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6200" windowHeight="11790"/>
  </bookViews>
  <sheets>
    <sheet name="Profiles" sheetId="1" r:id="rId1"/>
    <sheet name="LQ Vectoring" sheetId="12" r:id="rId2"/>
    <sheet name="Sheet1" sheetId="16" r:id="rId3"/>
    <sheet name="VDSL2 Baselines" sheetId="13" r:id="rId4"/>
    <sheet name="ADSL2+ Baselines" sheetId="14" r:id="rId5"/>
    <sheet name="ADSL Baselines" sheetId="15" r:id="rId6"/>
    <sheet name="C7 Profiles" sheetId="4" state="hidden" r:id="rId7"/>
    <sheet name="Status" sheetId="5" state="hidden" r:id="rId8"/>
  </sheets>
  <calcPr calcId="145621"/>
</workbook>
</file>

<file path=xl/calcChain.xml><?xml version="1.0" encoding="utf-8"?>
<calcChain xmlns="http://schemas.openxmlformats.org/spreadsheetml/2006/main">
  <c r="F508" i="13" l="1"/>
  <c r="E508" i="13"/>
  <c r="F507" i="13"/>
  <c r="E507" i="13"/>
  <c r="F506" i="13"/>
  <c r="E506" i="13"/>
  <c r="F505" i="13"/>
  <c r="E505" i="13"/>
  <c r="F504" i="13"/>
  <c r="E504" i="13"/>
  <c r="F503" i="13"/>
  <c r="E503" i="13"/>
  <c r="F502" i="13"/>
  <c r="E502" i="13"/>
  <c r="F501" i="13"/>
  <c r="E501" i="13"/>
  <c r="F466" i="13"/>
  <c r="E466" i="13"/>
  <c r="F465" i="13"/>
  <c r="E465" i="13"/>
  <c r="F464" i="13"/>
  <c r="E464" i="13"/>
  <c r="F463" i="13"/>
  <c r="E463" i="13"/>
  <c r="F462" i="13"/>
  <c r="E462" i="13"/>
  <c r="F461" i="13"/>
  <c r="E461" i="13"/>
  <c r="F460" i="13"/>
  <c r="E460" i="13"/>
  <c r="F459" i="13"/>
  <c r="E459" i="13"/>
  <c r="F424" i="13"/>
  <c r="E424" i="13"/>
  <c r="F423" i="13"/>
  <c r="E423" i="13"/>
  <c r="F422" i="13"/>
  <c r="E422" i="13"/>
  <c r="F421" i="13"/>
  <c r="E421" i="13"/>
  <c r="F420" i="13"/>
  <c r="E420" i="13"/>
  <c r="F419" i="13"/>
  <c r="E419" i="13"/>
  <c r="F418" i="13"/>
  <c r="E418" i="13"/>
  <c r="F417" i="13"/>
  <c r="E417" i="13"/>
  <c r="F382" i="13"/>
  <c r="E382" i="13"/>
  <c r="F381" i="13"/>
  <c r="E381" i="13"/>
  <c r="F380" i="13"/>
  <c r="E380" i="13"/>
  <c r="F379" i="13"/>
  <c r="E379" i="13"/>
  <c r="F378" i="13"/>
  <c r="E378" i="13"/>
  <c r="F377" i="13"/>
  <c r="E377" i="13"/>
  <c r="F376" i="13"/>
  <c r="E376" i="13"/>
  <c r="F375" i="13"/>
  <c r="E375" i="13"/>
  <c r="F340" i="13"/>
  <c r="E340" i="13"/>
  <c r="F339" i="13"/>
  <c r="E339" i="13"/>
  <c r="F338" i="13"/>
  <c r="E338" i="13"/>
  <c r="F337" i="13"/>
  <c r="E337" i="13"/>
  <c r="F336" i="13"/>
  <c r="E336" i="13"/>
  <c r="F335" i="13"/>
  <c r="E335" i="13"/>
  <c r="F334" i="13"/>
  <c r="E334" i="13"/>
  <c r="F333" i="13"/>
  <c r="E333" i="13"/>
  <c r="F298" i="13"/>
  <c r="E298" i="13"/>
  <c r="F297" i="13"/>
  <c r="E297" i="13"/>
  <c r="F296" i="13"/>
  <c r="E296" i="13"/>
  <c r="F295" i="13"/>
  <c r="E295" i="13"/>
  <c r="F294" i="13"/>
  <c r="E294" i="13"/>
  <c r="F293" i="13"/>
  <c r="E293" i="13"/>
  <c r="F292" i="13"/>
  <c r="E292" i="13"/>
  <c r="F291" i="13"/>
  <c r="E291" i="13"/>
  <c r="F256" i="13"/>
  <c r="E256" i="13"/>
  <c r="F255" i="13"/>
  <c r="E255" i="13"/>
  <c r="F254" i="13"/>
  <c r="E254" i="13"/>
  <c r="F253" i="13"/>
  <c r="E253" i="13"/>
  <c r="F252" i="13"/>
  <c r="E252" i="13"/>
  <c r="F251" i="13"/>
  <c r="E251" i="13"/>
  <c r="F250" i="13"/>
  <c r="E250" i="13"/>
  <c r="F249" i="13"/>
  <c r="E249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39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E39" i="13"/>
  <c r="E7" i="12" l="1"/>
  <c r="AY54" i="1" l="1"/>
  <c r="Q54" i="1"/>
  <c r="P54" i="1"/>
  <c r="M54" i="1"/>
  <c r="L54" i="1"/>
  <c r="AY38" i="1"/>
  <c r="P42" i="12"/>
  <c r="O42" i="12"/>
  <c r="L42" i="12"/>
  <c r="K42" i="12"/>
  <c r="AW42" i="12" s="1"/>
  <c r="C42" i="12"/>
  <c r="C22" i="12"/>
  <c r="C66" i="12" l="1"/>
  <c r="C65" i="12"/>
  <c r="C38" i="12"/>
  <c r="C39" i="12"/>
  <c r="C40" i="12"/>
  <c r="C41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37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5" i="12"/>
  <c r="AY210" i="1"/>
  <c r="AY209" i="1"/>
  <c r="AY208" i="1"/>
  <c r="AY206" i="1"/>
  <c r="AY205" i="1"/>
  <c r="AY204" i="1"/>
  <c r="AY203" i="1"/>
  <c r="AY202" i="1"/>
  <c r="AY201" i="1"/>
  <c r="AY200" i="1"/>
  <c r="AY199" i="1"/>
  <c r="AY198" i="1"/>
  <c r="AY197" i="1"/>
  <c r="AY195" i="1"/>
  <c r="AY194" i="1"/>
  <c r="AY193" i="1"/>
  <c r="AY191" i="1"/>
  <c r="AY190" i="1"/>
  <c r="AY189" i="1"/>
  <c r="AY185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69" i="1"/>
  <c r="AY168" i="1"/>
  <c r="AY167" i="1"/>
  <c r="AY166" i="1"/>
  <c r="AY163" i="1"/>
  <c r="AY162" i="1"/>
  <c r="AY160" i="1"/>
  <c r="AY159" i="1"/>
  <c r="AY157" i="1"/>
  <c r="AY155" i="1"/>
  <c r="AY154" i="1"/>
  <c r="AY153" i="1"/>
  <c r="AY151" i="1"/>
  <c r="AY150" i="1"/>
  <c r="AY149" i="1"/>
  <c r="AY148" i="1"/>
  <c r="AY147" i="1"/>
  <c r="AY146" i="1"/>
  <c r="AY145" i="1"/>
  <c r="AY144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8" i="1"/>
  <c r="AY117" i="1"/>
  <c r="AY116" i="1"/>
  <c r="AY115" i="1"/>
  <c r="AY111" i="1"/>
  <c r="AY109" i="1"/>
  <c r="AY108" i="1"/>
  <c r="AY107" i="1"/>
  <c r="AY106" i="1"/>
  <c r="AY104" i="1"/>
  <c r="AY103" i="1"/>
  <c r="AY102" i="1"/>
  <c r="AY101" i="1"/>
  <c r="AY100" i="1"/>
  <c r="AY99" i="1"/>
  <c r="AY98" i="1"/>
  <c r="AY94" i="1"/>
  <c r="AY92" i="1"/>
  <c r="AY91" i="1"/>
  <c r="AY90" i="1"/>
  <c r="AY89" i="1"/>
  <c r="AY88" i="1"/>
  <c r="AY87" i="1"/>
  <c r="AY86" i="1"/>
  <c r="AY84" i="1"/>
  <c r="AY83" i="1"/>
  <c r="AY82" i="1"/>
  <c r="AY81" i="1"/>
  <c r="AY80" i="1"/>
  <c r="AY79" i="1"/>
  <c r="AY78" i="1"/>
  <c r="AY76" i="1"/>
  <c r="AY75" i="1"/>
  <c r="AY74" i="1"/>
  <c r="AY73" i="1"/>
  <c r="AY72" i="1"/>
  <c r="AY70" i="1"/>
  <c r="AY69" i="1"/>
  <c r="AY68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3" i="1"/>
  <c r="AY52" i="1"/>
  <c r="AY51" i="1"/>
  <c r="AY50" i="1"/>
  <c r="AY48" i="1"/>
  <c r="AY47" i="1"/>
  <c r="AY46" i="1"/>
  <c r="AY45" i="1"/>
  <c r="AY44" i="1"/>
  <c r="AY43" i="1"/>
  <c r="AY42" i="1"/>
  <c r="AY41" i="1"/>
  <c r="AY40" i="1"/>
  <c r="AY39" i="1"/>
  <c r="AY37" i="1"/>
  <c r="AY36" i="1"/>
  <c r="AY35" i="1"/>
  <c r="AY34" i="1"/>
  <c r="AY33" i="1"/>
  <c r="AY32" i="1"/>
  <c r="AY31" i="1"/>
  <c r="AY30" i="1"/>
  <c r="AY29" i="1"/>
  <c r="AY26" i="1"/>
  <c r="AY25" i="1"/>
  <c r="AY24" i="1"/>
  <c r="AY22" i="1"/>
  <c r="AY21" i="1"/>
  <c r="AY19" i="1"/>
  <c r="AY18" i="1"/>
  <c r="AY17" i="1"/>
  <c r="AY16" i="1"/>
  <c r="AY15" i="1"/>
  <c r="AY14" i="1"/>
  <c r="AY12" i="1"/>
  <c r="AY11" i="1"/>
  <c r="AY10" i="1"/>
  <c r="AY9" i="1"/>
  <c r="AY8" i="1"/>
  <c r="AY7" i="1"/>
  <c r="AY6" i="1"/>
  <c r="AY5" i="1"/>
  <c r="M210" i="1"/>
  <c r="L210" i="1"/>
  <c r="M209" i="1"/>
  <c r="L209" i="1"/>
  <c r="M208" i="1"/>
  <c r="L208" i="1"/>
  <c r="M191" i="1"/>
  <c r="L191" i="1"/>
  <c r="M190" i="1"/>
  <c r="L190" i="1"/>
  <c r="M189" i="1"/>
  <c r="L189" i="1"/>
  <c r="M169" i="1"/>
  <c r="L169" i="1"/>
  <c r="M168" i="1"/>
  <c r="L168" i="1"/>
  <c r="M167" i="1"/>
  <c r="L167" i="1"/>
  <c r="M166" i="1"/>
  <c r="L166" i="1"/>
  <c r="M160" i="1"/>
  <c r="L160" i="1"/>
  <c r="M159" i="1"/>
  <c r="L159" i="1"/>
  <c r="M158" i="1"/>
  <c r="M157" i="1"/>
  <c r="L157" i="1"/>
  <c r="M156" i="1"/>
  <c r="M155" i="1"/>
  <c r="L155" i="1"/>
  <c r="M154" i="1"/>
  <c r="L154" i="1"/>
  <c r="M153" i="1"/>
  <c r="L153" i="1"/>
  <c r="M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18" i="1"/>
  <c r="L118" i="1"/>
  <c r="M117" i="1"/>
  <c r="L117" i="1"/>
  <c r="M116" i="1"/>
  <c r="L116" i="1"/>
  <c r="M115" i="1"/>
  <c r="L115" i="1"/>
  <c r="M114" i="1"/>
  <c r="M113" i="1"/>
  <c r="M112" i="1"/>
  <c r="M111" i="1"/>
  <c r="L111" i="1"/>
  <c r="M94" i="1"/>
  <c r="L94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76" i="1"/>
  <c r="L76" i="1"/>
  <c r="M75" i="1"/>
  <c r="L75" i="1"/>
  <c r="M74" i="1"/>
  <c r="L74" i="1"/>
  <c r="M73" i="1"/>
  <c r="L73" i="1"/>
  <c r="M72" i="1"/>
  <c r="L72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3" i="1"/>
  <c r="L53" i="1"/>
  <c r="M52" i="1"/>
  <c r="L52" i="1"/>
  <c r="M51" i="1"/>
  <c r="L51" i="1"/>
  <c r="M50" i="1"/>
  <c r="L50" i="1"/>
  <c r="P98" i="12"/>
  <c r="O98" i="12"/>
  <c r="L98" i="12"/>
  <c r="K98" i="12"/>
  <c r="AW98" i="12" s="1"/>
  <c r="P97" i="12"/>
  <c r="O97" i="12"/>
  <c r="L97" i="12"/>
  <c r="K97" i="12"/>
  <c r="AW97" i="12" s="1"/>
  <c r="P96" i="12"/>
  <c r="O96" i="12"/>
  <c r="L96" i="12"/>
  <c r="K96" i="12"/>
  <c r="AW96" i="12" s="1"/>
  <c r="P95" i="12"/>
  <c r="O95" i="12"/>
  <c r="L95" i="12"/>
  <c r="K95" i="12"/>
  <c r="AW95" i="12" s="1"/>
  <c r="P94" i="12"/>
  <c r="O94" i="12"/>
  <c r="L94" i="12"/>
  <c r="K94" i="12"/>
  <c r="AW94" i="12" s="1"/>
  <c r="P93" i="12"/>
  <c r="O93" i="12"/>
  <c r="L93" i="12"/>
  <c r="K93" i="12"/>
  <c r="AW93" i="12" s="1"/>
  <c r="P92" i="12"/>
  <c r="O92" i="12"/>
  <c r="L92" i="12"/>
  <c r="K92" i="12"/>
  <c r="AW92" i="12" s="1"/>
  <c r="P82" i="12"/>
  <c r="O82" i="12"/>
  <c r="L82" i="12"/>
  <c r="K82" i="12"/>
  <c r="AW82" i="12" s="1"/>
  <c r="P81" i="12"/>
  <c r="O81" i="12"/>
  <c r="L81" i="12"/>
  <c r="K81" i="12"/>
  <c r="AW81" i="12" s="1"/>
  <c r="P80" i="12"/>
  <c r="O80" i="12"/>
  <c r="L80" i="12"/>
  <c r="K80" i="12"/>
  <c r="AW80" i="12" s="1"/>
  <c r="P79" i="12"/>
  <c r="O79" i="12"/>
  <c r="L79" i="12"/>
  <c r="K79" i="12"/>
  <c r="AW79" i="12" s="1"/>
  <c r="P78" i="12"/>
  <c r="O78" i="12"/>
  <c r="L78" i="12"/>
  <c r="K78" i="12"/>
  <c r="AW78" i="12" s="1"/>
  <c r="P77" i="12"/>
  <c r="O77" i="12"/>
  <c r="L77" i="12"/>
  <c r="K77" i="12"/>
  <c r="AW77" i="12" s="1"/>
  <c r="P76" i="12"/>
  <c r="O76" i="12"/>
  <c r="L76" i="12"/>
  <c r="K76" i="12"/>
  <c r="AW76" i="12" s="1"/>
  <c r="P75" i="12"/>
  <c r="O75" i="12"/>
  <c r="L75" i="12"/>
  <c r="K75" i="12"/>
  <c r="AW75" i="12" s="1"/>
  <c r="P74" i="12"/>
  <c r="O74" i="12"/>
  <c r="L74" i="12"/>
  <c r="K74" i="12"/>
  <c r="AW74" i="12" s="1"/>
  <c r="P66" i="12"/>
  <c r="O66" i="12"/>
  <c r="L66" i="12"/>
  <c r="K66" i="12"/>
  <c r="P65" i="12"/>
  <c r="O65" i="12"/>
  <c r="L65" i="12"/>
  <c r="K65" i="12"/>
  <c r="AW63" i="12"/>
  <c r="P63" i="12"/>
  <c r="O63" i="12"/>
  <c r="L63" i="12"/>
  <c r="AW62" i="12"/>
  <c r="P62" i="12"/>
  <c r="O62" i="12"/>
  <c r="L62" i="12"/>
  <c r="AW61" i="12"/>
  <c r="P61" i="12"/>
  <c r="O61" i="12"/>
  <c r="L61" i="12"/>
  <c r="P60" i="12"/>
  <c r="O60" i="12"/>
  <c r="L60" i="12"/>
  <c r="K60" i="12"/>
  <c r="AW60" i="12" s="1"/>
  <c r="AW59" i="12"/>
  <c r="P59" i="12"/>
  <c r="O59" i="12"/>
  <c r="L59" i="12"/>
  <c r="P58" i="12"/>
  <c r="O58" i="12"/>
  <c r="L58" i="12"/>
  <c r="K58" i="12"/>
  <c r="AW58" i="12" s="1"/>
  <c r="P57" i="12"/>
  <c r="O57" i="12"/>
  <c r="L57" i="12"/>
  <c r="K57" i="12"/>
  <c r="AW57" i="12" s="1"/>
  <c r="P56" i="12"/>
  <c r="O56" i="12"/>
  <c r="L56" i="12"/>
  <c r="K56" i="12"/>
  <c r="AW56" i="12" s="1"/>
  <c r="P55" i="12"/>
  <c r="O55" i="12"/>
  <c r="L55" i="12"/>
  <c r="K55" i="12"/>
  <c r="AW55" i="12" s="1"/>
  <c r="P54" i="12"/>
  <c r="O54" i="12"/>
  <c r="L54" i="12"/>
  <c r="K54" i="12"/>
  <c r="AW54" i="12" s="1"/>
  <c r="P53" i="12"/>
  <c r="O53" i="12"/>
  <c r="L53" i="12"/>
  <c r="K53" i="12"/>
  <c r="AW53" i="12" s="1"/>
  <c r="P52" i="12"/>
  <c r="O52" i="12"/>
  <c r="L52" i="12"/>
  <c r="K52" i="12"/>
  <c r="AW52" i="12" s="1"/>
  <c r="P51" i="12"/>
  <c r="O51" i="12"/>
  <c r="L51" i="12"/>
  <c r="K51" i="12"/>
  <c r="AW51" i="12" s="1"/>
  <c r="P50" i="12"/>
  <c r="O50" i="12"/>
  <c r="L50" i="12"/>
  <c r="K50" i="12"/>
  <c r="AW50" i="12" s="1"/>
  <c r="P49" i="12"/>
  <c r="O49" i="12"/>
  <c r="L49" i="12"/>
  <c r="K49" i="12"/>
  <c r="AW49" i="12" s="1"/>
  <c r="P48" i="12"/>
  <c r="O48" i="12"/>
  <c r="L48" i="12"/>
  <c r="K48" i="12"/>
  <c r="AW48" i="12" s="1"/>
  <c r="P47" i="12"/>
  <c r="O47" i="12"/>
  <c r="L47" i="12"/>
  <c r="K47" i="12"/>
  <c r="AW47" i="12" s="1"/>
  <c r="P46" i="12"/>
  <c r="O46" i="12"/>
  <c r="L46" i="12"/>
  <c r="K46" i="12"/>
  <c r="AW46" i="12" s="1"/>
  <c r="AW45" i="12"/>
  <c r="P45" i="12"/>
  <c r="O45" i="12"/>
  <c r="L45" i="12"/>
  <c r="K45" i="12"/>
  <c r="P44" i="12"/>
  <c r="O44" i="12"/>
  <c r="L44" i="12"/>
  <c r="K44" i="12"/>
  <c r="AW44" i="12" s="1"/>
  <c r="P43" i="12"/>
  <c r="O43" i="12"/>
  <c r="L43" i="12"/>
  <c r="K43" i="12"/>
  <c r="AW43" i="12" s="1"/>
  <c r="P41" i="12"/>
  <c r="O41" i="12"/>
  <c r="L41" i="12"/>
  <c r="K41" i="12"/>
  <c r="AW41" i="12" s="1"/>
  <c r="P40" i="12"/>
  <c r="O40" i="12"/>
  <c r="L40" i="12"/>
  <c r="K40" i="12"/>
  <c r="AW40" i="12" s="1"/>
  <c r="P39" i="12"/>
  <c r="O39" i="12"/>
  <c r="L39" i="12"/>
  <c r="K39" i="12"/>
  <c r="AW39" i="12" s="1"/>
  <c r="P38" i="12"/>
  <c r="O38" i="12"/>
  <c r="L38" i="12"/>
  <c r="K38" i="12"/>
  <c r="AW38" i="12" s="1"/>
  <c r="P37" i="12"/>
  <c r="O37" i="12"/>
  <c r="L37" i="12"/>
  <c r="K37" i="12"/>
  <c r="AW37" i="12" s="1"/>
  <c r="AW35" i="12"/>
  <c r="AW34" i="12"/>
  <c r="N7" i="12"/>
  <c r="Q190" i="1" l="1"/>
  <c r="Q189" i="1"/>
  <c r="Q191" i="1"/>
  <c r="P191" i="1"/>
  <c r="P190" i="1"/>
  <c r="P189" i="1"/>
  <c r="Q94" i="1"/>
  <c r="P94" i="1"/>
  <c r="Q208" i="1"/>
  <c r="Q209" i="1"/>
  <c r="Q210" i="1"/>
  <c r="P210" i="1"/>
  <c r="P209" i="1"/>
  <c r="P208" i="1"/>
  <c r="Q169" i="1"/>
  <c r="P169" i="1"/>
  <c r="Q168" i="1"/>
  <c r="P168" i="1"/>
  <c r="Q167" i="1"/>
  <c r="P167" i="1"/>
  <c r="Q166" i="1"/>
  <c r="P166" i="1"/>
  <c r="N158" i="1" l="1"/>
  <c r="AY158" i="1" s="1"/>
  <c r="N156" i="1"/>
  <c r="AY156" i="1" s="1"/>
  <c r="N152" i="1"/>
  <c r="Q160" i="1"/>
  <c r="P160" i="1"/>
  <c r="Q159" i="1"/>
  <c r="P159" i="1"/>
  <c r="Q158" i="1"/>
  <c r="Q157" i="1"/>
  <c r="P157" i="1"/>
  <c r="Q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18" i="1"/>
  <c r="P118" i="1"/>
  <c r="Q117" i="1"/>
  <c r="P117" i="1"/>
  <c r="Q116" i="1"/>
  <c r="P116" i="1"/>
  <c r="Q115" i="1"/>
  <c r="P115" i="1"/>
  <c r="Q114" i="1"/>
  <c r="Q113" i="1"/>
  <c r="Q112" i="1"/>
  <c r="Q111" i="1"/>
  <c r="P111" i="1"/>
  <c r="N114" i="1"/>
  <c r="AY114" i="1" s="1"/>
  <c r="N113" i="1"/>
  <c r="AY113" i="1" s="1"/>
  <c r="N112" i="1"/>
  <c r="AY112" i="1" s="1"/>
  <c r="K78" i="4"/>
  <c r="J78" i="4"/>
  <c r="K77" i="4"/>
  <c r="J77" i="4"/>
  <c r="K76" i="4"/>
  <c r="J76" i="4"/>
  <c r="K75" i="4"/>
  <c r="J75" i="4"/>
  <c r="K69" i="4"/>
  <c r="J69" i="4"/>
  <c r="K68" i="4"/>
  <c r="J68" i="4"/>
  <c r="K67" i="4"/>
  <c r="J67" i="4"/>
  <c r="K66" i="4"/>
  <c r="J66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L152" i="1" l="1"/>
  <c r="AY152" i="1"/>
  <c r="P114" i="1"/>
  <c r="L114" i="1"/>
  <c r="P158" i="1"/>
  <c r="L158" i="1"/>
  <c r="P112" i="1"/>
  <c r="L112" i="1"/>
  <c r="P113" i="1"/>
  <c r="L113" i="1"/>
  <c r="P156" i="1"/>
  <c r="L156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76" i="1"/>
  <c r="P76" i="1"/>
  <c r="Q75" i="1"/>
  <c r="P75" i="1"/>
  <c r="Q74" i="1"/>
  <c r="P74" i="1"/>
  <c r="Q73" i="1"/>
  <c r="P73" i="1"/>
  <c r="Q72" i="1"/>
  <c r="P72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3" i="1"/>
  <c r="P53" i="1"/>
  <c r="Q52" i="1"/>
  <c r="P52" i="1"/>
  <c r="Q51" i="1"/>
  <c r="P51" i="1"/>
  <c r="Q50" i="1"/>
  <c r="P50" i="1"/>
</calcChain>
</file>

<file path=xl/comments1.xml><?xml version="1.0" encoding="utf-8"?>
<comments xmlns="http://schemas.openxmlformats.org/spreadsheetml/2006/main">
  <authors>
    <author>Franklin Wong</author>
  </authors>
  <commentList>
    <comment ref="R5" authorId="0">
      <text>
        <r>
          <rPr>
            <b/>
            <sz val="9"/>
            <color indexed="81"/>
            <rFont val="Tahoma"/>
            <family val="2"/>
          </rPr>
          <t>Franklin Wong:</t>
        </r>
        <r>
          <rPr>
            <sz val="9"/>
            <color indexed="81"/>
            <rFont val="Tahoma"/>
            <family val="2"/>
          </rPr>
          <t xml:space="preserve">
Train Rate Cap
</t>
        </r>
      </text>
    </comment>
    <comment ref="W5" authorId="0">
      <text>
        <r>
          <rPr>
            <b/>
            <sz val="9"/>
            <color indexed="81"/>
            <rFont val="Tahoma"/>
            <family val="2"/>
          </rPr>
          <t>Franklin Wong:</t>
        </r>
        <r>
          <rPr>
            <sz val="9"/>
            <color indexed="81"/>
            <rFont val="Tahoma"/>
            <family val="2"/>
          </rPr>
          <t xml:space="preserve">
Tran Rate cap 8pt ADSL</t>
        </r>
      </text>
    </comment>
    <comment ref="AC5" authorId="0">
      <text>
        <r>
          <rPr>
            <b/>
            <sz val="9"/>
            <color indexed="81"/>
            <rFont val="Tahoma"/>
            <family val="2"/>
          </rPr>
          <t>Franklin Wong:</t>
        </r>
        <r>
          <rPr>
            <sz val="9"/>
            <color indexed="81"/>
            <rFont val="Tahoma"/>
            <family val="2"/>
          </rPr>
          <t xml:space="preserve">
Train Rate Cap
</t>
        </r>
      </text>
    </comment>
    <comment ref="AG5" authorId="0">
      <text>
        <r>
          <rPr>
            <b/>
            <sz val="9"/>
            <color indexed="81"/>
            <rFont val="Tahoma"/>
            <family val="2"/>
          </rPr>
          <t>Franklin Wong:</t>
        </r>
        <r>
          <rPr>
            <sz val="9"/>
            <color indexed="81"/>
            <rFont val="Tahoma"/>
            <family val="2"/>
          </rPr>
          <t xml:space="preserve">
Train Rate Cap</t>
        </r>
      </text>
    </comment>
  </commentList>
</comments>
</file>

<file path=xl/sharedStrings.xml><?xml version="1.0" encoding="utf-8"?>
<sst xmlns="http://schemas.openxmlformats.org/spreadsheetml/2006/main" count="8340" uniqueCount="667">
  <si>
    <t>Profile</t>
  </si>
  <si>
    <t>Up</t>
  </si>
  <si>
    <t>Min SNR</t>
  </si>
  <si>
    <t>Target SNR</t>
  </si>
  <si>
    <t>Down</t>
  </si>
  <si>
    <t>Target Train Rate</t>
  </si>
  <si>
    <t>Min Train Rate</t>
  </si>
  <si>
    <t>Max SNR</t>
  </si>
  <si>
    <t>Int Delay</t>
  </si>
  <si>
    <t>Min INP</t>
  </si>
  <si>
    <t>Service 
Mode</t>
  </si>
  <si>
    <t>Line
 Type</t>
  </si>
  <si>
    <t>Band 
Profile</t>
  </si>
  <si>
    <t>Disabled</t>
  </si>
  <si>
    <t>PBO</t>
  </si>
  <si>
    <t>Rate Reach Profiles</t>
  </si>
  <si>
    <t>VDSL HSI 8a</t>
  </si>
  <si>
    <t>VDSL HSI 12a</t>
  </si>
  <si>
    <t>VDSL HSI 17a</t>
  </si>
  <si>
    <t>NOTES</t>
  </si>
  <si>
    <t>VDSL IPTV 8a</t>
  </si>
  <si>
    <t>VDSL IPTV 12a</t>
  </si>
  <si>
    <t>VDSL IPTV 17a</t>
  </si>
  <si>
    <t>ADSL2+</t>
  </si>
  <si>
    <t>ADSL2+ IPTV</t>
  </si>
  <si>
    <t>ADSL2+ HSI</t>
  </si>
  <si>
    <t>ADSL Auto</t>
  </si>
  <si>
    <t>ADSL T1.413</t>
  </si>
  <si>
    <t>ADSL G.DMT</t>
  </si>
  <si>
    <t>VDSL2</t>
  </si>
  <si>
    <t>8a</t>
  </si>
  <si>
    <t>12a</t>
  </si>
  <si>
    <t>17a</t>
  </si>
  <si>
    <t>ADSLMM</t>
  </si>
  <si>
    <t>T1.413</t>
  </si>
  <si>
    <t>G.DMT</t>
  </si>
  <si>
    <t>-</t>
  </si>
  <si>
    <t>Interleaved</t>
  </si>
  <si>
    <t>LC  Check</t>
  </si>
  <si>
    <t>ADSL2+MM</t>
  </si>
  <si>
    <t>Fast</t>
  </si>
  <si>
    <t>Interlaved</t>
  </si>
  <si>
    <t>LC HSI - Fast</t>
  </si>
  <si>
    <t>LC HSI - Int</t>
  </si>
  <si>
    <t>LC IPTV - ADSL2+</t>
  </si>
  <si>
    <t xml:space="preserve">ADSL2+ </t>
  </si>
  <si>
    <t>LC HSI - ADSL2+</t>
  </si>
  <si>
    <t>LC HSI VDSL</t>
  </si>
  <si>
    <t>LC IPTV VDSL</t>
  </si>
  <si>
    <t>UPBO</t>
  </si>
  <si>
    <t>Enabled</t>
  </si>
  <si>
    <t>Distance</t>
  </si>
  <si>
    <t>1.5M/768k</t>
  </si>
  <si>
    <t>3M/768k</t>
  </si>
  <si>
    <t>6M/768k</t>
  </si>
  <si>
    <t>10M/768k</t>
  </si>
  <si>
    <t>15M/768k</t>
  </si>
  <si>
    <t>20M/896k</t>
  </si>
  <si>
    <t>4M/1M</t>
  </si>
  <si>
    <t>6M/1.5M</t>
  </si>
  <si>
    <t>12M/1.5M</t>
  </si>
  <si>
    <t>20M/1.5M</t>
  </si>
  <si>
    <t>30M/1.5M</t>
  </si>
  <si>
    <t>High Speed</t>
  </si>
  <si>
    <t>NewCo Single</t>
  </si>
  <si>
    <t>VDSL DSLAMS</t>
  </si>
  <si>
    <t>12M/5M</t>
  </si>
  <si>
    <t>20M/5M</t>
  </si>
  <si>
    <t>40M/5M</t>
  </si>
  <si>
    <t>40M/20M</t>
  </si>
  <si>
    <t>60M/5M</t>
  </si>
  <si>
    <t>NewCo Bonded</t>
  </si>
  <si>
    <t>80M/10M</t>
  </si>
  <si>
    <t>80M/40M</t>
  </si>
  <si>
    <t>IPTV</t>
  </si>
  <si>
    <t>25M/1.5M</t>
  </si>
  <si>
    <t>Name</t>
  </si>
  <si>
    <t>CCE</t>
  </si>
  <si>
    <t>3M/3M</t>
  </si>
  <si>
    <t>5M/5M</t>
  </si>
  <si>
    <t>7M/7M</t>
  </si>
  <si>
    <t>10M/10M</t>
  </si>
  <si>
    <t>20M/20M</t>
  </si>
  <si>
    <t>30M/30M</t>
  </si>
  <si>
    <t>40M/40M</t>
  </si>
  <si>
    <t>VB3Mx3M</t>
  </si>
  <si>
    <t>VB5Mx5M</t>
  </si>
  <si>
    <t>VB7Mx7M</t>
  </si>
  <si>
    <t>VB10Mx10M</t>
  </si>
  <si>
    <t>V3Mx3M</t>
  </si>
  <si>
    <t>V5Mx5M</t>
  </si>
  <si>
    <t>V7Mx7M</t>
  </si>
  <si>
    <t>LQ Single</t>
  </si>
  <si>
    <t>ADSL2+ DSLAMS</t>
  </si>
  <si>
    <t>25M/2M</t>
  </si>
  <si>
    <t>LQ Single Line</t>
  </si>
  <si>
    <t>ADSL</t>
  </si>
  <si>
    <t>256k/256k</t>
  </si>
  <si>
    <t>640k/256k</t>
  </si>
  <si>
    <t>1536k/640k</t>
  </si>
  <si>
    <t>1536k/896k</t>
  </si>
  <si>
    <t>3072k/640k</t>
  </si>
  <si>
    <t>7168k/896k</t>
  </si>
  <si>
    <t>5120k/896k</t>
  </si>
  <si>
    <t>10240k/640k</t>
  </si>
  <si>
    <t>12128k/896k</t>
  </si>
  <si>
    <t>18128k/896k</t>
  </si>
  <si>
    <t>20128k/896k</t>
  </si>
  <si>
    <t>LQ Bonded</t>
  </si>
  <si>
    <t>2048k/1536k</t>
  </si>
  <si>
    <t>3072k/2048k</t>
  </si>
  <si>
    <t>5120k/1536k</t>
  </si>
  <si>
    <t>7168k/2048k</t>
  </si>
  <si>
    <t>10176k/1536k</t>
  </si>
  <si>
    <t>12160k/2048k</t>
  </si>
  <si>
    <t>18176k/1536k</t>
  </si>
  <si>
    <t>20160k/2048k</t>
  </si>
  <si>
    <t>5120k/3072k</t>
  </si>
  <si>
    <t>5120k/5120k</t>
  </si>
  <si>
    <t>7168k/5120k</t>
  </si>
  <si>
    <t>10240k/3072k</t>
  </si>
  <si>
    <t>12128k/5120k</t>
  </si>
  <si>
    <t>15136k/3072k</t>
  </si>
  <si>
    <t>20128k/5120k</t>
  </si>
  <si>
    <t>35136k/3072k</t>
  </si>
  <si>
    <t>40128k/5120k</t>
  </si>
  <si>
    <t>35136k/15136k</t>
  </si>
  <si>
    <t>40128k/20128k</t>
  </si>
  <si>
    <t>20128k/2048k</t>
  </si>
  <si>
    <t>18128k/1536k</t>
  </si>
  <si>
    <t>12128k/2048k</t>
  </si>
  <si>
    <t>10144k/1536k</t>
  </si>
  <si>
    <t>35136k/5120k</t>
  </si>
  <si>
    <t>35136k/20128k</t>
  </si>
  <si>
    <t>55136k/20128k</t>
  </si>
  <si>
    <t>60128k/30144k</t>
  </si>
  <si>
    <t>75136k/35136k</t>
  </si>
  <si>
    <t>80128k/40128k</t>
  </si>
  <si>
    <t>100128k/12128k</t>
  </si>
  <si>
    <t>LC Single Line</t>
  </si>
  <si>
    <t>768k/256k</t>
  </si>
  <si>
    <t>768k/384k</t>
  </si>
  <si>
    <t>1760k/288k</t>
  </si>
  <si>
    <t>896k/288k</t>
  </si>
  <si>
    <t>896k/448k</t>
  </si>
  <si>
    <t>1760k/576k</t>
  </si>
  <si>
    <t>3520k/576k</t>
  </si>
  <si>
    <t>5888k/896k</t>
  </si>
  <si>
    <t>11776k/1024k</t>
  </si>
  <si>
    <t>15008k/1504k</t>
  </si>
  <si>
    <t>20000k/2016k</t>
  </si>
  <si>
    <t>25024k/2016k</t>
  </si>
  <si>
    <t>30016k/2016k</t>
  </si>
  <si>
    <t>40000k/5024k</t>
  </si>
  <si>
    <t>50016k/5024k</t>
  </si>
  <si>
    <t>VDSL2MM</t>
  </si>
  <si>
    <t>15M/1.5M</t>
  </si>
  <si>
    <t>20M/2M</t>
  </si>
  <si>
    <t>9440k/896k</t>
  </si>
  <si>
    <t>11776k/896k</t>
  </si>
  <si>
    <t>LC Bonded</t>
  </si>
  <si>
    <t>512k/256k</t>
  </si>
  <si>
    <t>1.5M/256k</t>
  </si>
  <si>
    <t>1.5m/512k</t>
  </si>
  <si>
    <t>3m/512k</t>
  </si>
  <si>
    <t>3m/640k</t>
  </si>
  <si>
    <t>4m/512k</t>
  </si>
  <si>
    <t>5m/768k</t>
  </si>
  <si>
    <t>6m/512k</t>
  </si>
  <si>
    <t>AF3Mx768K</t>
  </si>
  <si>
    <t>AF1.5Mx768K</t>
  </si>
  <si>
    <t>V1.5Mx768K</t>
  </si>
  <si>
    <t>V3Mx768K</t>
  </si>
  <si>
    <t>V6Mx768K</t>
  </si>
  <si>
    <t>V10Mx768K</t>
  </si>
  <si>
    <t>V15Mx768K</t>
  </si>
  <si>
    <t>V20Mx896K</t>
  </si>
  <si>
    <t>V4Mx1M</t>
  </si>
  <si>
    <t>V12Mx5M</t>
  </si>
  <si>
    <t>V20Mx5M</t>
  </si>
  <si>
    <t>V40Mx5M</t>
  </si>
  <si>
    <t>V60Mx5M</t>
  </si>
  <si>
    <t>V6Mx1.5M</t>
  </si>
  <si>
    <t>V12Mx1.5M</t>
  </si>
  <si>
    <t>V20Mx1.5M</t>
  </si>
  <si>
    <t>V30Mx1.5M</t>
  </si>
  <si>
    <t>V40Mx20M_12a</t>
  </si>
  <si>
    <t>V40Mx20M_17a</t>
  </si>
  <si>
    <t>ABF4Mx1M</t>
  </si>
  <si>
    <t>ABF6Mx1.5M</t>
  </si>
  <si>
    <t>VB4Mx1M</t>
  </si>
  <si>
    <t>VB6Mx1.5M</t>
  </si>
  <si>
    <t>VB12Mx1.5M</t>
  </si>
  <si>
    <t>VB20Mx1.5M</t>
  </si>
  <si>
    <t>VB30Mx1.5M</t>
  </si>
  <si>
    <t>VB12Mx5M</t>
  </si>
  <si>
    <t>VB20Mx5M</t>
  </si>
  <si>
    <t>VB40Mx5M</t>
  </si>
  <si>
    <t>VB60Mx5M</t>
  </si>
  <si>
    <t>VB80Mx10M</t>
  </si>
  <si>
    <t>VB40Mx20M_12a</t>
  </si>
  <si>
    <t>VB40Mx20M_17a</t>
  </si>
  <si>
    <t>VB80Mx40M_12a</t>
  </si>
  <si>
    <t>VB80Mx40M_17a</t>
  </si>
  <si>
    <t>V25Mx1.5M_IPTV</t>
  </si>
  <si>
    <t>V40Mx5M_IPTV</t>
  </si>
  <si>
    <t>V60Mx5M_IPTV</t>
  </si>
  <si>
    <t>VB25Mx1.5M_IPTV</t>
  </si>
  <si>
    <t>VB40Mx5M_IPTV</t>
  </si>
  <si>
    <t>VB60Mx5M_IPTV</t>
  </si>
  <si>
    <t>VB80Mx10M_IPTV</t>
  </si>
  <si>
    <t>VB80Mx40M_IPTV</t>
  </si>
  <si>
    <t>V5Mx5M_IPC</t>
  </si>
  <si>
    <t>V3Mx3M_IPC</t>
  </si>
  <si>
    <t>IPC</t>
  </si>
  <si>
    <t>V7Mx7M_IPC</t>
  </si>
  <si>
    <t>V10Mx10M_IPC</t>
  </si>
  <si>
    <t>V20Mx20M_IPC</t>
  </si>
  <si>
    <t>V30Mx30M_IPC</t>
  </si>
  <si>
    <t>V40Mx40M_IPC</t>
  </si>
  <si>
    <t>VB3Mx3M_IPC</t>
  </si>
  <si>
    <t>VB5Mx5M_IPC</t>
  </si>
  <si>
    <t>VB7Mx7M_IPC</t>
  </si>
  <si>
    <t>VB10Mx10M_IPC</t>
  </si>
  <si>
    <t>VB20Mx20M_IPC</t>
  </si>
  <si>
    <t>VB30Mx30M_IPC</t>
  </si>
  <si>
    <t>VB40Mx40M_IPC</t>
  </si>
  <si>
    <t>VDSL2 DSLAMS</t>
  </si>
  <si>
    <t>ADSL2+ ForceBack PTM</t>
  </si>
  <si>
    <t>ADSL2+ ForceBack ATM</t>
  </si>
  <si>
    <t>640x256_8a</t>
  </si>
  <si>
    <t>1536x640_8a</t>
  </si>
  <si>
    <t>1536x896_8a</t>
  </si>
  <si>
    <t>3072x640_8a</t>
  </si>
  <si>
    <t>5120x896_8a</t>
  </si>
  <si>
    <t>7168x896_8a</t>
  </si>
  <si>
    <t>10240x640_8a</t>
  </si>
  <si>
    <t>12128x896_8a</t>
  </si>
  <si>
    <t>18128x896_8a</t>
  </si>
  <si>
    <t>20128x896_8a</t>
  </si>
  <si>
    <t>3072x2048_8a</t>
  </si>
  <si>
    <t>5120x3072_8a</t>
  </si>
  <si>
    <t>5120x5120_8a</t>
  </si>
  <si>
    <t>7168x2048_8a</t>
  </si>
  <si>
    <t>7168x5120_8a</t>
  </si>
  <si>
    <t>12128x5120_8a</t>
  </si>
  <si>
    <t>15136x3072_8a</t>
  </si>
  <si>
    <t>20128x5120_8a</t>
  </si>
  <si>
    <t>35136x3072_8a</t>
  </si>
  <si>
    <t>40128x5120_8a</t>
  </si>
  <si>
    <t>35136x15136_12a</t>
  </si>
  <si>
    <t>40128x20128_12a</t>
  </si>
  <si>
    <t>10240x3072_8a</t>
  </si>
  <si>
    <t>2048x1536_bond8a</t>
  </si>
  <si>
    <t>3072x2048_bond8a</t>
  </si>
  <si>
    <t>5120x1536_bond8a</t>
  </si>
  <si>
    <t>7168x2048_bond8a</t>
  </si>
  <si>
    <t>10144x1536_bond8a</t>
  </si>
  <si>
    <t>12128x2048_bond8a</t>
  </si>
  <si>
    <t>18128x1536_bond8a</t>
  </si>
  <si>
    <t>35136x5120_bond8a</t>
  </si>
  <si>
    <t>40128x5120_bond8a</t>
  </si>
  <si>
    <t>55136x20128_bond12a</t>
  </si>
  <si>
    <t>60128x30144_bond12a</t>
  </si>
  <si>
    <t>75136x35136_bond12a</t>
  </si>
  <si>
    <t>80128x40128_bond12a</t>
  </si>
  <si>
    <t>100128x12128_bond8a</t>
  </si>
  <si>
    <t xml:space="preserve"> 20128x2048_bond8a</t>
  </si>
  <si>
    <t>35136x20128_bond12a</t>
  </si>
  <si>
    <t>40128x20128_bond12a</t>
  </si>
  <si>
    <t>10240x640</t>
  </si>
  <si>
    <t>12128x896</t>
  </si>
  <si>
    <t>18128x896</t>
  </si>
  <si>
    <t>20128x896</t>
  </si>
  <si>
    <t>2048x1536_bond</t>
  </si>
  <si>
    <t>3072x2048_bond</t>
  </si>
  <si>
    <t>5120x1536_bond</t>
  </si>
  <si>
    <t xml:space="preserve">7168x2048_bond </t>
  </si>
  <si>
    <t>10176x1536_bond</t>
  </si>
  <si>
    <t>12160x2048_bond</t>
  </si>
  <si>
    <t>18176x1536_bond</t>
  </si>
  <si>
    <t>20160x2048_bond</t>
  </si>
  <si>
    <t>256x256</t>
  </si>
  <si>
    <t>640x256</t>
  </si>
  <si>
    <t>1536x640</t>
  </si>
  <si>
    <t>1536x896</t>
  </si>
  <si>
    <t>3072x640</t>
  </si>
  <si>
    <t>5120x896</t>
  </si>
  <si>
    <t>7168x896</t>
  </si>
  <si>
    <t>896x288_LC</t>
  </si>
  <si>
    <t>896x448_LC</t>
  </si>
  <si>
    <t>1760x288_LC</t>
  </si>
  <si>
    <t>1760x576_LC</t>
  </si>
  <si>
    <t>3520x576_LC</t>
  </si>
  <si>
    <t>5888x896_LC</t>
  </si>
  <si>
    <t>11776x1024_LC</t>
  </si>
  <si>
    <t>9440x896_LC</t>
  </si>
  <si>
    <t>11776x896_LC</t>
  </si>
  <si>
    <t>576x288_LC</t>
  </si>
  <si>
    <t>3520x736_LC</t>
  </si>
  <si>
    <t>4704x576_LC</t>
  </si>
  <si>
    <t>7072x576_LC</t>
  </si>
  <si>
    <t>17664x1792_LCB</t>
  </si>
  <si>
    <t>23552x2304_LCB</t>
  </si>
  <si>
    <t>29440x2304_LCB</t>
  </si>
  <si>
    <t>ALL</t>
  </si>
  <si>
    <t>8032x1024</t>
  </si>
  <si>
    <t>8032x1024_ansi</t>
  </si>
  <si>
    <t>8032x1024_dmt</t>
  </si>
  <si>
    <t>32000x2048</t>
  </si>
  <si>
    <t>32000x2048_IPTV</t>
  </si>
  <si>
    <t>6SNR_8D_1INP_8a</t>
  </si>
  <si>
    <t>6SNR_8D_1INP_17a</t>
  </si>
  <si>
    <t>6SNR_8D_1INP_12a</t>
  </si>
  <si>
    <t>6SNR_8D_1INP_8a_UPBO</t>
  </si>
  <si>
    <t>6SNR_8D_1INP_12a_UPBO</t>
  </si>
  <si>
    <t>6SNR_8D_1INP_17a_UPBO</t>
  </si>
  <si>
    <t>6SNR_8D_1INP_2+</t>
  </si>
  <si>
    <t>9SNR_8x5D_2INP_8a</t>
  </si>
  <si>
    <t>9SNR_8x5D_2INP_17a</t>
  </si>
  <si>
    <t>9SNR_8x5D_2INP_12a</t>
  </si>
  <si>
    <t>9SNR_8x5D_2x1INP_8a_UPBO</t>
  </si>
  <si>
    <t>9SNR_8x5D_2x1INP_17a_UPBO</t>
  </si>
  <si>
    <t>9SNR_8x5D_2x1INP_12a_UPBO</t>
  </si>
  <si>
    <t>6SNR_8D_1INP_2+ATM</t>
  </si>
  <si>
    <t>25Mx2M_8a</t>
  </si>
  <si>
    <t>40Mx5M_8a</t>
  </si>
  <si>
    <t>60M/30M</t>
  </si>
  <si>
    <t>25Mx2M_bond8a</t>
  </si>
  <si>
    <t>40Mx5M_bond8a</t>
  </si>
  <si>
    <t>60Mx30M_bond12a</t>
  </si>
  <si>
    <t>80Mx40M_bond12a</t>
  </si>
  <si>
    <t>LC Bonded Line</t>
  </si>
  <si>
    <t>20x2</t>
  </si>
  <si>
    <t>22x1</t>
  </si>
  <si>
    <t>30x2</t>
  </si>
  <si>
    <t>25x2</t>
  </si>
  <si>
    <t>20Mx2M_LCIPTV</t>
  </si>
  <si>
    <t>20Mx1.5M_LCBIPTV</t>
  </si>
  <si>
    <t>10Mx1M_LCBIPTV</t>
  </si>
  <si>
    <t>30Mx1.5M_LCBIPTV</t>
  </si>
  <si>
    <t>AB25Mx1.5M_IPTV</t>
  </si>
  <si>
    <t>1148V3G</t>
  </si>
  <si>
    <t>1248V3G</t>
  </si>
  <si>
    <t>TA5k</t>
  </si>
  <si>
    <t>TA5kV</t>
  </si>
  <si>
    <t>1148V4G</t>
  </si>
  <si>
    <t>1248V4G</t>
  </si>
  <si>
    <t>1148VDMT</t>
  </si>
  <si>
    <t>1108VP</t>
  </si>
  <si>
    <t>Adtran</t>
  </si>
  <si>
    <t>1200FV</t>
  </si>
  <si>
    <t>E7-2</t>
  </si>
  <si>
    <t>E7-2c</t>
  </si>
  <si>
    <t>E3-48</t>
  </si>
  <si>
    <t>E5-121</t>
  </si>
  <si>
    <t>E3-12c</t>
  </si>
  <si>
    <t>E3-48c</t>
  </si>
  <si>
    <t>Calix</t>
  </si>
  <si>
    <t>C7V</t>
  </si>
  <si>
    <t>VDSL2-ADSL2+-ADSL</t>
  </si>
  <si>
    <t>ADSL2+-ADSL</t>
  </si>
  <si>
    <t>1100F</t>
  </si>
  <si>
    <t>1200F</t>
  </si>
  <si>
    <t>E5-110</t>
  </si>
  <si>
    <t>E5-111</t>
  </si>
  <si>
    <t>C7</t>
  </si>
  <si>
    <t>ALU</t>
  </si>
  <si>
    <t>Stinger2100</t>
  </si>
  <si>
    <t>1248A</t>
  </si>
  <si>
    <t>TA3k</t>
  </si>
  <si>
    <t>7330x4</t>
  </si>
  <si>
    <t>LS</t>
  </si>
  <si>
    <t>RT</t>
  </si>
  <si>
    <t>FS</t>
  </si>
  <si>
    <t>Cisco</t>
  </si>
  <si>
    <t>896x288_LCTL</t>
  </si>
  <si>
    <t>896x448_LCTL</t>
  </si>
  <si>
    <t>1760x288_LCTL</t>
  </si>
  <si>
    <t>1760x576_LCTL</t>
  </si>
  <si>
    <t>3520x576_LCTL</t>
  </si>
  <si>
    <t>5888x896_LCTL</t>
  </si>
  <si>
    <t>11776x1024_LCTL</t>
  </si>
  <si>
    <t>15008x1504_LCTL</t>
  </si>
  <si>
    <t>20000x2016_LCTL</t>
  </si>
  <si>
    <t>25024x2016_LCTL</t>
  </si>
  <si>
    <t>30016x2016_LCTL</t>
  </si>
  <si>
    <t>40000x5024_LCTL</t>
  </si>
  <si>
    <t>50016x5024_LCTL</t>
  </si>
  <si>
    <t>E5-120</t>
  </si>
  <si>
    <t>9SNR_8x5D_2x1INP_8a</t>
  </si>
  <si>
    <t>9SNR_8x5D_2x1INP_12a</t>
  </si>
  <si>
    <t>9SNR_8x5D_2x1INP_17a</t>
  </si>
  <si>
    <t>Out of profile space on CMS</t>
  </si>
  <si>
    <t>out of profile space on CMS</t>
  </si>
  <si>
    <t>Test</t>
  </si>
  <si>
    <t>No Test</t>
  </si>
  <si>
    <t>Future</t>
  </si>
  <si>
    <t>If Time</t>
  </si>
  <si>
    <t>Test with Vectoring and field trial</t>
  </si>
  <si>
    <t>Rate Mode</t>
  </si>
  <si>
    <t>Runtime</t>
  </si>
  <si>
    <t>Upshift SNR</t>
  </si>
  <si>
    <t>Downshift SNR</t>
  </si>
  <si>
    <t>Min Downshift Time</t>
  </si>
  <si>
    <t>Min Upshift Time</t>
  </si>
  <si>
    <t>G.INP</t>
  </si>
  <si>
    <t>Custom</t>
  </si>
  <si>
    <t>Paramater A</t>
  </si>
  <si>
    <t>Parameter B</t>
  </si>
  <si>
    <t>Band U1</t>
  </si>
  <si>
    <t>Band U2</t>
  </si>
  <si>
    <t>Band U3</t>
  </si>
  <si>
    <t>Band U4</t>
  </si>
  <si>
    <t>Max NDR</t>
  </si>
  <si>
    <t>Min Delay</t>
  </si>
  <si>
    <t>Max Delay</t>
  </si>
  <si>
    <t>Min SHINE</t>
  </si>
  <si>
    <t>Min REIN</t>
  </si>
  <si>
    <t>REIN Arrival Time</t>
  </si>
  <si>
    <t>LEFTR</t>
  </si>
  <si>
    <t>120 Hz</t>
  </si>
  <si>
    <t>G.INP (Adtran Default)</t>
  </si>
  <si>
    <t>UPBO (Wilson UPBO)</t>
  </si>
  <si>
    <t>?</t>
  </si>
  <si>
    <t>Sold Rate</t>
  </si>
  <si>
    <t>40Mx20M</t>
  </si>
  <si>
    <t>40Mx5M</t>
  </si>
  <si>
    <t>100Mx25M</t>
  </si>
  <si>
    <t>100Mx10M</t>
  </si>
  <si>
    <t>80Mx10M</t>
  </si>
  <si>
    <t>60Mx5M</t>
  </si>
  <si>
    <t>35Mx15M</t>
  </si>
  <si>
    <t>640kx256k</t>
  </si>
  <si>
    <t>35Mx3M</t>
  </si>
  <si>
    <t>20Mx5M</t>
  </si>
  <si>
    <t>12Mx5M</t>
  </si>
  <si>
    <t>10Mx3M</t>
  </si>
  <si>
    <t>7Mx5M</t>
  </si>
  <si>
    <t>7Mx2M</t>
  </si>
  <si>
    <t>5Mx5M</t>
  </si>
  <si>
    <t>5Mx3M</t>
  </si>
  <si>
    <t>3Mx2M</t>
  </si>
  <si>
    <t>4Mx1M</t>
  </si>
  <si>
    <t>20Mx896k</t>
  </si>
  <si>
    <t>18Mx896k</t>
  </si>
  <si>
    <t>12Mx896k</t>
  </si>
  <si>
    <t>10Mx640k</t>
  </si>
  <si>
    <t>7Mx896k</t>
  </si>
  <si>
    <t>5Mx896k</t>
  </si>
  <si>
    <t>3Mx640k</t>
  </si>
  <si>
    <t>1.5Mx896k</t>
  </si>
  <si>
    <t>1.5Mx640k</t>
  </si>
  <si>
    <t>200Mx50M</t>
  </si>
  <si>
    <t>100Mx50M</t>
  </si>
  <si>
    <t>120Mx10M</t>
  </si>
  <si>
    <t>100Mx12M</t>
  </si>
  <si>
    <t>80Mx40M</t>
  </si>
  <si>
    <t>75Mx35M</t>
  </si>
  <si>
    <t>60Mx30M</t>
  </si>
  <si>
    <t>55Mx20M</t>
  </si>
  <si>
    <t>35Mx20M</t>
  </si>
  <si>
    <t>35Mx5M</t>
  </si>
  <si>
    <t>20Mx2M</t>
  </si>
  <si>
    <t>12Mx2M</t>
  </si>
  <si>
    <t>2Mx1.5M</t>
  </si>
  <si>
    <t>Wong</t>
  </si>
  <si>
    <t>Total Train Rate</t>
  </si>
  <si>
    <t>Init Policy</t>
  </si>
  <si>
    <t>Startup</t>
  </si>
  <si>
    <t>Max Data Rate</t>
  </si>
  <si>
    <t>3Mx3M</t>
  </si>
  <si>
    <t>18Mx3M</t>
  </si>
  <si>
    <t>100Mx20M</t>
  </si>
  <si>
    <t>5Mx1.5M</t>
  </si>
  <si>
    <t>10Mx2M</t>
  </si>
  <si>
    <t>18Mx2M</t>
  </si>
  <si>
    <t>40Mx2M</t>
  </si>
  <si>
    <t>140Mx20M</t>
  </si>
  <si>
    <t>200Mx20M</t>
  </si>
  <si>
    <t>100M/10M</t>
  </si>
  <si>
    <t>120M/10M</t>
  </si>
  <si>
    <t>140M/20M</t>
  </si>
  <si>
    <t>200M/20M</t>
  </si>
  <si>
    <t>NA</t>
  </si>
  <si>
    <t xml:space="preserve">G.INP </t>
  </si>
  <si>
    <t xml:space="preserve">UPBO </t>
  </si>
  <si>
    <t>Max INP</t>
  </si>
  <si>
    <t>KL0</t>
  </si>
  <si>
    <t>No Force</t>
  </si>
  <si>
    <t>Name (new Vectoring Names )</t>
  </si>
  <si>
    <t>add "_DSLAM"</t>
  </si>
  <si>
    <t>VV3_1_25Mx2M</t>
  </si>
  <si>
    <t>VV4_0_40Mx5M</t>
  </si>
  <si>
    <t>VV4_0_60Mx5M</t>
  </si>
  <si>
    <t>VV6_0_80Mx10M</t>
  </si>
  <si>
    <t>VV6_0_100Mx10M</t>
  </si>
  <si>
    <t>VBV3_1_25Mx2M</t>
  </si>
  <si>
    <t>VBV4_0_40Mx5M</t>
  </si>
  <si>
    <t>VBV4_0_60Mx30M</t>
  </si>
  <si>
    <t>VBV4_0_80Mx40M</t>
  </si>
  <si>
    <t>VBV4_0_60Mx5M</t>
  </si>
  <si>
    <t>VBV6_0_80Mx10M</t>
  </si>
  <si>
    <t>VBV8_0_120Mx10M</t>
  </si>
  <si>
    <t>VBV8_0_140Mx20M</t>
  </si>
  <si>
    <t>VBV8_0_200Mx20M</t>
  </si>
  <si>
    <t>VV3Mx3M</t>
  </si>
  <si>
    <t>VV5Mx5M</t>
  </si>
  <si>
    <t>VV7Mx7M</t>
  </si>
  <si>
    <t>VV10Mx10M</t>
  </si>
  <si>
    <t>VV20Mx20M</t>
  </si>
  <si>
    <t>VV30Mx30M</t>
  </si>
  <si>
    <t>VV40Mx40M</t>
  </si>
  <si>
    <t>VBV3Mx3M</t>
  </si>
  <si>
    <t>VBV5Mx5M</t>
  </si>
  <si>
    <t>VBV7Mx7M</t>
  </si>
  <si>
    <t>VBV10Mx10M</t>
  </si>
  <si>
    <t>VBV20Mx20M</t>
  </si>
  <si>
    <t>VBV30Mx30M</t>
  </si>
  <si>
    <t>VBV40Mx40M</t>
  </si>
  <si>
    <t>VDSL2 BASELINE RATE REACH RATES</t>
  </si>
  <si>
    <t>Test Loop Length</t>
  </si>
  <si>
    <t>Disturbers</t>
  </si>
  <si>
    <t>Rate</t>
  </si>
  <si>
    <t>26AWG Straight Loop</t>
  </si>
  <si>
    <t>up (kbps)</t>
  </si>
  <si>
    <t>down (kbps)</t>
  </si>
  <si>
    <t>PROFILE 8A 6SNR, 1INP</t>
  </si>
  <si>
    <t>26 AWG – 0 ft</t>
  </si>
  <si>
    <t>none</t>
  </si>
  <si>
    <t>26 AWG – 500 ft</t>
  </si>
  <si>
    <t>26 AWG – 1000 ft</t>
  </si>
  <si>
    <t>26 AWG – 1200 ft (5dB)</t>
  </si>
  <si>
    <t>26 AWG – 1500 ft</t>
  </si>
  <si>
    <t>26 AWG – 2000 ft</t>
  </si>
  <si>
    <t>26 AWG – 2100 ft (8dB)</t>
  </si>
  <si>
    <t>26 AWG – 2500 ft (10dB)</t>
  </si>
  <si>
    <t>26 AWG – 3000 ft</t>
  </si>
  <si>
    <t>26 AWG – 3500 ft</t>
  </si>
  <si>
    <t>26 AWG – 4000 ft</t>
  </si>
  <si>
    <t>26 AWG – 4500 ft</t>
  </si>
  <si>
    <t>26 AWG – 5000 ft</t>
  </si>
  <si>
    <t>26 AWG – 5500 ft</t>
  </si>
  <si>
    <t>26 AWG – 6000 ft</t>
  </si>
  <si>
    <t>26 AWG – 6500 ft (25dB)</t>
  </si>
  <si>
    <t>26 AWG – 7000 ft</t>
  </si>
  <si>
    <t>26 AWG – 7500 ft</t>
  </si>
  <si>
    <t>26 AWG – 8000 ft</t>
  </si>
  <si>
    <t>26 AWG – 8500 ft</t>
  </si>
  <si>
    <t>26 AWG – 100 ft</t>
  </si>
  <si>
    <t>20 VDSL2 NEXT FEXT</t>
  </si>
  <si>
    <t>26 AWG – 1200 ft</t>
  </si>
  <si>
    <t>26 AWG – 2500 ft</t>
  </si>
  <si>
    <t>26 AWG - 2000 ft.</t>
  </si>
  <si>
    <t>Bridge Tap (24 AWG) – 500 ft.</t>
  </si>
  <si>
    <t>26 AWG - 4000 ft.</t>
  </si>
  <si>
    <t>26 AWG - 6000 ft.</t>
  </si>
  <si>
    <t>26 AWG - 8000 ft.</t>
  </si>
  <si>
    <t>Bridge Tap (24 AWG) – 1000 ft.</t>
  </si>
  <si>
    <t>Bridge Tap (24 AWG) – 1000 ft. </t>
  </si>
  <si>
    <t>PROFILE 12A 6SNR, 1INP</t>
  </si>
  <si>
    <t>26 AWG – 2100 ft</t>
  </si>
  <si>
    <t>26 AWG – 6500 ft</t>
  </si>
  <si>
    <t>PROFILE 17A 6SNR, 1INP</t>
  </si>
  <si>
    <t>PROFILE 8A 9SNR, 8x5 Delay 2INP</t>
  </si>
  <si>
    <t>PROFILE 12A 9SNR, 8x5 Delay 2INP</t>
  </si>
  <si>
    <t>PROFILE 17A 9SNR, 8x5 Delay 2INP</t>
  </si>
  <si>
    <t>PROFILE 8A 6SNR, 1INP, UPBO</t>
  </si>
  <si>
    <t>PROFILE 12A 6SNR, 1INP, UPBO</t>
  </si>
  <si>
    <t>PROFILE 17A 6SNR, 1INP, UPBO</t>
  </si>
  <si>
    <t>PROFILE 8A 9SNR, 8x5 Delay 2INP, UPBO</t>
  </si>
  <si>
    <t>PROFILE 12A 9SNR, 8x5 Delay 2INP, UPBO</t>
  </si>
  <si>
    <t>PROFILE 17A 9SNR, 8x5 Delay 2INP, UPBO</t>
  </si>
  <si>
    <t>Distance (26 AWG)</t>
  </si>
  <si>
    <t>Service Rate</t>
  </si>
  <si>
    <t>ADSL2+ BASELINE RATE REACH RATES</t>
  </si>
  <si>
    <t>26AWG - 0 ft</t>
  </si>
  <si>
    <t>26AWG - 500 ft</t>
  </si>
  <si>
    <t>26AWG - 1000 ft</t>
  </si>
  <si>
    <t>26AWG - 1500 ft</t>
  </si>
  <si>
    <t>26AWG - 2000 ft</t>
  </si>
  <si>
    <t>26AWG - 2500 ft</t>
  </si>
  <si>
    <t>26AWG - 3000 ft</t>
  </si>
  <si>
    <t>26AWG - 3500 ft</t>
  </si>
  <si>
    <t>26AWG - 4000 ft</t>
  </si>
  <si>
    <t>26AWG - 4500 ft</t>
  </si>
  <si>
    <t>26AWG - 5000 ft</t>
  </si>
  <si>
    <t>26AWG - 5500 ft</t>
  </si>
  <si>
    <t>26AWG - 6000 ft</t>
  </si>
  <si>
    <t>26AWG - 6500 ft</t>
  </si>
  <si>
    <t>26AWG - 7000 ft</t>
  </si>
  <si>
    <t>26AWG - 7500 ft</t>
  </si>
  <si>
    <t>26AWG - 8000 ft</t>
  </si>
  <si>
    <t>26AWG - 8500 ft</t>
  </si>
  <si>
    <t>26AWG - 9000 ft</t>
  </si>
  <si>
    <t>26AWG - 9500 ft</t>
  </si>
  <si>
    <t>26AWG - 10000 ft</t>
  </si>
  <si>
    <t>26AWG - 10500 ft</t>
  </si>
  <si>
    <t>26AWG - 11000 ft</t>
  </si>
  <si>
    <t>26AWG - 11500 ft</t>
  </si>
  <si>
    <t>26AWG - 12000 ft</t>
  </si>
  <si>
    <t>26AWG - 12500 ft</t>
  </si>
  <si>
    <t>26AWG - 13000 ft</t>
  </si>
  <si>
    <t>26AWG - 13500 ft</t>
  </si>
  <si>
    <t>26AWG - 14000 ft</t>
  </si>
  <si>
    <t>26AWG - 14500 ft</t>
  </si>
  <si>
    <t>26AWG - 15000 ft</t>
  </si>
  <si>
    <t>26AWG - 15500 ft</t>
  </si>
  <si>
    <t>26AWG - 16000 ft</t>
  </si>
  <si>
    <t>26AWG - 16500 ft</t>
  </si>
  <si>
    <t>26AWG - 17000 ft</t>
  </si>
  <si>
    <t>26AWG - 17500 ft</t>
  </si>
  <si>
    <t>26AWG - 18000 ft</t>
  </si>
  <si>
    <t>CSA Loop 4</t>
  </si>
  <si>
    <t>ANSI Loop 13</t>
  </si>
  <si>
    <t>CO Side Impairments</t>
  </si>
  <si>
    <t>10 co-fext-next</t>
  </si>
  <si>
    <t>12 co-next</t>
  </si>
  <si>
    <t>RT Side Impairments</t>
  </si>
  <si>
    <t>10 rem-fext-next</t>
  </si>
  <si>
    <t>12 rem-fext</t>
  </si>
  <si>
    <t>Bridge Tap Loops - all with adsl2 white noise</t>
  </si>
  <si>
    <t>24 AWG - 2000 ft.</t>
  </si>
  <si>
    <t>500 ft Bridge Tap</t>
  </si>
  <si>
    <t>24 AWG - 4000 ft.</t>
  </si>
  <si>
    <t>24 AWG - 6000 ft.</t>
  </si>
  <si>
    <t>24 AWG - 8000 ft.</t>
  </si>
  <si>
    <t>24 AWG - 10000 ft.</t>
  </si>
  <si>
    <t>1000 ft Bridge Tap</t>
  </si>
  <si>
    <t>ADSL BASELINE RATE REACH RATES</t>
  </si>
  <si>
    <r>
      <rPr>
        <b/>
        <u/>
        <sz val="10"/>
        <color theme="1"/>
        <rFont val="Tahoma"/>
        <family val="2"/>
      </rPr>
      <t>*NOTE</t>
    </r>
    <r>
      <rPr>
        <sz val="10"/>
        <color theme="1"/>
        <rFont val="Tahoma"/>
        <family val="2"/>
      </rPr>
      <t>:  Due to hardware limitations, some CO DSPs have a maximum link rate of 7616Kbps downstream.  When this is the case, 7616Kbps is an acceptable downstream maximum rate in place of 8032Kbps.</t>
    </r>
  </si>
  <si>
    <t>8032*</t>
  </si>
  <si>
    <t>CSA Loop 4 - Multimode</t>
  </si>
  <si>
    <t>CSA Loop 6</t>
  </si>
  <si>
    <t>CSA Loop 7</t>
  </si>
  <si>
    <t>CSA Loop 8</t>
  </si>
  <si>
    <t>Mid-CSA Loop 6</t>
  </si>
  <si>
    <t>ANSI T1.601 Loop 7</t>
  </si>
  <si>
    <t>ANSI T1.601 Loop 9</t>
  </si>
  <si>
    <t>ANSI T1.601 Loop 13</t>
  </si>
  <si>
    <t>Category 1 Impairments</t>
  </si>
  <si>
    <t>Category 1</t>
  </si>
  <si>
    <t>Category 2 Impairments</t>
  </si>
  <si>
    <t>Category 2</t>
  </si>
  <si>
    <t>Category 2 -- T1</t>
  </si>
  <si>
    <t>Bridge Tap Tests</t>
  </si>
  <si>
    <t>Distance (26 AWG, ft)</t>
  </si>
  <si>
    <t>26AWG - 17600 ft</t>
  </si>
  <si>
    <t>26AWG - 13200 ft</t>
  </si>
  <si>
    <t>26AWG - 13900 ft</t>
  </si>
  <si>
    <t>26AWG - 10200 ft</t>
  </si>
  <si>
    <t>Automation 
Name</t>
  </si>
  <si>
    <t>26AWG Distance</t>
  </si>
  <si>
    <t>8032x1024_g.dmt</t>
  </si>
  <si>
    <t>10Mx1M</t>
  </si>
  <si>
    <t>10M/1M</t>
  </si>
  <si>
    <t>V10MX1M</t>
  </si>
  <si>
    <t>VB10Mx1M</t>
  </si>
  <si>
    <t>SERVICE PROFILES</t>
  </si>
  <si>
    <t>VV100Mx10M</t>
  </si>
  <si>
    <t>VBV120Mx10M</t>
  </si>
  <si>
    <t>VBV140Mx20M</t>
  </si>
  <si>
    <t>PRISM</t>
  </si>
  <si>
    <t>ACTIVATION RATE</t>
  </si>
  <si>
    <t>SOLD RATE</t>
  </si>
  <si>
    <t>UP</t>
  </si>
  <si>
    <t xml:space="preserve">FOR ACTIVATION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</si>
</sst>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theme="1"/>
      <name val="Tahoma"/>
      <family val="2"/>
    </font>
    <font>
      <sz val="9"/>
      <name val="Tahoma"/>
      <family val="2"/>
    </font>
    <font>
      <sz val="10"/>
      <color theme="1"/>
      <name val="Tahoma"/>
      <family val="2"/>
    </font>
    <font>
      <sz val="10"/>
      <color rgb="FF006100"/>
      <name val="Tahom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name val="Tahoma"/>
      <family val="2"/>
    </font>
    <font>
      <b/>
      <sz val="8"/>
      <color indexed="9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6"/>
      <color theme="1"/>
      <name val="Tahoma"/>
      <family val="2"/>
    </font>
    <font>
      <b/>
      <u/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9"/>
      <name val="Tahoma"/>
      <family val="2"/>
    </font>
    <font>
      <sz val="11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3" fillId="13" borderId="0" applyNumberFormat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7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6" fillId="0" borderId="0" xfId="0" applyFont="1"/>
    <xf numFmtId="0" fontId="6" fillId="0" borderId="7" xfId="0" applyFont="1" applyBorder="1"/>
    <xf numFmtId="0" fontId="6" fillId="0" borderId="0" xfId="0" applyFont="1" applyFill="1" applyBorder="1"/>
    <xf numFmtId="0" fontId="7" fillId="2" borderId="0" xfId="1" applyFont="1"/>
    <xf numFmtId="0" fontId="6" fillId="0" borderId="8" xfId="0" applyFont="1" applyFill="1" applyBorder="1"/>
    <xf numFmtId="0" fontId="0" fillId="5" borderId="0" xfId="0" applyFill="1"/>
    <xf numFmtId="0" fontId="0" fillId="4" borderId="0" xfId="0" applyFill="1"/>
    <xf numFmtId="0" fontId="6" fillId="0" borderId="9" xfId="0" applyFont="1" applyBorder="1"/>
    <xf numFmtId="0" fontId="0" fillId="0" borderId="9" xfId="0" applyBorder="1"/>
    <xf numFmtId="0" fontId="0" fillId="4" borderId="9" xfId="0" applyFill="1" applyBorder="1"/>
    <xf numFmtId="0" fontId="0" fillId="5" borderId="0" xfId="0" applyFill="1" applyBorder="1"/>
    <xf numFmtId="0" fontId="0" fillId="6" borderId="9" xfId="0" applyFill="1" applyBorder="1"/>
    <xf numFmtId="0" fontId="0" fillId="6" borderId="0" xfId="0" applyFill="1"/>
    <xf numFmtId="0" fontId="4" fillId="0" borderId="0" xfId="0" applyFont="1"/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2" borderId="0" xfId="1"/>
    <xf numFmtId="0" fontId="1" fillId="2" borderId="9" xfId="1" applyBorder="1"/>
    <xf numFmtId="0" fontId="1" fillId="2" borderId="9" xfId="1" applyBorder="1" applyAlignment="1">
      <alignment horizontal="left"/>
    </xf>
    <xf numFmtId="0" fontId="1" fillId="2" borderId="0" xfId="1" applyAlignment="1">
      <alignment horizontal="left"/>
    </xf>
    <xf numFmtId="0" fontId="8" fillId="4" borderId="0" xfId="0" applyFont="1" applyFill="1"/>
    <xf numFmtId="0" fontId="0" fillId="7" borderId="0" xfId="0" applyFill="1"/>
    <xf numFmtId="0" fontId="0" fillId="8" borderId="0" xfId="0" applyFill="1" applyBorder="1"/>
    <xf numFmtId="0" fontId="0" fillId="8" borderId="9" xfId="0" applyFill="1" applyBorder="1"/>
    <xf numFmtId="0" fontId="0" fillId="8" borderId="0" xfId="0" applyFill="1"/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8" xfId="0" applyBorder="1"/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14" xfId="0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0" fontId="4" fillId="4" borderId="0" xfId="0" applyFont="1" applyFill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0" fillId="0" borderId="0" xfId="0" applyNumberFormat="1"/>
    <xf numFmtId="0" fontId="4" fillId="0" borderId="0" xfId="0" applyFont="1" applyFill="1"/>
    <xf numFmtId="2" fontId="4" fillId="0" borderId="13" xfId="0" applyNumberFormat="1" applyFont="1" applyBorder="1"/>
    <xf numFmtId="2" fontId="4" fillId="0" borderId="0" xfId="0" applyNumberFormat="1" applyFont="1" applyBorder="1"/>
    <xf numFmtId="0" fontId="12" fillId="0" borderId="0" xfId="0" applyFont="1"/>
    <xf numFmtId="0" fontId="12" fillId="0" borderId="0" xfId="0" applyNumberFormat="1" applyFont="1" applyBorder="1" applyProtection="1">
      <protection locked="0"/>
    </xf>
    <xf numFmtId="0" fontId="13" fillId="0" borderId="0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 applyAlignment="1"/>
    <xf numFmtId="0" fontId="14" fillId="10" borderId="15" xfId="0" applyFont="1" applyFill="1" applyBorder="1"/>
    <xf numFmtId="0" fontId="14" fillId="10" borderId="0" xfId="0" applyFont="1" applyFill="1" applyBorder="1"/>
    <xf numFmtId="0" fontId="14" fillId="10" borderId="0" xfId="0" applyFont="1" applyFill="1" applyBorder="1" applyAlignment="1">
      <alignment horizontal="center"/>
    </xf>
    <xf numFmtId="0" fontId="14" fillId="11" borderId="15" xfId="0" applyFont="1" applyFill="1" applyBorder="1"/>
    <xf numFmtId="0" fontId="14" fillId="11" borderId="0" xfId="0" applyFont="1" applyFill="1" applyBorder="1"/>
    <xf numFmtId="0" fontId="13" fillId="0" borderId="15" xfId="0" applyFont="1" applyBorder="1"/>
    <xf numFmtId="0" fontId="13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3" fillId="12" borderId="15" xfId="0" applyFont="1" applyFill="1" applyBorder="1"/>
    <xf numFmtId="0" fontId="13" fillId="12" borderId="0" xfId="0" applyFont="1" applyFill="1" applyBorder="1" applyAlignment="1">
      <alignment horizontal="left"/>
    </xf>
    <xf numFmtId="0" fontId="15" fillId="6" borderId="0" xfId="0" applyFont="1" applyFill="1" applyAlignment="1">
      <alignment horizontal="center"/>
    </xf>
    <xf numFmtId="0" fontId="13" fillId="0" borderId="0" xfId="0" applyFont="1" applyBorder="1"/>
    <xf numFmtId="0" fontId="13" fillId="12" borderId="0" xfId="0" applyFont="1" applyFill="1" applyBorder="1"/>
    <xf numFmtId="0" fontId="13" fillId="0" borderId="15" xfId="0" applyFont="1" applyFill="1" applyBorder="1"/>
    <xf numFmtId="0" fontId="13" fillId="0" borderId="0" xfId="0" applyFont="1" applyFill="1" applyBorder="1"/>
    <xf numFmtId="0" fontId="11" fillId="0" borderId="0" xfId="0" applyFont="1" applyAlignment="1">
      <alignment horizontal="center"/>
    </xf>
    <xf numFmtId="0" fontId="11" fillId="6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3" fillId="6" borderId="15" xfId="0" applyFont="1" applyFill="1" applyBorder="1"/>
    <xf numFmtId="0" fontId="16" fillId="6" borderId="0" xfId="0" applyFont="1" applyFill="1"/>
    <xf numFmtId="0" fontId="0" fillId="0" borderId="0" xfId="0" applyFill="1"/>
    <xf numFmtId="0" fontId="16" fillId="0" borderId="0" xfId="0" applyFont="1" applyFill="1"/>
    <xf numFmtId="0" fontId="13" fillId="0" borderId="0" xfId="0" applyFont="1"/>
    <xf numFmtId="0" fontId="13" fillId="12" borderId="0" xfId="0" applyFont="1" applyFill="1"/>
    <xf numFmtId="0" fontId="17" fillId="0" borderId="0" xfId="0" applyFont="1" applyBorder="1"/>
    <xf numFmtId="0" fontId="6" fillId="0" borderId="0" xfId="0" applyFont="1" applyBorder="1"/>
    <xf numFmtId="0" fontId="19" fillId="0" borderId="0" xfId="0" applyNumberFormat="1" applyFont="1" applyFill="1" applyBorder="1" applyProtection="1">
      <protection locked="0"/>
    </xf>
    <xf numFmtId="0" fontId="15" fillId="6" borderId="0" xfId="0" applyFont="1" applyFill="1" applyBorder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20" fillId="10" borderId="0" xfId="0" applyFont="1" applyFill="1" applyBorder="1"/>
    <xf numFmtId="0" fontId="21" fillId="0" borderId="0" xfId="0" applyFont="1" applyBorder="1"/>
    <xf numFmtId="0" fontId="19" fillId="3" borderId="0" xfId="0" applyFont="1" applyFill="1" applyBorder="1" applyAlignment="1">
      <alignment horizontal="center"/>
    </xf>
    <xf numFmtId="0" fontId="21" fillId="12" borderId="0" xfId="0" applyFont="1" applyFill="1" applyBorder="1"/>
    <xf numFmtId="0" fontId="19" fillId="6" borderId="0" xfId="0" applyFont="1" applyFill="1" applyBorder="1" applyAlignment="1">
      <alignment horizontal="center"/>
    </xf>
    <xf numFmtId="0" fontId="21" fillId="10" borderId="0" xfId="0" applyFont="1" applyFill="1" applyBorder="1"/>
    <xf numFmtId="0" fontId="22" fillId="10" borderId="0" xfId="0" applyFont="1" applyFill="1" applyBorder="1"/>
    <xf numFmtId="0" fontId="21" fillId="0" borderId="0" xfId="0" applyFont="1" applyBorder="1" applyAlignment="1">
      <alignment horizontal="left"/>
    </xf>
    <xf numFmtId="0" fontId="21" fillId="12" borderId="0" xfId="0" applyFont="1" applyFill="1" applyBorder="1" applyAlignment="1">
      <alignment horizontal="left"/>
    </xf>
    <xf numFmtId="0" fontId="22" fillId="11" borderId="0" xfId="0" applyFon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9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5" fillId="9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3" fillId="13" borderId="0" xfId="2" applyAlignment="1">
      <alignment horizontal="center"/>
    </xf>
    <xf numFmtId="0" fontId="23" fillId="13" borderId="4" xfId="2" applyBorder="1" applyAlignment="1">
      <alignment horizontal="center"/>
    </xf>
    <xf numFmtId="0" fontId="23" fillId="13" borderId="5" xfId="2" applyBorder="1" applyAlignment="1">
      <alignment horizontal="center"/>
    </xf>
    <xf numFmtId="0" fontId="23" fillId="13" borderId="4" xfId="2" applyBorder="1" applyAlignment="1">
      <alignment horizontal="center"/>
    </xf>
    <xf numFmtId="0" fontId="23" fillId="13" borderId="1" xfId="2" applyBorder="1" applyAlignment="1">
      <alignment horizontal="center"/>
    </xf>
    <xf numFmtId="0" fontId="1" fillId="2" borderId="0" xfId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6" xfId="1" applyBorder="1" applyAlignment="1">
      <alignment horizontal="center" wrapText="1"/>
    </xf>
    <xf numFmtId="0" fontId="1" fillId="2" borderId="2" xfId="1" applyBorder="1" applyAlignment="1">
      <alignment horizontal="center" wrapText="1"/>
    </xf>
    <xf numFmtId="0" fontId="1" fillId="2" borderId="3" xfId="1" applyBorder="1" applyAlignment="1">
      <alignment horizontal="center" wrapText="1"/>
    </xf>
    <xf numFmtId="0" fontId="1" fillId="2" borderId="7" xfId="1" applyBorder="1" applyAlignment="1">
      <alignment horizontal="center"/>
    </xf>
    <xf numFmtId="0" fontId="1" fillId="2" borderId="11" xfId="1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0"/>
  <sheetViews>
    <sheetView tabSelected="1" workbookViewId="0">
      <pane xSplit="4" ySplit="4" topLeftCell="E5" activePane="bottomRight" state="frozen"/>
      <selection pane="topRight" activeCell="E1" sqref="E1"/>
      <selection pane="bottomLeft" activeCell="A6" sqref="A6"/>
      <selection pane="bottomRight" activeCell="O50" sqref="O50"/>
    </sheetView>
  </sheetViews>
  <sheetFormatPr defaultRowHeight="15" x14ac:dyDescent="0.25"/>
  <cols>
    <col min="1" max="1" width="16" style="30" bestFit="1" customWidth="1"/>
    <col min="2" max="2" width="20.140625" style="30" customWidth="1"/>
    <col min="3" max="3" width="8.42578125" style="30" customWidth="1"/>
    <col min="4" max="4" width="26.5703125" style="30" bestFit="1" customWidth="1"/>
    <col min="5" max="6" width="10.7109375" style="34" customWidth="1"/>
    <col min="7" max="7" width="9.85546875" style="152" bestFit="1" customWidth="1"/>
    <col min="8" max="8" width="5.7109375" style="152" bestFit="1" customWidth="1"/>
    <col min="9" max="9" width="9.85546875" style="152" bestFit="1" customWidth="1"/>
    <col min="10" max="11" width="9.85546875" style="152" customWidth="1"/>
    <col min="12" max="13" width="9.85546875" style="34" customWidth="1"/>
    <col min="14" max="23" width="9.7109375" style="152" customWidth="1"/>
    <col min="24" max="31" width="9.7109375" style="147" customWidth="1"/>
    <col min="32" max="35" width="9.7109375" style="152" customWidth="1"/>
    <col min="36" max="37" width="9.7109375" style="34" customWidth="1"/>
    <col min="38" max="41" width="9.140625" style="30"/>
    <col min="42" max="49" width="10.5703125" style="30" bestFit="1" customWidth="1"/>
    <col min="50" max="50" width="10.5703125" style="30" customWidth="1"/>
    <col min="51" max="16384" width="9.140625" style="30"/>
  </cols>
  <sheetData>
    <row r="1" spans="1:64" x14ac:dyDescent="0.25">
      <c r="A1" s="67">
        <v>42475</v>
      </c>
      <c r="B1" s="30" t="s">
        <v>466</v>
      </c>
      <c r="AL1"/>
      <c r="AM1"/>
      <c r="AN1"/>
      <c r="AO1"/>
      <c r="AP1" s="138" t="s">
        <v>486</v>
      </c>
      <c r="AQ1" s="139"/>
      <c r="AR1" s="139"/>
      <c r="AS1" s="139"/>
      <c r="AT1" s="139"/>
      <c r="AU1" s="139"/>
      <c r="AV1" s="139"/>
      <c r="AW1" s="139"/>
      <c r="AX1" s="140"/>
      <c r="AY1" s="134" t="s">
        <v>485</v>
      </c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</row>
    <row r="2" spans="1:64" x14ac:dyDescent="0.25">
      <c r="A2" s="115"/>
      <c r="E2" s="127" t="s">
        <v>666</v>
      </c>
      <c r="F2" s="128"/>
      <c r="AL2"/>
      <c r="AM2"/>
      <c r="AN2"/>
      <c r="AO2"/>
      <c r="AP2" s="121"/>
      <c r="AQ2" s="122"/>
      <c r="AR2" s="122"/>
      <c r="AS2" s="122"/>
      <c r="AT2" s="122"/>
      <c r="AU2" s="122"/>
      <c r="AV2" s="122"/>
      <c r="AW2" s="122"/>
      <c r="AX2" s="125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</row>
    <row r="3" spans="1:64" x14ac:dyDescent="0.25">
      <c r="C3" s="131" t="s">
        <v>652</v>
      </c>
      <c r="D3" s="129" t="s">
        <v>651</v>
      </c>
      <c r="E3" s="127" t="s">
        <v>663</v>
      </c>
      <c r="F3" s="128"/>
      <c r="G3" s="159" t="s">
        <v>10</v>
      </c>
      <c r="H3" s="159" t="s">
        <v>12</v>
      </c>
      <c r="I3" s="159" t="s">
        <v>11</v>
      </c>
      <c r="J3" s="160" t="s">
        <v>400</v>
      </c>
      <c r="K3" s="161"/>
      <c r="L3" s="127" t="s">
        <v>467</v>
      </c>
      <c r="M3" s="128"/>
      <c r="N3" s="153" t="s">
        <v>5</v>
      </c>
      <c r="O3" s="154"/>
      <c r="P3" s="153" t="s">
        <v>6</v>
      </c>
      <c r="Q3" s="154"/>
      <c r="R3" s="155" t="s">
        <v>2</v>
      </c>
      <c r="S3" s="156"/>
      <c r="T3" s="155" t="s">
        <v>3</v>
      </c>
      <c r="U3" s="156"/>
      <c r="V3" s="155" t="s">
        <v>7</v>
      </c>
      <c r="W3" s="156"/>
      <c r="X3" s="148" t="s">
        <v>403</v>
      </c>
      <c r="Y3" s="149"/>
      <c r="Z3" s="148" t="s">
        <v>402</v>
      </c>
      <c r="AA3" s="149"/>
      <c r="AB3" s="148" t="s">
        <v>404</v>
      </c>
      <c r="AC3" s="149"/>
      <c r="AD3" s="148" t="s">
        <v>405</v>
      </c>
      <c r="AE3" s="149"/>
      <c r="AF3" s="155" t="s">
        <v>8</v>
      </c>
      <c r="AG3" s="156"/>
      <c r="AH3" s="155" t="s">
        <v>9</v>
      </c>
      <c r="AI3" s="156"/>
      <c r="AJ3" s="127" t="s">
        <v>14</v>
      </c>
      <c r="AK3" s="128"/>
      <c r="AL3" s="127" t="s">
        <v>406</v>
      </c>
      <c r="AM3" s="135"/>
      <c r="AN3" s="132" t="s">
        <v>468</v>
      </c>
      <c r="AO3" s="136"/>
      <c r="AP3" s="137" t="s">
        <v>410</v>
      </c>
      <c r="AQ3" s="137"/>
      <c r="AR3" s="137" t="s">
        <v>411</v>
      </c>
      <c r="AS3" s="137"/>
      <c r="AT3" s="137" t="s">
        <v>412</v>
      </c>
      <c r="AU3" s="137"/>
      <c r="AV3" s="137" t="s">
        <v>413</v>
      </c>
      <c r="AW3" s="137"/>
      <c r="AX3" s="56"/>
      <c r="AY3" s="137" t="s">
        <v>414</v>
      </c>
      <c r="AZ3" s="137"/>
      <c r="BA3" s="137" t="s">
        <v>415</v>
      </c>
      <c r="BB3" s="137"/>
      <c r="BC3" s="137" t="s">
        <v>416</v>
      </c>
      <c r="BD3" s="137"/>
      <c r="BE3" s="137" t="s">
        <v>417</v>
      </c>
      <c r="BF3" s="137"/>
      <c r="BG3" s="137" t="s">
        <v>418</v>
      </c>
      <c r="BH3" s="137"/>
      <c r="BI3" s="137" t="s">
        <v>419</v>
      </c>
      <c r="BJ3" s="137"/>
      <c r="BK3" s="137" t="s">
        <v>420</v>
      </c>
      <c r="BL3" s="137"/>
    </row>
    <row r="4" spans="1:64" x14ac:dyDescent="0.25">
      <c r="A4" s="30" t="s">
        <v>19</v>
      </c>
      <c r="B4" s="31" t="s">
        <v>0</v>
      </c>
      <c r="C4" s="131"/>
      <c r="D4" s="130"/>
      <c r="E4" s="118" t="s">
        <v>4</v>
      </c>
      <c r="F4" s="120" t="s">
        <v>665</v>
      </c>
      <c r="G4" s="162"/>
      <c r="H4" s="162"/>
      <c r="I4" s="162"/>
      <c r="J4" s="163" t="s">
        <v>4</v>
      </c>
      <c r="K4" s="163" t="s">
        <v>1</v>
      </c>
      <c r="L4" s="65" t="s">
        <v>4</v>
      </c>
      <c r="M4" s="65" t="s">
        <v>1</v>
      </c>
      <c r="N4" s="157" t="s">
        <v>4</v>
      </c>
      <c r="O4" s="158" t="s">
        <v>1</v>
      </c>
      <c r="P4" s="157" t="s">
        <v>4</v>
      </c>
      <c r="Q4" s="158" t="s">
        <v>1</v>
      </c>
      <c r="R4" s="157" t="s">
        <v>4</v>
      </c>
      <c r="S4" s="158" t="s">
        <v>1</v>
      </c>
      <c r="T4" s="157" t="s">
        <v>4</v>
      </c>
      <c r="U4" s="158" t="s">
        <v>1</v>
      </c>
      <c r="V4" s="157" t="s">
        <v>4</v>
      </c>
      <c r="W4" s="158" t="s">
        <v>1</v>
      </c>
      <c r="X4" s="150" t="s">
        <v>4</v>
      </c>
      <c r="Y4" s="151" t="s">
        <v>1</v>
      </c>
      <c r="Z4" s="150" t="s">
        <v>4</v>
      </c>
      <c r="AA4" s="151" t="s">
        <v>1</v>
      </c>
      <c r="AB4" s="150" t="s">
        <v>4</v>
      </c>
      <c r="AC4" s="151" t="s">
        <v>1</v>
      </c>
      <c r="AD4" s="150" t="s">
        <v>4</v>
      </c>
      <c r="AE4" s="151" t="s">
        <v>1</v>
      </c>
      <c r="AF4" s="157" t="s">
        <v>4</v>
      </c>
      <c r="AG4" s="158" t="s">
        <v>1</v>
      </c>
      <c r="AH4" s="157" t="s">
        <v>4</v>
      </c>
      <c r="AI4" s="158" t="s">
        <v>1</v>
      </c>
      <c r="AJ4" s="32" t="s">
        <v>4</v>
      </c>
      <c r="AK4" s="33" t="s">
        <v>1</v>
      </c>
      <c r="AL4" s="65" t="s">
        <v>4</v>
      </c>
      <c r="AM4" s="65" t="s">
        <v>1</v>
      </c>
      <c r="AN4" s="65" t="s">
        <v>4</v>
      </c>
      <c r="AO4" s="65" t="s">
        <v>1</v>
      </c>
      <c r="AP4" s="31" t="s">
        <v>408</v>
      </c>
      <c r="AQ4" s="31" t="s">
        <v>409</v>
      </c>
      <c r="AR4" s="31" t="s">
        <v>408</v>
      </c>
      <c r="AS4" s="31" t="s">
        <v>409</v>
      </c>
      <c r="AT4" s="31" t="s">
        <v>408</v>
      </c>
      <c r="AU4" s="31" t="s">
        <v>409</v>
      </c>
      <c r="AV4" s="31" t="s">
        <v>408</v>
      </c>
      <c r="AW4" s="31" t="s">
        <v>409</v>
      </c>
      <c r="AX4" s="66" t="s">
        <v>488</v>
      </c>
      <c r="AY4" s="66" t="s">
        <v>4</v>
      </c>
      <c r="AZ4" s="66" t="s">
        <v>1</v>
      </c>
      <c r="BA4" s="66" t="s">
        <v>4</v>
      </c>
      <c r="BB4" s="66" t="s">
        <v>1</v>
      </c>
      <c r="BC4" s="66" t="s">
        <v>4</v>
      </c>
      <c r="BD4" s="66" t="s">
        <v>1</v>
      </c>
      <c r="BE4" s="66" t="s">
        <v>4</v>
      </c>
      <c r="BF4" s="66" t="s">
        <v>1</v>
      </c>
      <c r="BG4" s="66" t="s">
        <v>4</v>
      </c>
      <c r="BH4" s="66" t="s">
        <v>1</v>
      </c>
      <c r="BI4" s="66" t="s">
        <v>4</v>
      </c>
      <c r="BJ4" s="66" t="s">
        <v>1</v>
      </c>
      <c r="BK4" s="66" t="s">
        <v>4</v>
      </c>
      <c r="BL4" s="66" t="s">
        <v>1</v>
      </c>
    </row>
    <row r="5" spans="1:64" x14ac:dyDescent="0.25">
      <c r="A5" s="30" t="s">
        <v>15</v>
      </c>
      <c r="B5" s="30" t="s">
        <v>16</v>
      </c>
      <c r="C5" s="30" t="s">
        <v>305</v>
      </c>
      <c r="D5" s="30" t="s">
        <v>311</v>
      </c>
      <c r="G5" s="152" t="s">
        <v>29</v>
      </c>
      <c r="H5" s="152" t="s">
        <v>30</v>
      </c>
      <c r="I5" s="152" t="s">
        <v>37</v>
      </c>
      <c r="J5" s="152" t="s">
        <v>469</v>
      </c>
      <c r="K5" s="152" t="s">
        <v>469</v>
      </c>
      <c r="N5" s="152">
        <v>150000</v>
      </c>
      <c r="O5" s="152">
        <v>96000</v>
      </c>
      <c r="P5" s="152">
        <v>32</v>
      </c>
      <c r="Q5" s="152">
        <v>32</v>
      </c>
      <c r="R5" s="152">
        <v>0</v>
      </c>
      <c r="S5" s="152">
        <v>0</v>
      </c>
      <c r="T5" s="152">
        <v>6</v>
      </c>
      <c r="U5" s="152">
        <v>6</v>
      </c>
      <c r="V5" s="152">
        <v>31</v>
      </c>
      <c r="W5" s="152">
        <v>31</v>
      </c>
      <c r="X5" s="147" t="s">
        <v>484</v>
      </c>
      <c r="Y5" s="147" t="s">
        <v>484</v>
      </c>
      <c r="Z5" s="147" t="s">
        <v>484</v>
      </c>
      <c r="AA5" s="147" t="s">
        <v>484</v>
      </c>
      <c r="AB5" s="147" t="s">
        <v>484</v>
      </c>
      <c r="AC5" s="147" t="s">
        <v>484</v>
      </c>
      <c r="AD5" s="147" t="s">
        <v>484</v>
      </c>
      <c r="AE5" s="147" t="s">
        <v>484</v>
      </c>
      <c r="AF5" s="152">
        <v>8</v>
      </c>
      <c r="AG5" s="152">
        <v>8</v>
      </c>
      <c r="AH5" s="152">
        <v>1</v>
      </c>
      <c r="AI5" s="152">
        <v>1</v>
      </c>
      <c r="AJ5" s="34" t="s">
        <v>13</v>
      </c>
      <c r="AK5" s="34" t="s">
        <v>13</v>
      </c>
      <c r="AL5" s="34" t="s">
        <v>13</v>
      </c>
      <c r="AM5" s="34" t="s">
        <v>13</v>
      </c>
      <c r="AN5" s="34" t="s">
        <v>487</v>
      </c>
      <c r="AO5" s="34" t="s">
        <v>487</v>
      </c>
      <c r="AP5" s="58">
        <v>40</v>
      </c>
      <c r="AQ5" s="59">
        <v>0</v>
      </c>
      <c r="AR5" s="59">
        <v>40</v>
      </c>
      <c r="AS5" s="59">
        <v>0</v>
      </c>
      <c r="AT5" s="59">
        <v>40</v>
      </c>
      <c r="AU5" s="59">
        <v>0</v>
      </c>
      <c r="AV5" s="59">
        <v>40</v>
      </c>
      <c r="AW5" s="59">
        <v>0</v>
      </c>
      <c r="AX5" s="53" t="s">
        <v>489</v>
      </c>
      <c r="AY5" s="52">
        <f>N5</f>
        <v>150000</v>
      </c>
      <c r="AZ5" s="47">
        <v>50000</v>
      </c>
      <c r="BA5" s="47">
        <v>0</v>
      </c>
      <c r="BB5" s="47">
        <v>0</v>
      </c>
      <c r="BC5" s="47">
        <v>10</v>
      </c>
      <c r="BD5" s="47">
        <v>10</v>
      </c>
      <c r="BE5" s="47">
        <v>2</v>
      </c>
      <c r="BF5" s="47">
        <v>1</v>
      </c>
      <c r="BG5" s="47">
        <v>2</v>
      </c>
      <c r="BH5" s="47">
        <v>1</v>
      </c>
      <c r="BI5" s="47" t="s">
        <v>421</v>
      </c>
      <c r="BJ5" s="47" t="s">
        <v>421</v>
      </c>
      <c r="BK5" s="47">
        <v>0</v>
      </c>
      <c r="BL5" s="53">
        <v>0</v>
      </c>
    </row>
    <row r="6" spans="1:64" x14ac:dyDescent="0.25">
      <c r="A6" s="30" t="s">
        <v>227</v>
      </c>
      <c r="B6" s="30" t="s">
        <v>17</v>
      </c>
      <c r="C6" s="30" t="s">
        <v>305</v>
      </c>
      <c r="D6" s="30" t="s">
        <v>313</v>
      </c>
      <c r="G6" s="152" t="s">
        <v>29</v>
      </c>
      <c r="H6" s="152" t="s">
        <v>31</v>
      </c>
      <c r="I6" s="152" t="s">
        <v>37</v>
      </c>
      <c r="J6" s="152" t="s">
        <v>469</v>
      </c>
      <c r="K6" s="152" t="s">
        <v>469</v>
      </c>
      <c r="N6" s="152">
        <v>150000</v>
      </c>
      <c r="O6" s="152">
        <v>96000</v>
      </c>
      <c r="P6" s="152">
        <v>32</v>
      </c>
      <c r="Q6" s="152">
        <v>32</v>
      </c>
      <c r="R6" s="152">
        <v>0</v>
      </c>
      <c r="S6" s="152">
        <v>0</v>
      </c>
      <c r="T6" s="152">
        <v>6</v>
      </c>
      <c r="U6" s="152">
        <v>6</v>
      </c>
      <c r="V6" s="152">
        <v>31</v>
      </c>
      <c r="W6" s="152">
        <v>31</v>
      </c>
      <c r="X6" s="147" t="s">
        <v>484</v>
      </c>
      <c r="Y6" s="147" t="s">
        <v>484</v>
      </c>
      <c r="Z6" s="147" t="s">
        <v>484</v>
      </c>
      <c r="AA6" s="147" t="s">
        <v>484</v>
      </c>
      <c r="AB6" s="147" t="s">
        <v>484</v>
      </c>
      <c r="AC6" s="147" t="s">
        <v>484</v>
      </c>
      <c r="AD6" s="147" t="s">
        <v>484</v>
      </c>
      <c r="AE6" s="147" t="s">
        <v>484</v>
      </c>
      <c r="AF6" s="152">
        <v>8</v>
      </c>
      <c r="AG6" s="152">
        <v>8</v>
      </c>
      <c r="AH6" s="152">
        <v>1</v>
      </c>
      <c r="AI6" s="152">
        <v>1</v>
      </c>
      <c r="AJ6" s="34" t="s">
        <v>13</v>
      </c>
      <c r="AK6" s="34" t="s">
        <v>13</v>
      </c>
      <c r="AL6" s="34" t="s">
        <v>13</v>
      </c>
      <c r="AM6" s="34" t="s">
        <v>13</v>
      </c>
      <c r="AN6" s="34" t="s">
        <v>487</v>
      </c>
      <c r="AO6" s="34" t="s">
        <v>487</v>
      </c>
      <c r="AP6" s="58">
        <v>40</v>
      </c>
      <c r="AQ6" s="59">
        <v>0</v>
      </c>
      <c r="AR6" s="59">
        <v>40</v>
      </c>
      <c r="AS6" s="59">
        <v>0</v>
      </c>
      <c r="AT6" s="59">
        <v>40</v>
      </c>
      <c r="AU6" s="59">
        <v>0</v>
      </c>
      <c r="AV6" s="59">
        <v>40</v>
      </c>
      <c r="AW6" s="59">
        <v>0</v>
      </c>
      <c r="AX6" s="53" t="s">
        <v>489</v>
      </c>
      <c r="AY6" s="52">
        <f t="shared" ref="AY6:AY12" si="0">N6</f>
        <v>150000</v>
      </c>
      <c r="AZ6" s="47">
        <v>50000</v>
      </c>
      <c r="BA6" s="47">
        <v>0</v>
      </c>
      <c r="BB6" s="47">
        <v>0</v>
      </c>
      <c r="BC6" s="47">
        <v>10</v>
      </c>
      <c r="BD6" s="47">
        <v>10</v>
      </c>
      <c r="BE6" s="47">
        <v>2</v>
      </c>
      <c r="BF6" s="47">
        <v>1</v>
      </c>
      <c r="BG6" s="47">
        <v>2</v>
      </c>
      <c r="BH6" s="47">
        <v>1</v>
      </c>
      <c r="BI6" s="47" t="s">
        <v>421</v>
      </c>
      <c r="BJ6" s="47" t="s">
        <v>421</v>
      </c>
      <c r="BK6" s="47">
        <v>0</v>
      </c>
      <c r="BL6" s="53">
        <v>0</v>
      </c>
    </row>
    <row r="7" spans="1:64" x14ac:dyDescent="0.25">
      <c r="B7" s="30" t="s">
        <v>18</v>
      </c>
      <c r="C7" s="30" t="s">
        <v>305</v>
      </c>
      <c r="D7" s="30" t="s">
        <v>312</v>
      </c>
      <c r="G7" s="152" t="s">
        <v>29</v>
      </c>
      <c r="H7" s="152" t="s">
        <v>32</v>
      </c>
      <c r="I7" s="152" t="s">
        <v>37</v>
      </c>
      <c r="J7" s="152" t="s">
        <v>469</v>
      </c>
      <c r="K7" s="152" t="s">
        <v>469</v>
      </c>
      <c r="N7" s="152">
        <v>150000</v>
      </c>
      <c r="O7" s="152">
        <v>96000</v>
      </c>
      <c r="P7" s="152">
        <v>32</v>
      </c>
      <c r="Q7" s="152">
        <v>32</v>
      </c>
      <c r="R7" s="152">
        <v>0</v>
      </c>
      <c r="S7" s="152">
        <v>0</v>
      </c>
      <c r="T7" s="152">
        <v>6</v>
      </c>
      <c r="U7" s="152">
        <v>6</v>
      </c>
      <c r="V7" s="152">
        <v>31</v>
      </c>
      <c r="W7" s="152">
        <v>31</v>
      </c>
      <c r="X7" s="147" t="s">
        <v>484</v>
      </c>
      <c r="Y7" s="147" t="s">
        <v>484</v>
      </c>
      <c r="Z7" s="147" t="s">
        <v>484</v>
      </c>
      <c r="AA7" s="147" t="s">
        <v>484</v>
      </c>
      <c r="AB7" s="147" t="s">
        <v>484</v>
      </c>
      <c r="AC7" s="147" t="s">
        <v>484</v>
      </c>
      <c r="AD7" s="147" t="s">
        <v>484</v>
      </c>
      <c r="AE7" s="147" t="s">
        <v>484</v>
      </c>
      <c r="AF7" s="152">
        <v>8</v>
      </c>
      <c r="AG7" s="152">
        <v>8</v>
      </c>
      <c r="AH7" s="152">
        <v>1</v>
      </c>
      <c r="AI7" s="152">
        <v>1</v>
      </c>
      <c r="AJ7" s="34" t="s">
        <v>13</v>
      </c>
      <c r="AK7" s="34" t="s">
        <v>13</v>
      </c>
      <c r="AL7" s="34" t="s">
        <v>13</v>
      </c>
      <c r="AM7" s="34" t="s">
        <v>13</v>
      </c>
      <c r="AN7" s="34" t="s">
        <v>487</v>
      </c>
      <c r="AO7" s="34" t="s">
        <v>487</v>
      </c>
      <c r="AP7" s="58">
        <v>40</v>
      </c>
      <c r="AQ7" s="59">
        <v>0</v>
      </c>
      <c r="AR7" s="59">
        <v>40</v>
      </c>
      <c r="AS7" s="59">
        <v>0</v>
      </c>
      <c r="AT7" s="59">
        <v>40</v>
      </c>
      <c r="AU7" s="59">
        <v>0</v>
      </c>
      <c r="AV7" s="59">
        <v>40</v>
      </c>
      <c r="AW7" s="59">
        <v>0</v>
      </c>
      <c r="AX7" s="53" t="s">
        <v>489</v>
      </c>
      <c r="AY7" s="52">
        <f t="shared" si="0"/>
        <v>150000</v>
      </c>
      <c r="AZ7" s="47">
        <v>50000</v>
      </c>
      <c r="BA7" s="47">
        <v>0</v>
      </c>
      <c r="BB7" s="47">
        <v>0</v>
      </c>
      <c r="BC7" s="47">
        <v>10</v>
      </c>
      <c r="BD7" s="47">
        <v>10</v>
      </c>
      <c r="BE7" s="47">
        <v>2</v>
      </c>
      <c r="BF7" s="47">
        <v>1</v>
      </c>
      <c r="BG7" s="47">
        <v>2</v>
      </c>
      <c r="BH7" s="47">
        <v>1</v>
      </c>
      <c r="BI7" s="47" t="s">
        <v>421</v>
      </c>
      <c r="BJ7" s="47" t="s">
        <v>421</v>
      </c>
      <c r="BK7" s="47">
        <v>0</v>
      </c>
      <c r="BL7" s="53">
        <v>0</v>
      </c>
    </row>
    <row r="8" spans="1:64" x14ac:dyDescent="0.25">
      <c r="B8" s="30" t="s">
        <v>20</v>
      </c>
      <c r="C8" s="30" t="s">
        <v>305</v>
      </c>
      <c r="D8" s="30" t="s">
        <v>318</v>
      </c>
      <c r="G8" s="152" t="s">
        <v>29</v>
      </c>
      <c r="H8" s="152" t="s">
        <v>30</v>
      </c>
      <c r="I8" s="152" t="s">
        <v>37</v>
      </c>
      <c r="J8" s="152" t="s">
        <v>469</v>
      </c>
      <c r="K8" s="152" t="s">
        <v>469</v>
      </c>
      <c r="N8" s="152">
        <v>150000</v>
      </c>
      <c r="O8" s="152">
        <v>96000</v>
      </c>
      <c r="P8" s="152">
        <v>32</v>
      </c>
      <c r="Q8" s="152">
        <v>32</v>
      </c>
      <c r="R8" s="152">
        <v>0</v>
      </c>
      <c r="S8" s="152">
        <v>0</v>
      </c>
      <c r="T8" s="152">
        <v>9</v>
      </c>
      <c r="U8" s="152">
        <v>9</v>
      </c>
      <c r="V8" s="152">
        <v>31</v>
      </c>
      <c r="W8" s="152">
        <v>31</v>
      </c>
      <c r="X8" s="147" t="s">
        <v>484</v>
      </c>
      <c r="Y8" s="147" t="s">
        <v>484</v>
      </c>
      <c r="Z8" s="147" t="s">
        <v>484</v>
      </c>
      <c r="AA8" s="147" t="s">
        <v>484</v>
      </c>
      <c r="AB8" s="147" t="s">
        <v>484</v>
      </c>
      <c r="AC8" s="147" t="s">
        <v>484</v>
      </c>
      <c r="AD8" s="147" t="s">
        <v>484</v>
      </c>
      <c r="AE8" s="147" t="s">
        <v>484</v>
      </c>
      <c r="AF8" s="152">
        <v>8</v>
      </c>
      <c r="AG8" s="152">
        <v>5</v>
      </c>
      <c r="AH8" s="152">
        <v>2</v>
      </c>
      <c r="AI8" s="152">
        <v>1</v>
      </c>
      <c r="AJ8" s="34" t="s">
        <v>13</v>
      </c>
      <c r="AK8" s="34" t="s">
        <v>13</v>
      </c>
      <c r="AL8" s="34" t="s">
        <v>13</v>
      </c>
      <c r="AM8" s="34" t="s">
        <v>13</v>
      </c>
      <c r="AN8" s="34" t="s">
        <v>487</v>
      </c>
      <c r="AO8" s="34" t="s">
        <v>487</v>
      </c>
      <c r="AP8" s="58">
        <v>40</v>
      </c>
      <c r="AQ8" s="59">
        <v>0</v>
      </c>
      <c r="AR8" s="59">
        <v>40</v>
      </c>
      <c r="AS8" s="59">
        <v>0</v>
      </c>
      <c r="AT8" s="59">
        <v>40</v>
      </c>
      <c r="AU8" s="59">
        <v>0</v>
      </c>
      <c r="AV8" s="59">
        <v>40</v>
      </c>
      <c r="AW8" s="59">
        <v>0</v>
      </c>
      <c r="AX8" s="53" t="s">
        <v>489</v>
      </c>
      <c r="AY8" s="52">
        <f t="shared" si="0"/>
        <v>150000</v>
      </c>
      <c r="AZ8" s="47">
        <v>50000</v>
      </c>
      <c r="BA8" s="47">
        <v>0</v>
      </c>
      <c r="BB8" s="47">
        <v>0</v>
      </c>
      <c r="BC8" s="47">
        <v>10</v>
      </c>
      <c r="BD8" s="47">
        <v>10</v>
      </c>
      <c r="BE8" s="47">
        <v>2</v>
      </c>
      <c r="BF8" s="47">
        <v>1</v>
      </c>
      <c r="BG8" s="47">
        <v>2</v>
      </c>
      <c r="BH8" s="47">
        <v>1</v>
      </c>
      <c r="BI8" s="47" t="s">
        <v>421</v>
      </c>
      <c r="BJ8" s="47" t="s">
        <v>421</v>
      </c>
      <c r="BK8" s="47">
        <v>0</v>
      </c>
      <c r="BL8" s="53">
        <v>0</v>
      </c>
    </row>
    <row r="9" spans="1:64" x14ac:dyDescent="0.25">
      <c r="B9" s="30" t="s">
        <v>21</v>
      </c>
      <c r="C9" s="30" t="s">
        <v>305</v>
      </c>
      <c r="D9" s="30" t="s">
        <v>320</v>
      </c>
      <c r="G9" s="152" t="s">
        <v>29</v>
      </c>
      <c r="H9" s="152" t="s">
        <v>31</v>
      </c>
      <c r="I9" s="152" t="s">
        <v>37</v>
      </c>
      <c r="J9" s="152" t="s">
        <v>469</v>
      </c>
      <c r="K9" s="152" t="s">
        <v>469</v>
      </c>
      <c r="N9" s="152">
        <v>150000</v>
      </c>
      <c r="O9" s="152">
        <v>96000</v>
      </c>
      <c r="P9" s="152">
        <v>32</v>
      </c>
      <c r="Q9" s="152">
        <v>32</v>
      </c>
      <c r="R9" s="152">
        <v>0</v>
      </c>
      <c r="S9" s="152">
        <v>0</v>
      </c>
      <c r="T9" s="152">
        <v>9</v>
      </c>
      <c r="U9" s="152">
        <v>9</v>
      </c>
      <c r="V9" s="152">
        <v>31</v>
      </c>
      <c r="W9" s="152">
        <v>31</v>
      </c>
      <c r="X9" s="147" t="s">
        <v>484</v>
      </c>
      <c r="Y9" s="147" t="s">
        <v>484</v>
      </c>
      <c r="Z9" s="147" t="s">
        <v>484</v>
      </c>
      <c r="AA9" s="147" t="s">
        <v>484</v>
      </c>
      <c r="AB9" s="147" t="s">
        <v>484</v>
      </c>
      <c r="AC9" s="147" t="s">
        <v>484</v>
      </c>
      <c r="AD9" s="147" t="s">
        <v>484</v>
      </c>
      <c r="AE9" s="147" t="s">
        <v>484</v>
      </c>
      <c r="AF9" s="152">
        <v>8</v>
      </c>
      <c r="AG9" s="152">
        <v>5</v>
      </c>
      <c r="AH9" s="152">
        <v>2</v>
      </c>
      <c r="AI9" s="152">
        <v>1</v>
      </c>
      <c r="AJ9" s="34" t="s">
        <v>13</v>
      </c>
      <c r="AK9" s="34" t="s">
        <v>13</v>
      </c>
      <c r="AL9" s="34" t="s">
        <v>13</v>
      </c>
      <c r="AM9" s="34" t="s">
        <v>13</v>
      </c>
      <c r="AN9" s="34" t="s">
        <v>487</v>
      </c>
      <c r="AO9" s="34" t="s">
        <v>487</v>
      </c>
      <c r="AP9" s="58">
        <v>40</v>
      </c>
      <c r="AQ9" s="59">
        <v>0</v>
      </c>
      <c r="AR9" s="59">
        <v>40</v>
      </c>
      <c r="AS9" s="59">
        <v>0</v>
      </c>
      <c r="AT9" s="59">
        <v>40</v>
      </c>
      <c r="AU9" s="59">
        <v>0</v>
      </c>
      <c r="AV9" s="59">
        <v>40</v>
      </c>
      <c r="AW9" s="59">
        <v>0</v>
      </c>
      <c r="AX9" s="53" t="s">
        <v>489</v>
      </c>
      <c r="AY9" s="52">
        <f t="shared" si="0"/>
        <v>150000</v>
      </c>
      <c r="AZ9" s="47">
        <v>50000</v>
      </c>
      <c r="BA9" s="47">
        <v>0</v>
      </c>
      <c r="BB9" s="47">
        <v>0</v>
      </c>
      <c r="BC9" s="47">
        <v>10</v>
      </c>
      <c r="BD9" s="47">
        <v>10</v>
      </c>
      <c r="BE9" s="47">
        <v>2</v>
      </c>
      <c r="BF9" s="47">
        <v>1</v>
      </c>
      <c r="BG9" s="47">
        <v>2</v>
      </c>
      <c r="BH9" s="47">
        <v>1</v>
      </c>
      <c r="BI9" s="47" t="s">
        <v>421</v>
      </c>
      <c r="BJ9" s="47" t="s">
        <v>421</v>
      </c>
      <c r="BK9" s="47">
        <v>0</v>
      </c>
      <c r="BL9" s="53">
        <v>0</v>
      </c>
    </row>
    <row r="10" spans="1:64" x14ac:dyDescent="0.25">
      <c r="B10" s="30" t="s">
        <v>22</v>
      </c>
      <c r="C10" s="30" t="s">
        <v>305</v>
      </c>
      <c r="D10" s="30" t="s">
        <v>319</v>
      </c>
      <c r="G10" s="152" t="s">
        <v>29</v>
      </c>
      <c r="H10" s="152" t="s">
        <v>32</v>
      </c>
      <c r="I10" s="152" t="s">
        <v>37</v>
      </c>
      <c r="J10" s="152" t="s">
        <v>469</v>
      </c>
      <c r="K10" s="152" t="s">
        <v>469</v>
      </c>
      <c r="N10" s="152">
        <v>150000</v>
      </c>
      <c r="O10" s="152">
        <v>96000</v>
      </c>
      <c r="P10" s="152">
        <v>32</v>
      </c>
      <c r="Q10" s="152">
        <v>32</v>
      </c>
      <c r="R10" s="152">
        <v>0</v>
      </c>
      <c r="S10" s="152">
        <v>0</v>
      </c>
      <c r="T10" s="152">
        <v>9</v>
      </c>
      <c r="U10" s="152">
        <v>9</v>
      </c>
      <c r="V10" s="152">
        <v>31</v>
      </c>
      <c r="W10" s="152">
        <v>31</v>
      </c>
      <c r="X10" s="147" t="s">
        <v>484</v>
      </c>
      <c r="Y10" s="147" t="s">
        <v>484</v>
      </c>
      <c r="Z10" s="147" t="s">
        <v>484</v>
      </c>
      <c r="AA10" s="147" t="s">
        <v>484</v>
      </c>
      <c r="AB10" s="147" t="s">
        <v>484</v>
      </c>
      <c r="AC10" s="147" t="s">
        <v>484</v>
      </c>
      <c r="AD10" s="147" t="s">
        <v>484</v>
      </c>
      <c r="AE10" s="147" t="s">
        <v>484</v>
      </c>
      <c r="AF10" s="152">
        <v>8</v>
      </c>
      <c r="AG10" s="152">
        <v>5</v>
      </c>
      <c r="AH10" s="152">
        <v>2</v>
      </c>
      <c r="AI10" s="152">
        <v>1</v>
      </c>
      <c r="AJ10" s="34" t="s">
        <v>13</v>
      </c>
      <c r="AK10" s="34" t="s">
        <v>13</v>
      </c>
      <c r="AL10" s="34" t="s">
        <v>13</v>
      </c>
      <c r="AM10" s="34" t="s">
        <v>13</v>
      </c>
      <c r="AN10" s="34" t="s">
        <v>487</v>
      </c>
      <c r="AO10" s="34" t="s">
        <v>487</v>
      </c>
      <c r="AP10" s="58">
        <v>40</v>
      </c>
      <c r="AQ10" s="59">
        <v>0</v>
      </c>
      <c r="AR10" s="59">
        <v>40</v>
      </c>
      <c r="AS10" s="59">
        <v>0</v>
      </c>
      <c r="AT10" s="59">
        <v>40</v>
      </c>
      <c r="AU10" s="59">
        <v>0</v>
      </c>
      <c r="AV10" s="59">
        <v>40</v>
      </c>
      <c r="AW10" s="59">
        <v>0</v>
      </c>
      <c r="AX10" s="53" t="s">
        <v>489</v>
      </c>
      <c r="AY10" s="52">
        <f t="shared" si="0"/>
        <v>150000</v>
      </c>
      <c r="AZ10" s="47">
        <v>50000</v>
      </c>
      <c r="BA10" s="47">
        <v>0</v>
      </c>
      <c r="BB10" s="47">
        <v>0</v>
      </c>
      <c r="BC10" s="47">
        <v>10</v>
      </c>
      <c r="BD10" s="47">
        <v>10</v>
      </c>
      <c r="BE10" s="47">
        <v>2</v>
      </c>
      <c r="BF10" s="47">
        <v>1</v>
      </c>
      <c r="BG10" s="47">
        <v>2</v>
      </c>
      <c r="BH10" s="47">
        <v>1</v>
      </c>
      <c r="BI10" s="47" t="s">
        <v>421</v>
      </c>
      <c r="BJ10" s="47" t="s">
        <v>421</v>
      </c>
      <c r="BK10" s="47">
        <v>0</v>
      </c>
      <c r="BL10" s="53">
        <v>0</v>
      </c>
    </row>
    <row r="11" spans="1:64" x14ac:dyDescent="0.25">
      <c r="B11" s="30" t="s">
        <v>228</v>
      </c>
      <c r="C11" s="30" t="s">
        <v>305</v>
      </c>
      <c r="D11" s="30" t="s">
        <v>317</v>
      </c>
      <c r="G11" s="152" t="s">
        <v>23</v>
      </c>
      <c r="H11" s="152" t="s">
        <v>36</v>
      </c>
      <c r="I11" s="152" t="s">
        <v>37</v>
      </c>
      <c r="J11" s="152" t="s">
        <v>469</v>
      </c>
      <c r="K11" s="152" t="s">
        <v>469</v>
      </c>
      <c r="N11" s="152">
        <v>150000</v>
      </c>
      <c r="O11" s="152">
        <v>96000</v>
      </c>
      <c r="P11" s="152">
        <v>32</v>
      </c>
      <c r="Q11" s="152">
        <v>32</v>
      </c>
      <c r="R11" s="152">
        <v>0</v>
      </c>
      <c r="S11" s="152">
        <v>0</v>
      </c>
      <c r="T11" s="152">
        <v>6</v>
      </c>
      <c r="U11" s="152">
        <v>6</v>
      </c>
      <c r="V11" s="152">
        <v>31</v>
      </c>
      <c r="W11" s="152">
        <v>31</v>
      </c>
      <c r="X11" s="147" t="s">
        <v>484</v>
      </c>
      <c r="Y11" s="147" t="s">
        <v>484</v>
      </c>
      <c r="Z11" s="147" t="s">
        <v>484</v>
      </c>
      <c r="AA11" s="147" t="s">
        <v>484</v>
      </c>
      <c r="AB11" s="147" t="s">
        <v>484</v>
      </c>
      <c r="AC11" s="147" t="s">
        <v>484</v>
      </c>
      <c r="AD11" s="147" t="s">
        <v>484</v>
      </c>
      <c r="AE11" s="147" t="s">
        <v>484</v>
      </c>
      <c r="AF11" s="152">
        <v>8</v>
      </c>
      <c r="AG11" s="152">
        <v>8</v>
      </c>
      <c r="AH11" s="152">
        <v>1</v>
      </c>
      <c r="AI11" s="152">
        <v>1</v>
      </c>
      <c r="AJ11" s="34" t="s">
        <v>13</v>
      </c>
      <c r="AK11" s="34" t="s">
        <v>13</v>
      </c>
      <c r="AL11" s="34" t="s">
        <v>13</v>
      </c>
      <c r="AM11" s="34" t="s">
        <v>13</v>
      </c>
      <c r="AN11" s="34" t="s">
        <v>487</v>
      </c>
      <c r="AO11" s="34" t="s">
        <v>487</v>
      </c>
      <c r="AP11" s="58">
        <v>40</v>
      </c>
      <c r="AQ11" s="59">
        <v>0</v>
      </c>
      <c r="AR11" s="59">
        <v>40</v>
      </c>
      <c r="AS11" s="59">
        <v>0</v>
      </c>
      <c r="AT11" s="59">
        <v>40</v>
      </c>
      <c r="AU11" s="59">
        <v>0</v>
      </c>
      <c r="AV11" s="59">
        <v>40</v>
      </c>
      <c r="AW11" s="59">
        <v>0</v>
      </c>
      <c r="AX11" s="53" t="s">
        <v>489</v>
      </c>
      <c r="AY11" s="52">
        <f t="shared" si="0"/>
        <v>150000</v>
      </c>
      <c r="AZ11" s="47">
        <v>50000</v>
      </c>
      <c r="BA11" s="47">
        <v>0</v>
      </c>
      <c r="BB11" s="47">
        <v>0</v>
      </c>
      <c r="BC11" s="47">
        <v>10</v>
      </c>
      <c r="BD11" s="47">
        <v>10</v>
      </c>
      <c r="BE11" s="47">
        <v>2</v>
      </c>
      <c r="BF11" s="47">
        <v>1</v>
      </c>
      <c r="BG11" s="47">
        <v>2</v>
      </c>
      <c r="BH11" s="47">
        <v>1</v>
      </c>
      <c r="BI11" s="47" t="s">
        <v>421</v>
      </c>
      <c r="BJ11" s="47" t="s">
        <v>421</v>
      </c>
      <c r="BK11" s="47">
        <v>0</v>
      </c>
      <c r="BL11" s="53">
        <v>0</v>
      </c>
    </row>
    <row r="12" spans="1:64" x14ac:dyDescent="0.25">
      <c r="B12" s="30" t="s">
        <v>229</v>
      </c>
      <c r="C12" s="30" t="s">
        <v>305</v>
      </c>
      <c r="D12" s="30" t="s">
        <v>324</v>
      </c>
      <c r="G12" s="152" t="s">
        <v>23</v>
      </c>
      <c r="H12" s="152" t="s">
        <v>36</v>
      </c>
      <c r="I12" s="152" t="s">
        <v>37</v>
      </c>
      <c r="J12" s="152" t="s">
        <v>469</v>
      </c>
      <c r="K12" s="152" t="s">
        <v>469</v>
      </c>
      <c r="N12" s="152">
        <v>150000</v>
      </c>
      <c r="O12" s="152">
        <v>96000</v>
      </c>
      <c r="P12" s="152">
        <v>32</v>
      </c>
      <c r="Q12" s="152">
        <v>32</v>
      </c>
      <c r="R12" s="152">
        <v>0</v>
      </c>
      <c r="S12" s="152">
        <v>0</v>
      </c>
      <c r="T12" s="152">
        <v>6</v>
      </c>
      <c r="U12" s="152">
        <v>6</v>
      </c>
      <c r="V12" s="152">
        <v>31</v>
      </c>
      <c r="W12" s="152">
        <v>31</v>
      </c>
      <c r="X12" s="147" t="s">
        <v>484</v>
      </c>
      <c r="Y12" s="147" t="s">
        <v>484</v>
      </c>
      <c r="Z12" s="147" t="s">
        <v>484</v>
      </c>
      <c r="AA12" s="147" t="s">
        <v>484</v>
      </c>
      <c r="AB12" s="147" t="s">
        <v>484</v>
      </c>
      <c r="AC12" s="147" t="s">
        <v>484</v>
      </c>
      <c r="AD12" s="147" t="s">
        <v>484</v>
      </c>
      <c r="AE12" s="147" t="s">
        <v>484</v>
      </c>
      <c r="AF12" s="152">
        <v>8</v>
      </c>
      <c r="AG12" s="152">
        <v>8</v>
      </c>
      <c r="AH12" s="152">
        <v>1</v>
      </c>
      <c r="AI12" s="152">
        <v>1</v>
      </c>
      <c r="AJ12" s="34" t="s">
        <v>13</v>
      </c>
      <c r="AK12" s="34" t="s">
        <v>13</v>
      </c>
      <c r="AL12" s="34" t="s">
        <v>13</v>
      </c>
      <c r="AM12" s="34" t="s">
        <v>13</v>
      </c>
      <c r="AN12" s="34" t="s">
        <v>487</v>
      </c>
      <c r="AO12" s="34" t="s">
        <v>487</v>
      </c>
      <c r="AP12" s="58">
        <v>40</v>
      </c>
      <c r="AQ12" s="59">
        <v>0</v>
      </c>
      <c r="AR12" s="59">
        <v>40</v>
      </c>
      <c r="AS12" s="59">
        <v>0</v>
      </c>
      <c r="AT12" s="59">
        <v>40</v>
      </c>
      <c r="AU12" s="59">
        <v>0</v>
      </c>
      <c r="AV12" s="59">
        <v>40</v>
      </c>
      <c r="AW12" s="59">
        <v>0</v>
      </c>
      <c r="AX12" s="53" t="s">
        <v>489</v>
      </c>
      <c r="AY12" s="52">
        <f t="shared" si="0"/>
        <v>150000</v>
      </c>
      <c r="AZ12" s="47">
        <v>50000</v>
      </c>
      <c r="BA12" s="47">
        <v>0</v>
      </c>
      <c r="BB12" s="47">
        <v>0</v>
      </c>
      <c r="BC12" s="47">
        <v>10</v>
      </c>
      <c r="BD12" s="47">
        <v>10</v>
      </c>
      <c r="BE12" s="47">
        <v>2</v>
      </c>
      <c r="BF12" s="47">
        <v>1</v>
      </c>
      <c r="BG12" s="47">
        <v>2</v>
      </c>
      <c r="BH12" s="47">
        <v>1</v>
      </c>
      <c r="BI12" s="47" t="s">
        <v>421</v>
      </c>
      <c r="BJ12" s="47" t="s">
        <v>421</v>
      </c>
      <c r="BK12" s="47">
        <v>0</v>
      </c>
      <c r="BL12" s="53">
        <v>0</v>
      </c>
    </row>
    <row r="13" spans="1:64" x14ac:dyDescent="0.25">
      <c r="AP13" s="54"/>
      <c r="AQ13" s="55"/>
      <c r="AR13" s="55"/>
      <c r="AS13" s="55"/>
      <c r="AT13" s="55"/>
      <c r="AU13" s="55"/>
      <c r="AV13" s="55"/>
      <c r="AW13" s="55"/>
      <c r="AX13" s="56"/>
      <c r="AY13" s="54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6"/>
    </row>
    <row r="14" spans="1:64" x14ac:dyDescent="0.25">
      <c r="A14" s="30" t="s">
        <v>49</v>
      </c>
      <c r="B14" s="30" t="s">
        <v>16</v>
      </c>
      <c r="C14" s="30" t="s">
        <v>305</v>
      </c>
      <c r="D14" s="30" t="s">
        <v>314</v>
      </c>
      <c r="G14" s="152" t="s">
        <v>29</v>
      </c>
      <c r="H14" s="152" t="s">
        <v>30</v>
      </c>
      <c r="I14" s="152" t="s">
        <v>37</v>
      </c>
      <c r="J14" s="152" t="s">
        <v>469</v>
      </c>
      <c r="K14" s="152" t="s">
        <v>469</v>
      </c>
      <c r="N14" s="152">
        <v>150000</v>
      </c>
      <c r="O14" s="152">
        <v>96000</v>
      </c>
      <c r="P14" s="152">
        <v>32</v>
      </c>
      <c r="Q14" s="152">
        <v>32</v>
      </c>
      <c r="R14" s="152">
        <v>0</v>
      </c>
      <c r="S14" s="152">
        <v>0</v>
      </c>
      <c r="T14" s="152">
        <v>6</v>
      </c>
      <c r="U14" s="152">
        <v>6</v>
      </c>
      <c r="V14" s="152">
        <v>31</v>
      </c>
      <c r="W14" s="152">
        <v>31</v>
      </c>
      <c r="X14" s="147" t="s">
        <v>484</v>
      </c>
      <c r="Y14" s="147" t="s">
        <v>484</v>
      </c>
      <c r="Z14" s="147" t="s">
        <v>484</v>
      </c>
      <c r="AA14" s="147" t="s">
        <v>484</v>
      </c>
      <c r="AB14" s="147" t="s">
        <v>484</v>
      </c>
      <c r="AC14" s="147" t="s">
        <v>484</v>
      </c>
      <c r="AD14" s="147" t="s">
        <v>484</v>
      </c>
      <c r="AE14" s="147" t="s">
        <v>484</v>
      </c>
      <c r="AF14" s="152">
        <v>8</v>
      </c>
      <c r="AG14" s="152">
        <v>8</v>
      </c>
      <c r="AH14" s="152">
        <v>1</v>
      </c>
      <c r="AI14" s="152">
        <v>1</v>
      </c>
      <c r="AJ14" s="34" t="s">
        <v>13</v>
      </c>
      <c r="AK14" s="34" t="s">
        <v>50</v>
      </c>
      <c r="AL14" s="34" t="s">
        <v>13</v>
      </c>
      <c r="AM14" s="34" t="s">
        <v>13</v>
      </c>
      <c r="AN14" s="34" t="s">
        <v>487</v>
      </c>
      <c r="AO14" s="34" t="s">
        <v>487</v>
      </c>
      <c r="AP14" s="58">
        <v>53</v>
      </c>
      <c r="AQ14" s="59">
        <v>16.2</v>
      </c>
      <c r="AR14" s="59">
        <v>54</v>
      </c>
      <c r="AS14" s="59">
        <v>10.199999999999999</v>
      </c>
      <c r="AT14" s="59">
        <v>40</v>
      </c>
      <c r="AU14" s="59">
        <v>0</v>
      </c>
      <c r="AV14" s="59">
        <v>40</v>
      </c>
      <c r="AW14" s="60">
        <v>0</v>
      </c>
      <c r="AX14" s="53" t="s">
        <v>489</v>
      </c>
      <c r="AY14" s="52">
        <f t="shared" ref="AY14:AY19" si="1">N14</f>
        <v>150000</v>
      </c>
      <c r="AZ14" s="47">
        <v>50000</v>
      </c>
      <c r="BA14" s="47">
        <v>0</v>
      </c>
      <c r="BB14" s="47">
        <v>0</v>
      </c>
      <c r="BC14" s="47">
        <v>10</v>
      </c>
      <c r="BD14" s="47">
        <v>10</v>
      </c>
      <c r="BE14" s="47">
        <v>2</v>
      </c>
      <c r="BF14" s="47">
        <v>1</v>
      </c>
      <c r="BG14" s="47">
        <v>2</v>
      </c>
      <c r="BH14" s="47">
        <v>1</v>
      </c>
      <c r="BI14" s="47" t="s">
        <v>421</v>
      </c>
      <c r="BJ14" s="47" t="s">
        <v>421</v>
      </c>
      <c r="BK14" s="47">
        <v>0</v>
      </c>
      <c r="BL14" s="53">
        <v>0</v>
      </c>
    </row>
    <row r="15" spans="1:64" x14ac:dyDescent="0.25">
      <c r="B15" s="30" t="s">
        <v>17</v>
      </c>
      <c r="C15" s="30" t="s">
        <v>305</v>
      </c>
      <c r="D15" s="30" t="s">
        <v>315</v>
      </c>
      <c r="G15" s="152" t="s">
        <v>29</v>
      </c>
      <c r="H15" s="152" t="s">
        <v>31</v>
      </c>
      <c r="I15" s="152" t="s">
        <v>37</v>
      </c>
      <c r="J15" s="152" t="s">
        <v>469</v>
      </c>
      <c r="K15" s="152" t="s">
        <v>469</v>
      </c>
      <c r="N15" s="152">
        <v>150000</v>
      </c>
      <c r="O15" s="152">
        <v>96000</v>
      </c>
      <c r="P15" s="152">
        <v>32</v>
      </c>
      <c r="Q15" s="152">
        <v>32</v>
      </c>
      <c r="R15" s="152">
        <v>0</v>
      </c>
      <c r="S15" s="152">
        <v>0</v>
      </c>
      <c r="T15" s="152">
        <v>6</v>
      </c>
      <c r="U15" s="152">
        <v>6</v>
      </c>
      <c r="V15" s="152">
        <v>31</v>
      </c>
      <c r="W15" s="152">
        <v>31</v>
      </c>
      <c r="X15" s="147" t="s">
        <v>484</v>
      </c>
      <c r="Y15" s="147" t="s">
        <v>484</v>
      </c>
      <c r="Z15" s="147" t="s">
        <v>484</v>
      </c>
      <c r="AA15" s="147" t="s">
        <v>484</v>
      </c>
      <c r="AB15" s="147" t="s">
        <v>484</v>
      </c>
      <c r="AC15" s="147" t="s">
        <v>484</v>
      </c>
      <c r="AD15" s="147" t="s">
        <v>484</v>
      </c>
      <c r="AE15" s="147" t="s">
        <v>484</v>
      </c>
      <c r="AF15" s="152">
        <v>8</v>
      </c>
      <c r="AG15" s="152">
        <v>8</v>
      </c>
      <c r="AH15" s="152">
        <v>1</v>
      </c>
      <c r="AI15" s="152">
        <v>1</v>
      </c>
      <c r="AJ15" s="34" t="s">
        <v>13</v>
      </c>
      <c r="AK15" s="34" t="s">
        <v>50</v>
      </c>
      <c r="AL15" s="34" t="s">
        <v>13</v>
      </c>
      <c r="AM15" s="34" t="s">
        <v>13</v>
      </c>
      <c r="AN15" s="34" t="s">
        <v>487</v>
      </c>
      <c r="AO15" s="34" t="s">
        <v>487</v>
      </c>
      <c r="AP15" s="58">
        <v>53</v>
      </c>
      <c r="AQ15" s="59">
        <v>16.2</v>
      </c>
      <c r="AR15" s="59">
        <v>54</v>
      </c>
      <c r="AS15" s="59">
        <v>10.199999999999999</v>
      </c>
      <c r="AT15" s="59">
        <v>40</v>
      </c>
      <c r="AU15" s="59">
        <v>0</v>
      </c>
      <c r="AV15" s="59">
        <v>40</v>
      </c>
      <c r="AW15" s="60">
        <v>0</v>
      </c>
      <c r="AX15" s="53" t="s">
        <v>489</v>
      </c>
      <c r="AY15" s="52">
        <f t="shared" si="1"/>
        <v>150000</v>
      </c>
      <c r="AZ15" s="47">
        <v>50000</v>
      </c>
      <c r="BA15" s="47">
        <v>0</v>
      </c>
      <c r="BB15" s="47">
        <v>0</v>
      </c>
      <c r="BC15" s="47">
        <v>10</v>
      </c>
      <c r="BD15" s="47">
        <v>10</v>
      </c>
      <c r="BE15" s="47">
        <v>2</v>
      </c>
      <c r="BF15" s="47">
        <v>1</v>
      </c>
      <c r="BG15" s="47">
        <v>2</v>
      </c>
      <c r="BH15" s="47">
        <v>1</v>
      </c>
      <c r="BI15" s="47" t="s">
        <v>421</v>
      </c>
      <c r="BJ15" s="47" t="s">
        <v>421</v>
      </c>
      <c r="BK15" s="47">
        <v>0</v>
      </c>
      <c r="BL15" s="53">
        <v>0</v>
      </c>
    </row>
    <row r="16" spans="1:64" x14ac:dyDescent="0.25">
      <c r="B16" s="30" t="s">
        <v>18</v>
      </c>
      <c r="C16" s="30" t="s">
        <v>305</v>
      </c>
      <c r="D16" s="30" t="s">
        <v>316</v>
      </c>
      <c r="G16" s="152" t="s">
        <v>29</v>
      </c>
      <c r="H16" s="152" t="s">
        <v>32</v>
      </c>
      <c r="I16" s="152" t="s">
        <v>37</v>
      </c>
      <c r="J16" s="152" t="s">
        <v>469</v>
      </c>
      <c r="K16" s="152" t="s">
        <v>469</v>
      </c>
      <c r="N16" s="152">
        <v>150000</v>
      </c>
      <c r="O16" s="152">
        <v>96000</v>
      </c>
      <c r="P16" s="152">
        <v>32</v>
      </c>
      <c r="Q16" s="152">
        <v>32</v>
      </c>
      <c r="R16" s="152">
        <v>0</v>
      </c>
      <c r="S16" s="152">
        <v>0</v>
      </c>
      <c r="T16" s="152">
        <v>6</v>
      </c>
      <c r="U16" s="152">
        <v>6</v>
      </c>
      <c r="V16" s="152">
        <v>31</v>
      </c>
      <c r="W16" s="152">
        <v>31</v>
      </c>
      <c r="X16" s="147" t="s">
        <v>484</v>
      </c>
      <c r="Y16" s="147" t="s">
        <v>484</v>
      </c>
      <c r="Z16" s="147" t="s">
        <v>484</v>
      </c>
      <c r="AA16" s="147" t="s">
        <v>484</v>
      </c>
      <c r="AB16" s="147" t="s">
        <v>484</v>
      </c>
      <c r="AC16" s="147" t="s">
        <v>484</v>
      </c>
      <c r="AD16" s="147" t="s">
        <v>484</v>
      </c>
      <c r="AE16" s="147" t="s">
        <v>484</v>
      </c>
      <c r="AF16" s="152">
        <v>8</v>
      </c>
      <c r="AG16" s="152">
        <v>8</v>
      </c>
      <c r="AH16" s="152">
        <v>1</v>
      </c>
      <c r="AI16" s="152">
        <v>1</v>
      </c>
      <c r="AJ16" s="34" t="s">
        <v>13</v>
      </c>
      <c r="AK16" s="34" t="s">
        <v>50</v>
      </c>
      <c r="AL16" s="34" t="s">
        <v>13</v>
      </c>
      <c r="AM16" s="34" t="s">
        <v>13</v>
      </c>
      <c r="AN16" s="34" t="s">
        <v>487</v>
      </c>
      <c r="AO16" s="34" t="s">
        <v>487</v>
      </c>
      <c r="AP16" s="58">
        <v>53</v>
      </c>
      <c r="AQ16" s="59">
        <v>16.2</v>
      </c>
      <c r="AR16" s="59">
        <v>54</v>
      </c>
      <c r="AS16" s="59">
        <v>10.199999999999999</v>
      </c>
      <c r="AT16" s="59">
        <v>40</v>
      </c>
      <c r="AU16" s="59">
        <v>0</v>
      </c>
      <c r="AV16" s="59">
        <v>40</v>
      </c>
      <c r="AW16" s="60">
        <v>0</v>
      </c>
      <c r="AX16" s="53" t="s">
        <v>489</v>
      </c>
      <c r="AY16" s="52">
        <f t="shared" si="1"/>
        <v>150000</v>
      </c>
      <c r="AZ16" s="47">
        <v>50000</v>
      </c>
      <c r="BA16" s="47">
        <v>0</v>
      </c>
      <c r="BB16" s="47">
        <v>0</v>
      </c>
      <c r="BC16" s="47">
        <v>10</v>
      </c>
      <c r="BD16" s="47">
        <v>10</v>
      </c>
      <c r="BE16" s="47">
        <v>2</v>
      </c>
      <c r="BF16" s="47">
        <v>1</v>
      </c>
      <c r="BG16" s="47">
        <v>2</v>
      </c>
      <c r="BH16" s="47">
        <v>1</v>
      </c>
      <c r="BI16" s="47" t="s">
        <v>421</v>
      </c>
      <c r="BJ16" s="47" t="s">
        <v>421</v>
      </c>
      <c r="BK16" s="47">
        <v>0</v>
      </c>
      <c r="BL16" s="53">
        <v>0</v>
      </c>
    </row>
    <row r="17" spans="1:64" x14ac:dyDescent="0.25">
      <c r="B17" s="30" t="s">
        <v>20</v>
      </c>
      <c r="C17" s="30" t="s">
        <v>305</v>
      </c>
      <c r="D17" s="30" t="s">
        <v>321</v>
      </c>
      <c r="G17" s="152" t="s">
        <v>29</v>
      </c>
      <c r="H17" s="152" t="s">
        <v>30</v>
      </c>
      <c r="I17" s="152" t="s">
        <v>37</v>
      </c>
      <c r="J17" s="152" t="s">
        <v>469</v>
      </c>
      <c r="K17" s="152" t="s">
        <v>469</v>
      </c>
      <c r="N17" s="152">
        <v>150000</v>
      </c>
      <c r="O17" s="152">
        <v>96000</v>
      </c>
      <c r="P17" s="152">
        <v>32</v>
      </c>
      <c r="Q17" s="152">
        <v>32</v>
      </c>
      <c r="R17" s="152">
        <v>0</v>
      </c>
      <c r="S17" s="152">
        <v>0</v>
      </c>
      <c r="T17" s="152">
        <v>9</v>
      </c>
      <c r="U17" s="152">
        <v>9</v>
      </c>
      <c r="V17" s="152">
        <v>31</v>
      </c>
      <c r="W17" s="152">
        <v>31</v>
      </c>
      <c r="X17" s="147" t="s">
        <v>484</v>
      </c>
      <c r="Y17" s="147" t="s">
        <v>484</v>
      </c>
      <c r="Z17" s="147" t="s">
        <v>484</v>
      </c>
      <c r="AA17" s="147" t="s">
        <v>484</v>
      </c>
      <c r="AB17" s="147" t="s">
        <v>484</v>
      </c>
      <c r="AC17" s="147" t="s">
        <v>484</v>
      </c>
      <c r="AD17" s="147" t="s">
        <v>484</v>
      </c>
      <c r="AE17" s="147" t="s">
        <v>484</v>
      </c>
      <c r="AF17" s="152">
        <v>8</v>
      </c>
      <c r="AG17" s="152">
        <v>5</v>
      </c>
      <c r="AH17" s="152">
        <v>2</v>
      </c>
      <c r="AI17" s="152">
        <v>1</v>
      </c>
      <c r="AJ17" s="34" t="s">
        <v>13</v>
      </c>
      <c r="AK17" s="34" t="s">
        <v>50</v>
      </c>
      <c r="AL17" s="34" t="s">
        <v>13</v>
      </c>
      <c r="AM17" s="34" t="s">
        <v>13</v>
      </c>
      <c r="AN17" s="34" t="s">
        <v>487</v>
      </c>
      <c r="AO17" s="34" t="s">
        <v>487</v>
      </c>
      <c r="AP17" s="58">
        <v>53</v>
      </c>
      <c r="AQ17" s="59">
        <v>16.2</v>
      </c>
      <c r="AR17" s="59">
        <v>54</v>
      </c>
      <c r="AS17" s="59">
        <v>10.199999999999999</v>
      </c>
      <c r="AT17" s="59">
        <v>40</v>
      </c>
      <c r="AU17" s="59">
        <v>0</v>
      </c>
      <c r="AV17" s="59">
        <v>40</v>
      </c>
      <c r="AW17" s="60">
        <v>0</v>
      </c>
      <c r="AX17" s="53" t="s">
        <v>489</v>
      </c>
      <c r="AY17" s="52">
        <f t="shared" si="1"/>
        <v>150000</v>
      </c>
      <c r="AZ17" s="47">
        <v>50000</v>
      </c>
      <c r="BA17" s="47">
        <v>0</v>
      </c>
      <c r="BB17" s="47">
        <v>0</v>
      </c>
      <c r="BC17" s="47">
        <v>10</v>
      </c>
      <c r="BD17" s="47">
        <v>10</v>
      </c>
      <c r="BE17" s="47">
        <v>2</v>
      </c>
      <c r="BF17" s="47">
        <v>1</v>
      </c>
      <c r="BG17" s="47">
        <v>2</v>
      </c>
      <c r="BH17" s="47">
        <v>1</v>
      </c>
      <c r="BI17" s="47" t="s">
        <v>421</v>
      </c>
      <c r="BJ17" s="47" t="s">
        <v>421</v>
      </c>
      <c r="BK17" s="47">
        <v>0</v>
      </c>
      <c r="BL17" s="53">
        <v>0</v>
      </c>
    </row>
    <row r="18" spans="1:64" x14ac:dyDescent="0.25">
      <c r="B18" s="30" t="s">
        <v>21</v>
      </c>
      <c r="C18" s="30" t="s">
        <v>305</v>
      </c>
      <c r="D18" s="30" t="s">
        <v>323</v>
      </c>
      <c r="G18" s="152" t="s">
        <v>29</v>
      </c>
      <c r="H18" s="152" t="s">
        <v>31</v>
      </c>
      <c r="I18" s="152" t="s">
        <v>37</v>
      </c>
      <c r="J18" s="152" t="s">
        <v>469</v>
      </c>
      <c r="K18" s="152" t="s">
        <v>469</v>
      </c>
      <c r="N18" s="152">
        <v>150000</v>
      </c>
      <c r="O18" s="152">
        <v>96000</v>
      </c>
      <c r="P18" s="152">
        <v>32</v>
      </c>
      <c r="Q18" s="152">
        <v>32</v>
      </c>
      <c r="R18" s="152">
        <v>0</v>
      </c>
      <c r="S18" s="152">
        <v>0</v>
      </c>
      <c r="T18" s="152">
        <v>9</v>
      </c>
      <c r="U18" s="152">
        <v>9</v>
      </c>
      <c r="V18" s="152">
        <v>31</v>
      </c>
      <c r="W18" s="152">
        <v>31</v>
      </c>
      <c r="X18" s="147" t="s">
        <v>484</v>
      </c>
      <c r="Y18" s="147" t="s">
        <v>484</v>
      </c>
      <c r="Z18" s="147" t="s">
        <v>484</v>
      </c>
      <c r="AA18" s="147" t="s">
        <v>484</v>
      </c>
      <c r="AB18" s="147" t="s">
        <v>484</v>
      </c>
      <c r="AC18" s="147" t="s">
        <v>484</v>
      </c>
      <c r="AD18" s="147" t="s">
        <v>484</v>
      </c>
      <c r="AE18" s="147" t="s">
        <v>484</v>
      </c>
      <c r="AF18" s="152">
        <v>8</v>
      </c>
      <c r="AG18" s="152">
        <v>5</v>
      </c>
      <c r="AH18" s="152">
        <v>2</v>
      </c>
      <c r="AI18" s="152">
        <v>1</v>
      </c>
      <c r="AJ18" s="34" t="s">
        <v>13</v>
      </c>
      <c r="AK18" s="34" t="s">
        <v>50</v>
      </c>
      <c r="AL18" s="34" t="s">
        <v>13</v>
      </c>
      <c r="AM18" s="34" t="s">
        <v>13</v>
      </c>
      <c r="AN18" s="34" t="s">
        <v>487</v>
      </c>
      <c r="AO18" s="34" t="s">
        <v>487</v>
      </c>
      <c r="AP18" s="58">
        <v>53</v>
      </c>
      <c r="AQ18" s="59">
        <v>16.2</v>
      </c>
      <c r="AR18" s="59">
        <v>54</v>
      </c>
      <c r="AS18" s="59">
        <v>10.199999999999999</v>
      </c>
      <c r="AT18" s="59">
        <v>40</v>
      </c>
      <c r="AU18" s="59">
        <v>0</v>
      </c>
      <c r="AV18" s="59">
        <v>40</v>
      </c>
      <c r="AW18" s="60">
        <v>0</v>
      </c>
      <c r="AX18" s="53" t="s">
        <v>489</v>
      </c>
      <c r="AY18" s="52">
        <f t="shared" si="1"/>
        <v>150000</v>
      </c>
      <c r="AZ18" s="47">
        <v>50000</v>
      </c>
      <c r="BA18" s="47">
        <v>0</v>
      </c>
      <c r="BB18" s="47">
        <v>0</v>
      </c>
      <c r="BC18" s="47">
        <v>10</v>
      </c>
      <c r="BD18" s="47">
        <v>10</v>
      </c>
      <c r="BE18" s="47">
        <v>2</v>
      </c>
      <c r="BF18" s="47">
        <v>1</v>
      </c>
      <c r="BG18" s="47">
        <v>2</v>
      </c>
      <c r="BH18" s="47">
        <v>1</v>
      </c>
      <c r="BI18" s="47" t="s">
        <v>421</v>
      </c>
      <c r="BJ18" s="47" t="s">
        <v>421</v>
      </c>
      <c r="BK18" s="47">
        <v>0</v>
      </c>
      <c r="BL18" s="53">
        <v>0</v>
      </c>
    </row>
    <row r="19" spans="1:64" x14ac:dyDescent="0.25">
      <c r="B19" s="30" t="s">
        <v>22</v>
      </c>
      <c r="C19" s="30" t="s">
        <v>305</v>
      </c>
      <c r="D19" s="30" t="s">
        <v>322</v>
      </c>
      <c r="G19" s="152" t="s">
        <v>29</v>
      </c>
      <c r="H19" s="152" t="s">
        <v>32</v>
      </c>
      <c r="I19" s="152" t="s">
        <v>37</v>
      </c>
      <c r="J19" s="152" t="s">
        <v>469</v>
      </c>
      <c r="K19" s="152" t="s">
        <v>469</v>
      </c>
      <c r="N19" s="152">
        <v>150000</v>
      </c>
      <c r="O19" s="152">
        <v>96000</v>
      </c>
      <c r="P19" s="152">
        <v>32</v>
      </c>
      <c r="Q19" s="152">
        <v>32</v>
      </c>
      <c r="R19" s="152">
        <v>0</v>
      </c>
      <c r="S19" s="152">
        <v>0</v>
      </c>
      <c r="T19" s="152">
        <v>9</v>
      </c>
      <c r="U19" s="152">
        <v>9</v>
      </c>
      <c r="V19" s="152">
        <v>31</v>
      </c>
      <c r="W19" s="152">
        <v>31</v>
      </c>
      <c r="X19" s="147" t="s">
        <v>484</v>
      </c>
      <c r="Y19" s="147" t="s">
        <v>484</v>
      </c>
      <c r="Z19" s="147" t="s">
        <v>484</v>
      </c>
      <c r="AA19" s="147" t="s">
        <v>484</v>
      </c>
      <c r="AB19" s="147" t="s">
        <v>484</v>
      </c>
      <c r="AC19" s="147" t="s">
        <v>484</v>
      </c>
      <c r="AD19" s="147" t="s">
        <v>484</v>
      </c>
      <c r="AE19" s="147" t="s">
        <v>484</v>
      </c>
      <c r="AF19" s="152">
        <v>8</v>
      </c>
      <c r="AG19" s="152">
        <v>5</v>
      </c>
      <c r="AH19" s="152">
        <v>2</v>
      </c>
      <c r="AI19" s="152">
        <v>1</v>
      </c>
      <c r="AJ19" s="34" t="s">
        <v>13</v>
      </c>
      <c r="AK19" s="34" t="s">
        <v>50</v>
      </c>
      <c r="AL19" s="34" t="s">
        <v>13</v>
      </c>
      <c r="AM19" s="34" t="s">
        <v>13</v>
      </c>
      <c r="AN19" s="34" t="s">
        <v>487</v>
      </c>
      <c r="AO19" s="34" t="s">
        <v>487</v>
      </c>
      <c r="AP19" s="58">
        <v>53</v>
      </c>
      <c r="AQ19" s="59">
        <v>16.2</v>
      </c>
      <c r="AR19" s="59">
        <v>54</v>
      </c>
      <c r="AS19" s="59">
        <v>10.199999999999999</v>
      </c>
      <c r="AT19" s="59">
        <v>40</v>
      </c>
      <c r="AU19" s="59">
        <v>0</v>
      </c>
      <c r="AV19" s="59">
        <v>40</v>
      </c>
      <c r="AW19" s="60">
        <v>0</v>
      </c>
      <c r="AX19" s="53" t="s">
        <v>489</v>
      </c>
      <c r="AY19" s="52">
        <f t="shared" si="1"/>
        <v>150000</v>
      </c>
      <c r="AZ19" s="47">
        <v>50000</v>
      </c>
      <c r="BA19" s="47">
        <v>0</v>
      </c>
      <c r="BB19" s="47">
        <v>0</v>
      </c>
      <c r="BC19" s="47">
        <v>10</v>
      </c>
      <c r="BD19" s="47">
        <v>10</v>
      </c>
      <c r="BE19" s="47">
        <v>2</v>
      </c>
      <c r="BF19" s="47">
        <v>1</v>
      </c>
      <c r="BG19" s="47">
        <v>2</v>
      </c>
      <c r="BH19" s="47">
        <v>1</v>
      </c>
      <c r="BI19" s="47" t="s">
        <v>421</v>
      </c>
      <c r="BJ19" s="47" t="s">
        <v>421</v>
      </c>
      <c r="BK19" s="47">
        <v>0</v>
      </c>
      <c r="BL19" s="53">
        <v>0</v>
      </c>
    </row>
    <row r="20" spans="1:64" x14ac:dyDescent="0.25">
      <c r="AP20" s="54"/>
      <c r="AQ20" s="55"/>
      <c r="AR20" s="55"/>
      <c r="AS20" s="55"/>
      <c r="AT20" s="55"/>
      <c r="AU20" s="55"/>
      <c r="AV20" s="55"/>
      <c r="AW20" s="55"/>
      <c r="AX20" s="56"/>
      <c r="AY20" s="54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6"/>
    </row>
    <row r="21" spans="1:64" x14ac:dyDescent="0.25">
      <c r="A21" s="30" t="s">
        <v>23</v>
      </c>
      <c r="B21" s="30" t="s">
        <v>25</v>
      </c>
      <c r="C21" s="30" t="s">
        <v>305</v>
      </c>
      <c r="D21" s="30" t="s">
        <v>309</v>
      </c>
      <c r="G21" s="152" t="s">
        <v>23</v>
      </c>
      <c r="H21" s="152" t="s">
        <v>36</v>
      </c>
      <c r="I21" s="152" t="s">
        <v>37</v>
      </c>
      <c r="J21" s="152" t="s">
        <v>469</v>
      </c>
      <c r="K21" s="152" t="s">
        <v>469</v>
      </c>
      <c r="N21" s="152">
        <v>32000</v>
      </c>
      <c r="O21" s="152">
        <v>2048</v>
      </c>
      <c r="P21" s="152">
        <v>32</v>
      </c>
      <c r="Q21" s="152">
        <v>32</v>
      </c>
      <c r="R21" s="152">
        <v>0</v>
      </c>
      <c r="S21" s="152">
        <v>0</v>
      </c>
      <c r="T21" s="152">
        <v>6</v>
      </c>
      <c r="U21" s="152">
        <v>6</v>
      </c>
      <c r="V21" s="152">
        <v>31</v>
      </c>
      <c r="W21" s="152">
        <v>31</v>
      </c>
      <c r="X21" s="147" t="s">
        <v>484</v>
      </c>
      <c r="Y21" s="147" t="s">
        <v>484</v>
      </c>
      <c r="Z21" s="147" t="s">
        <v>484</v>
      </c>
      <c r="AA21" s="147" t="s">
        <v>484</v>
      </c>
      <c r="AB21" s="147" t="s">
        <v>484</v>
      </c>
      <c r="AC21" s="147" t="s">
        <v>484</v>
      </c>
      <c r="AD21" s="147" t="s">
        <v>484</v>
      </c>
      <c r="AE21" s="147" t="s">
        <v>484</v>
      </c>
      <c r="AF21" s="152">
        <v>8</v>
      </c>
      <c r="AG21" s="152">
        <v>8</v>
      </c>
      <c r="AH21" s="152">
        <v>0.5</v>
      </c>
      <c r="AI21" s="152">
        <v>0.5</v>
      </c>
      <c r="AJ21" s="34" t="s">
        <v>13</v>
      </c>
      <c r="AK21" s="34" t="s">
        <v>13</v>
      </c>
      <c r="AL21" s="34" t="s">
        <v>13</v>
      </c>
      <c r="AM21" s="34" t="s">
        <v>13</v>
      </c>
      <c r="AN21" s="34" t="s">
        <v>487</v>
      </c>
      <c r="AO21" s="34" t="s">
        <v>487</v>
      </c>
      <c r="AP21" s="58">
        <v>40</v>
      </c>
      <c r="AQ21" s="59">
        <v>0</v>
      </c>
      <c r="AR21" s="59">
        <v>40</v>
      </c>
      <c r="AS21" s="59">
        <v>0</v>
      </c>
      <c r="AT21" s="59">
        <v>40</v>
      </c>
      <c r="AU21" s="59">
        <v>0</v>
      </c>
      <c r="AV21" s="59">
        <v>40</v>
      </c>
      <c r="AW21" s="59">
        <v>0</v>
      </c>
      <c r="AX21" s="53" t="s">
        <v>489</v>
      </c>
      <c r="AY21" s="52">
        <f t="shared" ref="AY21:AY22" si="2">N21</f>
        <v>32000</v>
      </c>
      <c r="AZ21" s="47">
        <v>50000</v>
      </c>
      <c r="BA21" s="47">
        <v>0</v>
      </c>
      <c r="BB21" s="47">
        <v>0</v>
      </c>
      <c r="BC21" s="47">
        <v>10</v>
      </c>
      <c r="BD21" s="47">
        <v>10</v>
      </c>
      <c r="BE21" s="47">
        <v>2</v>
      </c>
      <c r="BF21" s="47">
        <v>1</v>
      </c>
      <c r="BG21" s="47">
        <v>2</v>
      </c>
      <c r="BH21" s="47">
        <v>1</v>
      </c>
      <c r="BI21" s="47" t="s">
        <v>421</v>
      </c>
      <c r="BJ21" s="47" t="s">
        <v>421</v>
      </c>
      <c r="BK21" s="47">
        <v>0</v>
      </c>
      <c r="BL21" s="53">
        <v>0</v>
      </c>
    </row>
    <row r="22" spans="1:64" x14ac:dyDescent="0.25">
      <c r="A22" s="30" t="s">
        <v>93</v>
      </c>
      <c r="B22" s="30" t="s">
        <v>24</v>
      </c>
      <c r="C22" s="30" t="s">
        <v>305</v>
      </c>
      <c r="D22" s="30" t="s">
        <v>310</v>
      </c>
      <c r="G22" s="152" t="s">
        <v>23</v>
      </c>
      <c r="H22" s="152" t="s">
        <v>36</v>
      </c>
      <c r="I22" s="152" t="s">
        <v>37</v>
      </c>
      <c r="J22" s="152" t="s">
        <v>469</v>
      </c>
      <c r="K22" s="152" t="s">
        <v>469</v>
      </c>
      <c r="N22" s="152">
        <v>32000</v>
      </c>
      <c r="O22" s="152">
        <v>2048</v>
      </c>
      <c r="P22" s="152">
        <v>32</v>
      </c>
      <c r="Q22" s="152">
        <v>32</v>
      </c>
      <c r="R22" s="152">
        <v>0</v>
      </c>
      <c r="S22" s="152">
        <v>0</v>
      </c>
      <c r="T22" s="152">
        <v>9</v>
      </c>
      <c r="U22" s="152">
        <v>9</v>
      </c>
      <c r="V22" s="152">
        <v>31</v>
      </c>
      <c r="W22" s="152">
        <v>31</v>
      </c>
      <c r="X22" s="147" t="s">
        <v>484</v>
      </c>
      <c r="Y22" s="147" t="s">
        <v>484</v>
      </c>
      <c r="Z22" s="147" t="s">
        <v>484</v>
      </c>
      <c r="AA22" s="147" t="s">
        <v>484</v>
      </c>
      <c r="AB22" s="147" t="s">
        <v>484</v>
      </c>
      <c r="AC22" s="147" t="s">
        <v>484</v>
      </c>
      <c r="AD22" s="147" t="s">
        <v>484</v>
      </c>
      <c r="AE22" s="147" t="s">
        <v>484</v>
      </c>
      <c r="AF22" s="152">
        <v>8</v>
      </c>
      <c r="AG22" s="152">
        <v>5</v>
      </c>
      <c r="AH22" s="152">
        <v>2</v>
      </c>
      <c r="AI22" s="152">
        <v>1</v>
      </c>
      <c r="AJ22" s="34" t="s">
        <v>13</v>
      </c>
      <c r="AK22" s="34" t="s">
        <v>13</v>
      </c>
      <c r="AL22" s="34" t="s">
        <v>13</v>
      </c>
      <c r="AM22" s="34" t="s">
        <v>13</v>
      </c>
      <c r="AN22" s="34" t="s">
        <v>487</v>
      </c>
      <c r="AO22" s="34" t="s">
        <v>487</v>
      </c>
      <c r="AP22" s="58">
        <v>40</v>
      </c>
      <c r="AQ22" s="59">
        <v>0</v>
      </c>
      <c r="AR22" s="59">
        <v>40</v>
      </c>
      <c r="AS22" s="59">
        <v>0</v>
      </c>
      <c r="AT22" s="59">
        <v>40</v>
      </c>
      <c r="AU22" s="59">
        <v>0</v>
      </c>
      <c r="AV22" s="59">
        <v>40</v>
      </c>
      <c r="AW22" s="59">
        <v>0</v>
      </c>
      <c r="AX22" s="53" t="s">
        <v>489</v>
      </c>
      <c r="AY22" s="52">
        <f t="shared" si="2"/>
        <v>32000</v>
      </c>
      <c r="AZ22" s="47">
        <v>50000</v>
      </c>
      <c r="BA22" s="47">
        <v>0</v>
      </c>
      <c r="BB22" s="47">
        <v>0</v>
      </c>
      <c r="BC22" s="47">
        <v>10</v>
      </c>
      <c r="BD22" s="47">
        <v>10</v>
      </c>
      <c r="BE22" s="47">
        <v>2</v>
      </c>
      <c r="BF22" s="47">
        <v>1</v>
      </c>
      <c r="BG22" s="47">
        <v>2</v>
      </c>
      <c r="BH22" s="47">
        <v>1</v>
      </c>
      <c r="BI22" s="47" t="s">
        <v>421</v>
      </c>
      <c r="BJ22" s="47" t="s">
        <v>421</v>
      </c>
      <c r="BK22" s="47">
        <v>0</v>
      </c>
      <c r="BL22" s="53">
        <v>0</v>
      </c>
    </row>
    <row r="23" spans="1:64" x14ac:dyDescent="0.25">
      <c r="AP23" s="69"/>
      <c r="AQ23" s="70"/>
      <c r="AR23" s="70"/>
      <c r="AS23" s="70"/>
      <c r="AT23" s="70"/>
      <c r="AU23" s="70"/>
      <c r="AV23" s="70"/>
      <c r="AW23" s="70"/>
      <c r="AX23" s="56"/>
      <c r="AY23" s="54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6"/>
    </row>
    <row r="24" spans="1:64" x14ac:dyDescent="0.25">
      <c r="A24" s="30" t="s">
        <v>96</v>
      </c>
      <c r="B24" s="30" t="s">
        <v>26</v>
      </c>
      <c r="C24" s="30" t="s">
        <v>305</v>
      </c>
      <c r="D24" s="30" t="s">
        <v>306</v>
      </c>
      <c r="G24" s="152" t="s">
        <v>33</v>
      </c>
      <c r="H24" s="152" t="s">
        <v>36</v>
      </c>
      <c r="I24" s="152" t="s">
        <v>37</v>
      </c>
      <c r="J24" s="152" t="s">
        <v>469</v>
      </c>
      <c r="K24" s="152" t="s">
        <v>469</v>
      </c>
      <c r="N24" s="152">
        <v>8032</v>
      </c>
      <c r="O24" s="152">
        <v>1024</v>
      </c>
      <c r="P24" s="152">
        <v>32</v>
      </c>
      <c r="Q24" s="152">
        <v>32</v>
      </c>
      <c r="R24" s="152">
        <v>0</v>
      </c>
      <c r="S24" s="152">
        <v>0</v>
      </c>
      <c r="T24" s="152">
        <v>6</v>
      </c>
      <c r="U24" s="152">
        <v>6</v>
      </c>
      <c r="V24" s="152">
        <v>31</v>
      </c>
      <c r="W24" s="152">
        <v>31</v>
      </c>
      <c r="X24" s="147" t="s">
        <v>484</v>
      </c>
      <c r="Y24" s="147" t="s">
        <v>484</v>
      </c>
      <c r="Z24" s="147" t="s">
        <v>484</v>
      </c>
      <c r="AA24" s="147" t="s">
        <v>484</v>
      </c>
      <c r="AB24" s="147" t="s">
        <v>484</v>
      </c>
      <c r="AC24" s="147" t="s">
        <v>484</v>
      </c>
      <c r="AD24" s="147" t="s">
        <v>484</v>
      </c>
      <c r="AE24" s="147" t="s">
        <v>484</v>
      </c>
      <c r="AF24" s="152">
        <v>8</v>
      </c>
      <c r="AG24" s="152">
        <v>8</v>
      </c>
      <c r="AH24" s="152" t="s">
        <v>36</v>
      </c>
      <c r="AI24" s="152" t="s">
        <v>36</v>
      </c>
      <c r="AJ24" s="34" t="s">
        <v>13</v>
      </c>
      <c r="AK24" s="34" t="s">
        <v>13</v>
      </c>
      <c r="AL24" s="34" t="s">
        <v>13</v>
      </c>
      <c r="AM24" s="34" t="s">
        <v>13</v>
      </c>
      <c r="AN24" s="34" t="s">
        <v>487</v>
      </c>
      <c r="AO24" s="34" t="s">
        <v>487</v>
      </c>
      <c r="AP24" s="58">
        <v>40</v>
      </c>
      <c r="AQ24" s="59">
        <v>0</v>
      </c>
      <c r="AR24" s="59">
        <v>40</v>
      </c>
      <c r="AS24" s="59">
        <v>0</v>
      </c>
      <c r="AT24" s="59">
        <v>40</v>
      </c>
      <c r="AU24" s="59">
        <v>0</v>
      </c>
      <c r="AV24" s="59">
        <v>40</v>
      </c>
      <c r="AW24" s="59">
        <v>0</v>
      </c>
      <c r="AX24" s="53" t="s">
        <v>489</v>
      </c>
      <c r="AY24" s="52">
        <f t="shared" ref="AY24:AY26" si="3">N24</f>
        <v>8032</v>
      </c>
      <c r="AZ24" s="47">
        <v>50000</v>
      </c>
      <c r="BA24" s="47">
        <v>0</v>
      </c>
      <c r="BB24" s="47">
        <v>0</v>
      </c>
      <c r="BC24" s="47">
        <v>10</v>
      </c>
      <c r="BD24" s="47">
        <v>10</v>
      </c>
      <c r="BE24" s="47">
        <v>2</v>
      </c>
      <c r="BF24" s="47">
        <v>1</v>
      </c>
      <c r="BG24" s="47">
        <v>2</v>
      </c>
      <c r="BH24" s="47">
        <v>1</v>
      </c>
      <c r="BI24" s="47" t="s">
        <v>421</v>
      </c>
      <c r="BJ24" s="47" t="s">
        <v>421</v>
      </c>
      <c r="BK24" s="47">
        <v>0</v>
      </c>
      <c r="BL24" s="53">
        <v>0</v>
      </c>
    </row>
    <row r="25" spans="1:64" x14ac:dyDescent="0.25">
      <c r="B25" s="30" t="s">
        <v>27</v>
      </c>
      <c r="C25" s="30" t="s">
        <v>305</v>
      </c>
      <c r="D25" s="30" t="s">
        <v>307</v>
      </c>
      <c r="G25" s="152" t="s">
        <v>34</v>
      </c>
      <c r="H25" s="152" t="s">
        <v>36</v>
      </c>
      <c r="I25" s="152" t="s">
        <v>37</v>
      </c>
      <c r="J25" s="152" t="s">
        <v>469</v>
      </c>
      <c r="K25" s="152" t="s">
        <v>469</v>
      </c>
      <c r="N25" s="152">
        <v>8032</v>
      </c>
      <c r="O25" s="152">
        <v>1024</v>
      </c>
      <c r="P25" s="152">
        <v>32</v>
      </c>
      <c r="Q25" s="152">
        <v>32</v>
      </c>
      <c r="R25" s="152">
        <v>0</v>
      </c>
      <c r="S25" s="152">
        <v>0</v>
      </c>
      <c r="T25" s="152">
        <v>6</v>
      </c>
      <c r="U25" s="152">
        <v>6</v>
      </c>
      <c r="V25" s="152">
        <v>31</v>
      </c>
      <c r="W25" s="152">
        <v>31</v>
      </c>
      <c r="X25" s="147" t="s">
        <v>484</v>
      </c>
      <c r="Y25" s="147" t="s">
        <v>484</v>
      </c>
      <c r="Z25" s="147" t="s">
        <v>484</v>
      </c>
      <c r="AA25" s="147" t="s">
        <v>484</v>
      </c>
      <c r="AB25" s="147" t="s">
        <v>484</v>
      </c>
      <c r="AC25" s="147" t="s">
        <v>484</v>
      </c>
      <c r="AD25" s="147" t="s">
        <v>484</v>
      </c>
      <c r="AE25" s="147" t="s">
        <v>484</v>
      </c>
      <c r="AF25" s="152">
        <v>8</v>
      </c>
      <c r="AG25" s="152">
        <v>8</v>
      </c>
      <c r="AH25" s="152" t="s">
        <v>36</v>
      </c>
      <c r="AI25" s="152" t="s">
        <v>36</v>
      </c>
      <c r="AJ25" s="34" t="s">
        <v>13</v>
      </c>
      <c r="AK25" s="34" t="s">
        <v>13</v>
      </c>
      <c r="AL25" s="34" t="s">
        <v>13</v>
      </c>
      <c r="AM25" s="34" t="s">
        <v>13</v>
      </c>
      <c r="AN25" s="34" t="s">
        <v>487</v>
      </c>
      <c r="AO25" s="34" t="s">
        <v>487</v>
      </c>
      <c r="AP25" s="58">
        <v>40</v>
      </c>
      <c r="AQ25" s="59">
        <v>0</v>
      </c>
      <c r="AR25" s="59">
        <v>40</v>
      </c>
      <c r="AS25" s="59">
        <v>0</v>
      </c>
      <c r="AT25" s="59">
        <v>40</v>
      </c>
      <c r="AU25" s="59">
        <v>0</v>
      </c>
      <c r="AV25" s="59">
        <v>40</v>
      </c>
      <c r="AW25" s="59">
        <v>0</v>
      </c>
      <c r="AX25" s="53" t="s">
        <v>489</v>
      </c>
      <c r="AY25" s="52">
        <f t="shared" si="3"/>
        <v>8032</v>
      </c>
      <c r="AZ25" s="47">
        <v>50000</v>
      </c>
      <c r="BA25" s="47">
        <v>0</v>
      </c>
      <c r="BB25" s="47">
        <v>0</v>
      </c>
      <c r="BC25" s="47">
        <v>10</v>
      </c>
      <c r="BD25" s="47">
        <v>10</v>
      </c>
      <c r="BE25" s="47">
        <v>2</v>
      </c>
      <c r="BF25" s="47">
        <v>1</v>
      </c>
      <c r="BG25" s="47">
        <v>2</v>
      </c>
      <c r="BH25" s="47">
        <v>1</v>
      </c>
      <c r="BI25" s="47" t="s">
        <v>421</v>
      </c>
      <c r="BJ25" s="47" t="s">
        <v>421</v>
      </c>
      <c r="BK25" s="47">
        <v>0</v>
      </c>
      <c r="BL25" s="53">
        <v>0</v>
      </c>
    </row>
    <row r="26" spans="1:64" x14ac:dyDescent="0.25">
      <c r="B26" s="30" t="s">
        <v>28</v>
      </c>
      <c r="C26" s="30" t="s">
        <v>305</v>
      </c>
      <c r="D26" s="30" t="s">
        <v>308</v>
      </c>
      <c r="G26" s="152" t="s">
        <v>35</v>
      </c>
      <c r="H26" s="152" t="s">
        <v>36</v>
      </c>
      <c r="I26" s="152" t="s">
        <v>37</v>
      </c>
      <c r="J26" s="152" t="s">
        <v>469</v>
      </c>
      <c r="K26" s="152" t="s">
        <v>469</v>
      </c>
      <c r="N26" s="152">
        <v>8032</v>
      </c>
      <c r="O26" s="152">
        <v>1024</v>
      </c>
      <c r="P26" s="152">
        <v>32</v>
      </c>
      <c r="Q26" s="152">
        <v>32</v>
      </c>
      <c r="R26" s="152">
        <v>0</v>
      </c>
      <c r="S26" s="152">
        <v>0</v>
      </c>
      <c r="T26" s="152">
        <v>6</v>
      </c>
      <c r="U26" s="152">
        <v>6</v>
      </c>
      <c r="V26" s="152">
        <v>31</v>
      </c>
      <c r="W26" s="152">
        <v>31</v>
      </c>
      <c r="X26" s="147" t="s">
        <v>484</v>
      </c>
      <c r="Y26" s="147" t="s">
        <v>484</v>
      </c>
      <c r="Z26" s="147" t="s">
        <v>484</v>
      </c>
      <c r="AA26" s="147" t="s">
        <v>484</v>
      </c>
      <c r="AB26" s="147" t="s">
        <v>484</v>
      </c>
      <c r="AC26" s="147" t="s">
        <v>484</v>
      </c>
      <c r="AD26" s="147" t="s">
        <v>484</v>
      </c>
      <c r="AE26" s="147" t="s">
        <v>484</v>
      </c>
      <c r="AF26" s="152">
        <v>8</v>
      </c>
      <c r="AG26" s="152">
        <v>8</v>
      </c>
      <c r="AH26" s="152" t="s">
        <v>36</v>
      </c>
      <c r="AI26" s="152" t="s">
        <v>36</v>
      </c>
      <c r="AJ26" s="34" t="s">
        <v>13</v>
      </c>
      <c r="AK26" s="34" t="s">
        <v>13</v>
      </c>
      <c r="AL26" s="34" t="s">
        <v>13</v>
      </c>
      <c r="AM26" s="34" t="s">
        <v>13</v>
      </c>
      <c r="AN26" s="34" t="s">
        <v>487</v>
      </c>
      <c r="AO26" s="34" t="s">
        <v>487</v>
      </c>
      <c r="AP26" s="58">
        <v>40</v>
      </c>
      <c r="AQ26" s="59">
        <v>0</v>
      </c>
      <c r="AR26" s="59">
        <v>40</v>
      </c>
      <c r="AS26" s="59">
        <v>0</v>
      </c>
      <c r="AT26" s="59">
        <v>40</v>
      </c>
      <c r="AU26" s="59">
        <v>0</v>
      </c>
      <c r="AV26" s="59">
        <v>40</v>
      </c>
      <c r="AW26" s="59">
        <v>0</v>
      </c>
      <c r="AX26" s="53" t="s">
        <v>489</v>
      </c>
      <c r="AY26" s="52">
        <f t="shared" si="3"/>
        <v>8032</v>
      </c>
      <c r="AZ26" s="47">
        <v>50000</v>
      </c>
      <c r="BA26" s="47">
        <v>0</v>
      </c>
      <c r="BB26" s="47">
        <v>0</v>
      </c>
      <c r="BC26" s="47">
        <v>10</v>
      </c>
      <c r="BD26" s="47">
        <v>10</v>
      </c>
      <c r="BE26" s="47">
        <v>2</v>
      </c>
      <c r="BF26" s="47">
        <v>1</v>
      </c>
      <c r="BG26" s="47">
        <v>2</v>
      </c>
      <c r="BH26" s="47">
        <v>1</v>
      </c>
      <c r="BI26" s="47" t="s">
        <v>421</v>
      </c>
      <c r="BJ26" s="47" t="s">
        <v>421</v>
      </c>
      <c r="BK26" s="47">
        <v>0</v>
      </c>
      <c r="BL26" s="53">
        <v>0</v>
      </c>
    </row>
    <row r="27" spans="1:64" x14ac:dyDescent="0.25">
      <c r="AL27" s="34"/>
      <c r="AM27" s="34"/>
      <c r="AN27" s="34"/>
      <c r="AO27" s="34"/>
      <c r="AP27" s="58"/>
      <c r="AQ27" s="59"/>
      <c r="AR27" s="59"/>
      <c r="AS27" s="59"/>
      <c r="AT27" s="59"/>
      <c r="AU27" s="59"/>
      <c r="AV27" s="59"/>
      <c r="AW27" s="59"/>
      <c r="AX27" s="53"/>
      <c r="AY27" s="52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53"/>
    </row>
    <row r="28" spans="1:64" x14ac:dyDescent="0.25">
      <c r="A28" s="30" t="s">
        <v>658</v>
      </c>
      <c r="AP28" s="69"/>
      <c r="AQ28" s="70"/>
      <c r="AR28" s="70"/>
      <c r="AS28" s="70"/>
      <c r="AT28" s="70"/>
      <c r="AU28" s="70"/>
      <c r="AV28" s="70"/>
      <c r="AW28" s="70"/>
      <c r="AX28" s="56"/>
      <c r="AY28" s="54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6"/>
    </row>
    <row r="29" spans="1:64" x14ac:dyDescent="0.25">
      <c r="A29" s="30" t="s">
        <v>64</v>
      </c>
      <c r="B29" s="13" t="s">
        <v>52</v>
      </c>
      <c r="C29" s="30">
        <v>14650</v>
      </c>
      <c r="D29" s="30" t="s">
        <v>170</v>
      </c>
      <c r="G29" s="152" t="s">
        <v>23</v>
      </c>
      <c r="H29" s="152" t="s">
        <v>36</v>
      </c>
      <c r="I29" s="152" t="s">
        <v>37</v>
      </c>
      <c r="J29" s="152" t="s">
        <v>469</v>
      </c>
      <c r="K29" s="152" t="s">
        <v>469</v>
      </c>
      <c r="N29" s="152">
        <v>1792</v>
      </c>
      <c r="O29" s="152">
        <v>864</v>
      </c>
      <c r="P29" s="152">
        <v>32</v>
      </c>
      <c r="Q29" s="152">
        <v>32</v>
      </c>
      <c r="R29" s="152">
        <v>1</v>
      </c>
      <c r="S29" s="152">
        <v>1</v>
      </c>
      <c r="T29" s="152">
        <v>6</v>
      </c>
      <c r="U29" s="152">
        <v>6</v>
      </c>
      <c r="V29" s="152">
        <v>31</v>
      </c>
      <c r="W29" s="152">
        <v>31</v>
      </c>
      <c r="X29" s="147" t="s">
        <v>484</v>
      </c>
      <c r="Y29" s="147" t="s">
        <v>484</v>
      </c>
      <c r="Z29" s="147" t="s">
        <v>484</v>
      </c>
      <c r="AA29" s="147" t="s">
        <v>484</v>
      </c>
      <c r="AB29" s="147" t="s">
        <v>484</v>
      </c>
      <c r="AC29" s="147" t="s">
        <v>484</v>
      </c>
      <c r="AD29" s="147" t="s">
        <v>484</v>
      </c>
      <c r="AE29" s="147" t="s">
        <v>484</v>
      </c>
      <c r="AF29" s="152">
        <v>8</v>
      </c>
      <c r="AG29" s="152">
        <v>8</v>
      </c>
      <c r="AH29" s="152">
        <v>1</v>
      </c>
      <c r="AI29" s="152">
        <v>1</v>
      </c>
      <c r="AJ29" s="34" t="s">
        <v>13</v>
      </c>
      <c r="AK29" s="34" t="s">
        <v>13</v>
      </c>
      <c r="AL29" s="34" t="s">
        <v>13</v>
      </c>
      <c r="AM29" s="34" t="s">
        <v>13</v>
      </c>
      <c r="AN29" s="34" t="s">
        <v>487</v>
      </c>
      <c r="AO29" s="34" t="s">
        <v>487</v>
      </c>
      <c r="AP29" s="58">
        <v>40</v>
      </c>
      <c r="AQ29" s="59">
        <v>0</v>
      </c>
      <c r="AR29" s="59">
        <v>40</v>
      </c>
      <c r="AS29" s="59">
        <v>0</v>
      </c>
      <c r="AT29" s="59">
        <v>40</v>
      </c>
      <c r="AU29" s="59">
        <v>0</v>
      </c>
      <c r="AV29" s="59">
        <v>40</v>
      </c>
      <c r="AW29" s="59">
        <v>0</v>
      </c>
      <c r="AX29" s="53" t="s">
        <v>489</v>
      </c>
      <c r="AY29" s="52">
        <f t="shared" ref="AY29:AY48" si="4">N29</f>
        <v>1792</v>
      </c>
      <c r="AZ29" s="47">
        <v>50000</v>
      </c>
      <c r="BA29" s="47">
        <v>0</v>
      </c>
      <c r="BB29" s="47">
        <v>0</v>
      </c>
      <c r="BC29" s="47">
        <v>10</v>
      </c>
      <c r="BD29" s="47">
        <v>10</v>
      </c>
      <c r="BE29" s="47">
        <v>2</v>
      </c>
      <c r="BF29" s="47">
        <v>1</v>
      </c>
      <c r="BG29" s="47">
        <v>2</v>
      </c>
      <c r="BH29" s="47">
        <v>1</v>
      </c>
      <c r="BI29" s="47" t="s">
        <v>421</v>
      </c>
      <c r="BJ29" s="47" t="s">
        <v>421</v>
      </c>
      <c r="BK29" s="47">
        <v>0</v>
      </c>
      <c r="BL29" s="53">
        <v>0</v>
      </c>
    </row>
    <row r="30" spans="1:64" x14ac:dyDescent="0.25">
      <c r="A30" s="30" t="s">
        <v>65</v>
      </c>
      <c r="B30" s="13" t="s">
        <v>53</v>
      </c>
      <c r="C30" s="30">
        <v>10300</v>
      </c>
      <c r="D30" s="30" t="s">
        <v>169</v>
      </c>
      <c r="G30" s="152" t="s">
        <v>23</v>
      </c>
      <c r="H30" s="152" t="s">
        <v>36</v>
      </c>
      <c r="I30" s="152" t="s">
        <v>37</v>
      </c>
      <c r="J30" s="152" t="s">
        <v>469</v>
      </c>
      <c r="K30" s="152" t="s">
        <v>469</v>
      </c>
      <c r="N30" s="152">
        <v>3376</v>
      </c>
      <c r="O30" s="152">
        <v>864</v>
      </c>
      <c r="P30" s="152">
        <v>32</v>
      </c>
      <c r="Q30" s="152">
        <v>32</v>
      </c>
      <c r="R30" s="152">
        <v>1</v>
      </c>
      <c r="S30" s="152">
        <v>1</v>
      </c>
      <c r="T30" s="152">
        <v>6</v>
      </c>
      <c r="U30" s="152">
        <v>6</v>
      </c>
      <c r="V30" s="152">
        <v>31</v>
      </c>
      <c r="W30" s="152">
        <v>31</v>
      </c>
      <c r="X30" s="147" t="s">
        <v>484</v>
      </c>
      <c r="Y30" s="147" t="s">
        <v>484</v>
      </c>
      <c r="Z30" s="147" t="s">
        <v>484</v>
      </c>
      <c r="AA30" s="147" t="s">
        <v>484</v>
      </c>
      <c r="AB30" s="147" t="s">
        <v>484</v>
      </c>
      <c r="AC30" s="147" t="s">
        <v>484</v>
      </c>
      <c r="AD30" s="147" t="s">
        <v>484</v>
      </c>
      <c r="AE30" s="147" t="s">
        <v>484</v>
      </c>
      <c r="AF30" s="152">
        <v>8</v>
      </c>
      <c r="AG30" s="152">
        <v>8</v>
      </c>
      <c r="AH30" s="152">
        <v>1</v>
      </c>
      <c r="AI30" s="152">
        <v>1</v>
      </c>
      <c r="AJ30" s="34" t="s">
        <v>13</v>
      </c>
      <c r="AK30" s="34" t="s">
        <v>13</v>
      </c>
      <c r="AL30" s="34" t="s">
        <v>13</v>
      </c>
      <c r="AM30" s="34" t="s">
        <v>13</v>
      </c>
      <c r="AN30" s="34" t="s">
        <v>487</v>
      </c>
      <c r="AO30" s="34" t="s">
        <v>487</v>
      </c>
      <c r="AP30" s="58">
        <v>40</v>
      </c>
      <c r="AQ30" s="59">
        <v>0</v>
      </c>
      <c r="AR30" s="59">
        <v>40</v>
      </c>
      <c r="AS30" s="59">
        <v>0</v>
      </c>
      <c r="AT30" s="59">
        <v>40</v>
      </c>
      <c r="AU30" s="59">
        <v>0</v>
      </c>
      <c r="AV30" s="59">
        <v>40</v>
      </c>
      <c r="AW30" s="59">
        <v>0</v>
      </c>
      <c r="AX30" s="53" t="s">
        <v>489</v>
      </c>
      <c r="AY30" s="52">
        <f t="shared" si="4"/>
        <v>3376</v>
      </c>
      <c r="AZ30" s="47">
        <v>50000</v>
      </c>
      <c r="BA30" s="47">
        <v>0</v>
      </c>
      <c r="BB30" s="47">
        <v>0</v>
      </c>
      <c r="BC30" s="47">
        <v>10</v>
      </c>
      <c r="BD30" s="47">
        <v>10</v>
      </c>
      <c r="BE30" s="47">
        <v>2</v>
      </c>
      <c r="BF30" s="47">
        <v>1</v>
      </c>
      <c r="BG30" s="47">
        <v>2</v>
      </c>
      <c r="BH30" s="47">
        <v>1</v>
      </c>
      <c r="BI30" s="47" t="s">
        <v>421</v>
      </c>
      <c r="BJ30" s="47" t="s">
        <v>421</v>
      </c>
      <c r="BK30" s="47">
        <v>0</v>
      </c>
      <c r="BL30" s="53">
        <v>0</v>
      </c>
    </row>
    <row r="31" spans="1:64" x14ac:dyDescent="0.25">
      <c r="A31" s="30" t="s">
        <v>63</v>
      </c>
      <c r="B31" s="13" t="s">
        <v>52</v>
      </c>
      <c r="C31" s="30">
        <v>14650</v>
      </c>
      <c r="D31" s="30" t="s">
        <v>171</v>
      </c>
      <c r="G31" s="152" t="s">
        <v>29</v>
      </c>
      <c r="H31" s="152" t="s">
        <v>30</v>
      </c>
      <c r="I31" s="152" t="s">
        <v>37</v>
      </c>
      <c r="J31" s="152" t="s">
        <v>469</v>
      </c>
      <c r="K31" s="152" t="s">
        <v>469</v>
      </c>
      <c r="N31" s="152">
        <v>1792</v>
      </c>
      <c r="O31" s="152">
        <v>864</v>
      </c>
      <c r="P31" s="152">
        <v>32</v>
      </c>
      <c r="Q31" s="152">
        <v>32</v>
      </c>
      <c r="R31" s="152">
        <v>1</v>
      </c>
      <c r="S31" s="152">
        <v>1</v>
      </c>
      <c r="T31" s="152">
        <v>6</v>
      </c>
      <c r="U31" s="152">
        <v>6</v>
      </c>
      <c r="V31" s="152">
        <v>31</v>
      </c>
      <c r="W31" s="152">
        <v>31</v>
      </c>
      <c r="X31" s="147" t="s">
        <v>484</v>
      </c>
      <c r="Y31" s="147" t="s">
        <v>484</v>
      </c>
      <c r="Z31" s="147" t="s">
        <v>484</v>
      </c>
      <c r="AA31" s="147" t="s">
        <v>484</v>
      </c>
      <c r="AB31" s="147" t="s">
        <v>484</v>
      </c>
      <c r="AC31" s="147" t="s">
        <v>484</v>
      </c>
      <c r="AD31" s="147" t="s">
        <v>484</v>
      </c>
      <c r="AE31" s="147" t="s">
        <v>484</v>
      </c>
      <c r="AF31" s="152">
        <v>8</v>
      </c>
      <c r="AG31" s="152">
        <v>8</v>
      </c>
      <c r="AH31" s="152">
        <v>1</v>
      </c>
      <c r="AI31" s="152">
        <v>1</v>
      </c>
      <c r="AJ31" s="34" t="s">
        <v>13</v>
      </c>
      <c r="AK31" s="34" t="s">
        <v>13</v>
      </c>
      <c r="AL31" s="34" t="s">
        <v>13</v>
      </c>
      <c r="AM31" s="34" t="s">
        <v>13</v>
      </c>
      <c r="AN31" s="34" t="s">
        <v>487</v>
      </c>
      <c r="AO31" s="34" t="s">
        <v>487</v>
      </c>
      <c r="AP31" s="58">
        <v>40</v>
      </c>
      <c r="AQ31" s="59">
        <v>0</v>
      </c>
      <c r="AR31" s="59">
        <v>40</v>
      </c>
      <c r="AS31" s="59">
        <v>0</v>
      </c>
      <c r="AT31" s="59">
        <v>40</v>
      </c>
      <c r="AU31" s="59">
        <v>0</v>
      </c>
      <c r="AV31" s="59">
        <v>40</v>
      </c>
      <c r="AW31" s="59">
        <v>0</v>
      </c>
      <c r="AX31" s="53" t="s">
        <v>489</v>
      </c>
      <c r="AY31" s="52">
        <f t="shared" si="4"/>
        <v>1792</v>
      </c>
      <c r="AZ31" s="47">
        <v>50000</v>
      </c>
      <c r="BA31" s="47">
        <v>0</v>
      </c>
      <c r="BB31" s="47">
        <v>0</v>
      </c>
      <c r="BC31" s="47">
        <v>10</v>
      </c>
      <c r="BD31" s="47">
        <v>10</v>
      </c>
      <c r="BE31" s="47">
        <v>2</v>
      </c>
      <c r="BF31" s="47">
        <v>1</v>
      </c>
      <c r="BG31" s="47">
        <v>2</v>
      </c>
      <c r="BH31" s="47">
        <v>1</v>
      </c>
      <c r="BI31" s="47" t="s">
        <v>421</v>
      </c>
      <c r="BJ31" s="47" t="s">
        <v>421</v>
      </c>
      <c r="BK31" s="47">
        <v>0</v>
      </c>
      <c r="BL31" s="53">
        <v>0</v>
      </c>
    </row>
    <row r="32" spans="1:64" x14ac:dyDescent="0.25">
      <c r="B32" s="13" t="s">
        <v>53</v>
      </c>
      <c r="C32" s="30">
        <v>10300</v>
      </c>
      <c r="D32" s="30" t="s">
        <v>172</v>
      </c>
      <c r="G32" s="152" t="s">
        <v>29</v>
      </c>
      <c r="H32" s="152" t="s">
        <v>30</v>
      </c>
      <c r="I32" s="152" t="s">
        <v>37</v>
      </c>
      <c r="J32" s="152" t="s">
        <v>469</v>
      </c>
      <c r="K32" s="152" t="s">
        <v>469</v>
      </c>
      <c r="N32" s="152">
        <v>3376</v>
      </c>
      <c r="O32" s="152">
        <v>864</v>
      </c>
      <c r="P32" s="152">
        <v>32</v>
      </c>
      <c r="Q32" s="152">
        <v>32</v>
      </c>
      <c r="R32" s="152">
        <v>1</v>
      </c>
      <c r="S32" s="152">
        <v>1</v>
      </c>
      <c r="T32" s="152">
        <v>6</v>
      </c>
      <c r="U32" s="152">
        <v>6</v>
      </c>
      <c r="V32" s="152">
        <v>31</v>
      </c>
      <c r="W32" s="152">
        <v>31</v>
      </c>
      <c r="X32" s="147" t="s">
        <v>484</v>
      </c>
      <c r="Y32" s="147" t="s">
        <v>484</v>
      </c>
      <c r="Z32" s="147" t="s">
        <v>484</v>
      </c>
      <c r="AA32" s="147" t="s">
        <v>484</v>
      </c>
      <c r="AB32" s="147" t="s">
        <v>484</v>
      </c>
      <c r="AC32" s="147" t="s">
        <v>484</v>
      </c>
      <c r="AD32" s="147" t="s">
        <v>484</v>
      </c>
      <c r="AE32" s="147" t="s">
        <v>484</v>
      </c>
      <c r="AF32" s="152">
        <v>8</v>
      </c>
      <c r="AG32" s="152">
        <v>8</v>
      </c>
      <c r="AH32" s="152">
        <v>1</v>
      </c>
      <c r="AI32" s="152">
        <v>1</v>
      </c>
      <c r="AJ32" s="34" t="s">
        <v>13</v>
      </c>
      <c r="AK32" s="34" t="s">
        <v>13</v>
      </c>
      <c r="AL32" s="34" t="s">
        <v>13</v>
      </c>
      <c r="AM32" s="34" t="s">
        <v>13</v>
      </c>
      <c r="AN32" s="34" t="s">
        <v>487</v>
      </c>
      <c r="AO32" s="34" t="s">
        <v>487</v>
      </c>
      <c r="AP32" s="58">
        <v>40</v>
      </c>
      <c r="AQ32" s="59">
        <v>0</v>
      </c>
      <c r="AR32" s="59">
        <v>40</v>
      </c>
      <c r="AS32" s="59">
        <v>0</v>
      </c>
      <c r="AT32" s="59">
        <v>40</v>
      </c>
      <c r="AU32" s="59">
        <v>0</v>
      </c>
      <c r="AV32" s="59">
        <v>40</v>
      </c>
      <c r="AW32" s="59">
        <v>0</v>
      </c>
      <c r="AX32" s="53" t="s">
        <v>489</v>
      </c>
      <c r="AY32" s="52">
        <f t="shared" si="4"/>
        <v>3376</v>
      </c>
      <c r="AZ32" s="47">
        <v>50000</v>
      </c>
      <c r="BA32" s="47">
        <v>0</v>
      </c>
      <c r="BB32" s="47">
        <v>0</v>
      </c>
      <c r="BC32" s="47">
        <v>10</v>
      </c>
      <c r="BD32" s="47">
        <v>10</v>
      </c>
      <c r="BE32" s="47">
        <v>2</v>
      </c>
      <c r="BF32" s="47">
        <v>1</v>
      </c>
      <c r="BG32" s="47">
        <v>2</v>
      </c>
      <c r="BH32" s="47">
        <v>1</v>
      </c>
      <c r="BI32" s="47" t="s">
        <v>421</v>
      </c>
      <c r="BJ32" s="47" t="s">
        <v>421</v>
      </c>
      <c r="BK32" s="47">
        <v>0</v>
      </c>
      <c r="BL32" s="53">
        <v>0</v>
      </c>
    </row>
    <row r="33" spans="1:64" x14ac:dyDescent="0.25">
      <c r="B33" s="13" t="s">
        <v>54</v>
      </c>
      <c r="C33" s="30">
        <v>6450</v>
      </c>
      <c r="D33" s="30" t="s">
        <v>173</v>
      </c>
      <c r="G33" s="152" t="s">
        <v>29</v>
      </c>
      <c r="H33" s="152" t="s">
        <v>30</v>
      </c>
      <c r="I33" s="152" t="s">
        <v>37</v>
      </c>
      <c r="J33" s="152" t="s">
        <v>469</v>
      </c>
      <c r="K33" s="152" t="s">
        <v>469</v>
      </c>
      <c r="N33" s="152">
        <v>6752</v>
      </c>
      <c r="O33" s="152">
        <v>864</v>
      </c>
      <c r="P33" s="152">
        <v>32</v>
      </c>
      <c r="Q33" s="152">
        <v>32</v>
      </c>
      <c r="R33" s="152">
        <v>1</v>
      </c>
      <c r="S33" s="152">
        <v>1</v>
      </c>
      <c r="T33" s="152">
        <v>6</v>
      </c>
      <c r="U33" s="152">
        <v>6</v>
      </c>
      <c r="V33" s="152">
        <v>31</v>
      </c>
      <c r="W33" s="152">
        <v>31</v>
      </c>
      <c r="X33" s="147" t="s">
        <v>484</v>
      </c>
      <c r="Y33" s="147" t="s">
        <v>484</v>
      </c>
      <c r="Z33" s="147" t="s">
        <v>484</v>
      </c>
      <c r="AA33" s="147" t="s">
        <v>484</v>
      </c>
      <c r="AB33" s="147" t="s">
        <v>484</v>
      </c>
      <c r="AC33" s="147" t="s">
        <v>484</v>
      </c>
      <c r="AD33" s="147" t="s">
        <v>484</v>
      </c>
      <c r="AE33" s="147" t="s">
        <v>484</v>
      </c>
      <c r="AF33" s="152">
        <v>8</v>
      </c>
      <c r="AG33" s="152">
        <v>8</v>
      </c>
      <c r="AH33" s="152">
        <v>1</v>
      </c>
      <c r="AI33" s="152">
        <v>1</v>
      </c>
      <c r="AJ33" s="34" t="s">
        <v>13</v>
      </c>
      <c r="AK33" s="34" t="s">
        <v>13</v>
      </c>
      <c r="AL33" s="34" t="s">
        <v>13</v>
      </c>
      <c r="AM33" s="34" t="s">
        <v>13</v>
      </c>
      <c r="AN33" s="34" t="s">
        <v>487</v>
      </c>
      <c r="AO33" s="34" t="s">
        <v>487</v>
      </c>
      <c r="AP33" s="58">
        <v>40</v>
      </c>
      <c r="AQ33" s="59">
        <v>0</v>
      </c>
      <c r="AR33" s="59">
        <v>40</v>
      </c>
      <c r="AS33" s="59">
        <v>0</v>
      </c>
      <c r="AT33" s="59">
        <v>40</v>
      </c>
      <c r="AU33" s="59">
        <v>0</v>
      </c>
      <c r="AV33" s="59">
        <v>40</v>
      </c>
      <c r="AW33" s="59">
        <v>0</v>
      </c>
      <c r="AX33" s="53" t="s">
        <v>489</v>
      </c>
      <c r="AY33" s="52">
        <f t="shared" si="4"/>
        <v>6752</v>
      </c>
      <c r="AZ33" s="47">
        <v>50000</v>
      </c>
      <c r="BA33" s="47">
        <v>0</v>
      </c>
      <c r="BB33" s="47">
        <v>0</v>
      </c>
      <c r="BC33" s="47">
        <v>10</v>
      </c>
      <c r="BD33" s="47">
        <v>10</v>
      </c>
      <c r="BE33" s="47">
        <v>2</v>
      </c>
      <c r="BF33" s="47">
        <v>1</v>
      </c>
      <c r="BG33" s="47">
        <v>2</v>
      </c>
      <c r="BH33" s="47">
        <v>1</v>
      </c>
      <c r="BI33" s="47" t="s">
        <v>421</v>
      </c>
      <c r="BJ33" s="47" t="s">
        <v>421</v>
      </c>
      <c r="BK33" s="47">
        <v>0</v>
      </c>
      <c r="BL33" s="53">
        <v>0</v>
      </c>
    </row>
    <row r="34" spans="1:64" x14ac:dyDescent="0.25">
      <c r="B34" s="13" t="s">
        <v>55</v>
      </c>
      <c r="C34" s="30">
        <v>5650</v>
      </c>
      <c r="D34" s="30" t="s">
        <v>174</v>
      </c>
      <c r="G34" s="152" t="s">
        <v>29</v>
      </c>
      <c r="H34" s="152" t="s">
        <v>30</v>
      </c>
      <c r="I34" s="152" t="s">
        <v>37</v>
      </c>
      <c r="J34" s="152" t="s">
        <v>469</v>
      </c>
      <c r="K34" s="152" t="s">
        <v>469</v>
      </c>
      <c r="N34" s="152">
        <v>10912</v>
      </c>
      <c r="O34" s="152">
        <v>864</v>
      </c>
      <c r="P34" s="152">
        <v>32</v>
      </c>
      <c r="Q34" s="152">
        <v>32</v>
      </c>
      <c r="R34" s="152">
        <v>1</v>
      </c>
      <c r="S34" s="152">
        <v>1</v>
      </c>
      <c r="T34" s="152">
        <v>6</v>
      </c>
      <c r="U34" s="152">
        <v>6</v>
      </c>
      <c r="V34" s="152">
        <v>31</v>
      </c>
      <c r="W34" s="152">
        <v>31</v>
      </c>
      <c r="X34" s="147" t="s">
        <v>484</v>
      </c>
      <c r="Y34" s="147" t="s">
        <v>484</v>
      </c>
      <c r="Z34" s="147" t="s">
        <v>484</v>
      </c>
      <c r="AA34" s="147" t="s">
        <v>484</v>
      </c>
      <c r="AB34" s="147" t="s">
        <v>484</v>
      </c>
      <c r="AC34" s="147" t="s">
        <v>484</v>
      </c>
      <c r="AD34" s="147" t="s">
        <v>484</v>
      </c>
      <c r="AE34" s="147" t="s">
        <v>484</v>
      </c>
      <c r="AF34" s="152">
        <v>8</v>
      </c>
      <c r="AG34" s="152">
        <v>8</v>
      </c>
      <c r="AH34" s="152">
        <v>1</v>
      </c>
      <c r="AI34" s="152">
        <v>1</v>
      </c>
      <c r="AJ34" s="34" t="s">
        <v>13</v>
      </c>
      <c r="AK34" s="34" t="s">
        <v>13</v>
      </c>
      <c r="AL34" s="34" t="s">
        <v>13</v>
      </c>
      <c r="AM34" s="34" t="s">
        <v>13</v>
      </c>
      <c r="AN34" s="34" t="s">
        <v>487</v>
      </c>
      <c r="AO34" s="34" t="s">
        <v>487</v>
      </c>
      <c r="AP34" s="58">
        <v>40</v>
      </c>
      <c r="AQ34" s="59">
        <v>0</v>
      </c>
      <c r="AR34" s="59">
        <v>40</v>
      </c>
      <c r="AS34" s="59">
        <v>0</v>
      </c>
      <c r="AT34" s="59">
        <v>40</v>
      </c>
      <c r="AU34" s="59">
        <v>0</v>
      </c>
      <c r="AV34" s="59">
        <v>40</v>
      </c>
      <c r="AW34" s="59">
        <v>0</v>
      </c>
      <c r="AX34" s="53" t="s">
        <v>489</v>
      </c>
      <c r="AY34" s="52">
        <f t="shared" si="4"/>
        <v>10912</v>
      </c>
      <c r="AZ34" s="47">
        <v>50000</v>
      </c>
      <c r="BA34" s="47">
        <v>0</v>
      </c>
      <c r="BB34" s="47">
        <v>0</v>
      </c>
      <c r="BC34" s="47">
        <v>10</v>
      </c>
      <c r="BD34" s="47">
        <v>10</v>
      </c>
      <c r="BE34" s="47">
        <v>2</v>
      </c>
      <c r="BF34" s="47">
        <v>1</v>
      </c>
      <c r="BG34" s="47">
        <v>2</v>
      </c>
      <c r="BH34" s="47">
        <v>1</v>
      </c>
      <c r="BI34" s="47" t="s">
        <v>421</v>
      </c>
      <c r="BJ34" s="47" t="s">
        <v>421</v>
      </c>
      <c r="BK34" s="47">
        <v>0</v>
      </c>
      <c r="BL34" s="53">
        <v>0</v>
      </c>
    </row>
    <row r="35" spans="1:64" x14ac:dyDescent="0.25">
      <c r="B35" s="13" t="s">
        <v>56</v>
      </c>
      <c r="C35" s="30">
        <v>3850</v>
      </c>
      <c r="D35" s="30" t="s">
        <v>175</v>
      </c>
      <c r="G35" s="152" t="s">
        <v>29</v>
      </c>
      <c r="H35" s="152" t="s">
        <v>30</v>
      </c>
      <c r="I35" s="152" t="s">
        <v>37</v>
      </c>
      <c r="J35" s="152" t="s">
        <v>469</v>
      </c>
      <c r="K35" s="152" t="s">
        <v>469</v>
      </c>
      <c r="N35" s="152">
        <v>16384</v>
      </c>
      <c r="O35" s="152">
        <v>864</v>
      </c>
      <c r="P35" s="152">
        <v>32</v>
      </c>
      <c r="Q35" s="152">
        <v>32</v>
      </c>
      <c r="R35" s="152">
        <v>1</v>
      </c>
      <c r="S35" s="152">
        <v>1</v>
      </c>
      <c r="T35" s="152">
        <v>6</v>
      </c>
      <c r="U35" s="152">
        <v>6</v>
      </c>
      <c r="V35" s="152">
        <v>31</v>
      </c>
      <c r="W35" s="152">
        <v>31</v>
      </c>
      <c r="X35" s="147" t="s">
        <v>484</v>
      </c>
      <c r="Y35" s="147" t="s">
        <v>484</v>
      </c>
      <c r="Z35" s="147" t="s">
        <v>484</v>
      </c>
      <c r="AA35" s="147" t="s">
        <v>484</v>
      </c>
      <c r="AB35" s="147" t="s">
        <v>484</v>
      </c>
      <c r="AC35" s="147" t="s">
        <v>484</v>
      </c>
      <c r="AD35" s="147" t="s">
        <v>484</v>
      </c>
      <c r="AE35" s="147" t="s">
        <v>484</v>
      </c>
      <c r="AF35" s="152">
        <v>8</v>
      </c>
      <c r="AG35" s="152">
        <v>8</v>
      </c>
      <c r="AH35" s="152">
        <v>1</v>
      </c>
      <c r="AI35" s="152">
        <v>1</v>
      </c>
      <c r="AJ35" s="34" t="s">
        <v>13</v>
      </c>
      <c r="AK35" s="34" t="s">
        <v>13</v>
      </c>
      <c r="AL35" s="34" t="s">
        <v>13</v>
      </c>
      <c r="AM35" s="34" t="s">
        <v>13</v>
      </c>
      <c r="AN35" s="34" t="s">
        <v>487</v>
      </c>
      <c r="AO35" s="34" t="s">
        <v>487</v>
      </c>
      <c r="AP35" s="58">
        <v>40</v>
      </c>
      <c r="AQ35" s="59">
        <v>0</v>
      </c>
      <c r="AR35" s="59">
        <v>40</v>
      </c>
      <c r="AS35" s="59">
        <v>0</v>
      </c>
      <c r="AT35" s="59">
        <v>40</v>
      </c>
      <c r="AU35" s="59">
        <v>0</v>
      </c>
      <c r="AV35" s="59">
        <v>40</v>
      </c>
      <c r="AW35" s="59">
        <v>0</v>
      </c>
      <c r="AX35" s="53" t="s">
        <v>489</v>
      </c>
      <c r="AY35" s="52">
        <f t="shared" si="4"/>
        <v>16384</v>
      </c>
      <c r="AZ35" s="47">
        <v>50000</v>
      </c>
      <c r="BA35" s="47">
        <v>0</v>
      </c>
      <c r="BB35" s="47">
        <v>0</v>
      </c>
      <c r="BC35" s="47">
        <v>10</v>
      </c>
      <c r="BD35" s="47">
        <v>10</v>
      </c>
      <c r="BE35" s="47">
        <v>2</v>
      </c>
      <c r="BF35" s="47">
        <v>1</v>
      </c>
      <c r="BG35" s="47">
        <v>2</v>
      </c>
      <c r="BH35" s="47">
        <v>1</v>
      </c>
      <c r="BI35" s="47" t="s">
        <v>421</v>
      </c>
      <c r="BJ35" s="47" t="s">
        <v>421</v>
      </c>
      <c r="BK35" s="47">
        <v>0</v>
      </c>
      <c r="BL35" s="53">
        <v>0</v>
      </c>
    </row>
    <row r="36" spans="1:64" x14ac:dyDescent="0.25">
      <c r="B36" s="13" t="s">
        <v>57</v>
      </c>
      <c r="C36" s="30">
        <v>3350</v>
      </c>
      <c r="D36" s="30" t="s">
        <v>176</v>
      </c>
      <c r="G36" s="152" t="s">
        <v>29</v>
      </c>
      <c r="H36" s="152" t="s">
        <v>30</v>
      </c>
      <c r="I36" s="152" t="s">
        <v>37</v>
      </c>
      <c r="J36" s="152" t="s">
        <v>469</v>
      </c>
      <c r="K36" s="152" t="s">
        <v>469</v>
      </c>
      <c r="N36" s="152">
        <v>21824</v>
      </c>
      <c r="O36" s="152">
        <v>992</v>
      </c>
      <c r="P36" s="152">
        <v>32</v>
      </c>
      <c r="Q36" s="152">
        <v>32</v>
      </c>
      <c r="R36" s="152">
        <v>1</v>
      </c>
      <c r="S36" s="152">
        <v>1</v>
      </c>
      <c r="T36" s="152">
        <v>6</v>
      </c>
      <c r="U36" s="152">
        <v>6</v>
      </c>
      <c r="V36" s="152">
        <v>31</v>
      </c>
      <c r="W36" s="152">
        <v>31</v>
      </c>
      <c r="X36" s="147" t="s">
        <v>484</v>
      </c>
      <c r="Y36" s="147" t="s">
        <v>484</v>
      </c>
      <c r="Z36" s="147" t="s">
        <v>484</v>
      </c>
      <c r="AA36" s="147" t="s">
        <v>484</v>
      </c>
      <c r="AB36" s="147" t="s">
        <v>484</v>
      </c>
      <c r="AC36" s="147" t="s">
        <v>484</v>
      </c>
      <c r="AD36" s="147" t="s">
        <v>484</v>
      </c>
      <c r="AE36" s="147" t="s">
        <v>484</v>
      </c>
      <c r="AF36" s="152">
        <v>8</v>
      </c>
      <c r="AG36" s="152">
        <v>8</v>
      </c>
      <c r="AH36" s="152">
        <v>1</v>
      </c>
      <c r="AI36" s="152">
        <v>1</v>
      </c>
      <c r="AJ36" s="34" t="s">
        <v>13</v>
      </c>
      <c r="AK36" s="34" t="s">
        <v>13</v>
      </c>
      <c r="AL36" s="34" t="s">
        <v>13</v>
      </c>
      <c r="AM36" s="34" t="s">
        <v>13</v>
      </c>
      <c r="AN36" s="34" t="s">
        <v>487</v>
      </c>
      <c r="AO36" s="34" t="s">
        <v>487</v>
      </c>
      <c r="AP36" s="58">
        <v>40</v>
      </c>
      <c r="AQ36" s="59">
        <v>0</v>
      </c>
      <c r="AR36" s="59">
        <v>40</v>
      </c>
      <c r="AS36" s="59">
        <v>0</v>
      </c>
      <c r="AT36" s="59">
        <v>40</v>
      </c>
      <c r="AU36" s="59">
        <v>0</v>
      </c>
      <c r="AV36" s="59">
        <v>40</v>
      </c>
      <c r="AW36" s="59">
        <v>0</v>
      </c>
      <c r="AX36" s="53" t="s">
        <v>489</v>
      </c>
      <c r="AY36" s="52">
        <f t="shared" si="4"/>
        <v>21824</v>
      </c>
      <c r="AZ36" s="47">
        <v>50000</v>
      </c>
      <c r="BA36" s="47">
        <v>0</v>
      </c>
      <c r="BB36" s="47">
        <v>0</v>
      </c>
      <c r="BC36" s="47">
        <v>10</v>
      </c>
      <c r="BD36" s="47">
        <v>10</v>
      </c>
      <c r="BE36" s="47">
        <v>2</v>
      </c>
      <c r="BF36" s="47">
        <v>1</v>
      </c>
      <c r="BG36" s="47">
        <v>2</v>
      </c>
      <c r="BH36" s="47">
        <v>1</v>
      </c>
      <c r="BI36" s="47" t="s">
        <v>421</v>
      </c>
      <c r="BJ36" s="47" t="s">
        <v>421</v>
      </c>
      <c r="BK36" s="47">
        <v>0</v>
      </c>
      <c r="BL36" s="53">
        <v>0</v>
      </c>
    </row>
    <row r="37" spans="1:64" x14ac:dyDescent="0.25">
      <c r="B37" s="13" t="s">
        <v>58</v>
      </c>
      <c r="C37" s="30">
        <v>7200</v>
      </c>
      <c r="D37" s="30" t="s">
        <v>177</v>
      </c>
      <c r="E37" s="34">
        <v>4352</v>
      </c>
      <c r="F37" s="34">
        <v>1120</v>
      </c>
      <c r="G37" s="152" t="s">
        <v>29</v>
      </c>
      <c r="H37" s="152" t="s">
        <v>30</v>
      </c>
      <c r="I37" s="152" t="s">
        <v>37</v>
      </c>
      <c r="J37" s="152" t="s">
        <v>469</v>
      </c>
      <c r="K37" s="152" t="s">
        <v>469</v>
      </c>
      <c r="N37" s="152">
        <v>4352</v>
      </c>
      <c r="O37" s="152">
        <v>1120</v>
      </c>
      <c r="P37" s="152">
        <v>32</v>
      </c>
      <c r="Q37" s="152">
        <v>32</v>
      </c>
      <c r="R37" s="152">
        <v>1</v>
      </c>
      <c r="S37" s="152">
        <v>1</v>
      </c>
      <c r="T37" s="152">
        <v>6</v>
      </c>
      <c r="U37" s="152">
        <v>6</v>
      </c>
      <c r="V37" s="152">
        <v>31</v>
      </c>
      <c r="W37" s="152">
        <v>31</v>
      </c>
      <c r="X37" s="147" t="s">
        <v>484</v>
      </c>
      <c r="Y37" s="147" t="s">
        <v>484</v>
      </c>
      <c r="Z37" s="147" t="s">
        <v>484</v>
      </c>
      <c r="AA37" s="147" t="s">
        <v>484</v>
      </c>
      <c r="AB37" s="147" t="s">
        <v>484</v>
      </c>
      <c r="AC37" s="147" t="s">
        <v>484</v>
      </c>
      <c r="AD37" s="147" t="s">
        <v>484</v>
      </c>
      <c r="AE37" s="147" t="s">
        <v>484</v>
      </c>
      <c r="AF37" s="152">
        <v>8</v>
      </c>
      <c r="AG37" s="152">
        <v>8</v>
      </c>
      <c r="AH37" s="152">
        <v>1</v>
      </c>
      <c r="AI37" s="152">
        <v>1</v>
      </c>
      <c r="AJ37" s="34" t="s">
        <v>13</v>
      </c>
      <c r="AK37" s="34" t="s">
        <v>13</v>
      </c>
      <c r="AL37" s="34" t="s">
        <v>13</v>
      </c>
      <c r="AM37" s="34" t="s">
        <v>13</v>
      </c>
      <c r="AN37" s="34" t="s">
        <v>487</v>
      </c>
      <c r="AO37" s="34" t="s">
        <v>487</v>
      </c>
      <c r="AP37" s="58">
        <v>40</v>
      </c>
      <c r="AQ37" s="59">
        <v>0</v>
      </c>
      <c r="AR37" s="59">
        <v>40</v>
      </c>
      <c r="AS37" s="59">
        <v>0</v>
      </c>
      <c r="AT37" s="59">
        <v>40</v>
      </c>
      <c r="AU37" s="59">
        <v>0</v>
      </c>
      <c r="AV37" s="59">
        <v>40</v>
      </c>
      <c r="AW37" s="59">
        <v>0</v>
      </c>
      <c r="AX37" s="53" t="s">
        <v>489</v>
      </c>
      <c r="AY37" s="52">
        <f t="shared" si="4"/>
        <v>4352</v>
      </c>
      <c r="AZ37" s="47">
        <v>50000</v>
      </c>
      <c r="BA37" s="47">
        <v>0</v>
      </c>
      <c r="BB37" s="47">
        <v>0</v>
      </c>
      <c r="BC37" s="47">
        <v>10</v>
      </c>
      <c r="BD37" s="47">
        <v>10</v>
      </c>
      <c r="BE37" s="47">
        <v>2</v>
      </c>
      <c r="BF37" s="47">
        <v>1</v>
      </c>
      <c r="BG37" s="47">
        <v>2</v>
      </c>
      <c r="BH37" s="47">
        <v>1</v>
      </c>
      <c r="BI37" s="47" t="s">
        <v>421</v>
      </c>
      <c r="BJ37" s="47" t="s">
        <v>421</v>
      </c>
      <c r="BK37" s="47">
        <v>0</v>
      </c>
      <c r="BL37" s="53">
        <v>0</v>
      </c>
    </row>
    <row r="38" spans="1:64" x14ac:dyDescent="0.25">
      <c r="A38" s="114"/>
      <c r="B38" s="30" t="s">
        <v>654</v>
      </c>
      <c r="C38" s="30">
        <v>5600</v>
      </c>
      <c r="D38" s="30" t="s">
        <v>656</v>
      </c>
      <c r="E38" s="34">
        <v>10912</v>
      </c>
      <c r="F38" s="34">
        <v>1120</v>
      </c>
      <c r="G38" s="152" t="s">
        <v>29</v>
      </c>
      <c r="H38" s="152" t="s">
        <v>30</v>
      </c>
      <c r="I38" s="152" t="s">
        <v>37</v>
      </c>
      <c r="J38" s="152" t="s">
        <v>469</v>
      </c>
      <c r="K38" s="152" t="s">
        <v>469</v>
      </c>
      <c r="N38" s="152">
        <v>10912</v>
      </c>
      <c r="O38" s="152">
        <v>1120</v>
      </c>
      <c r="P38" s="152">
        <v>32</v>
      </c>
      <c r="Q38" s="152">
        <v>32</v>
      </c>
      <c r="R38" s="152">
        <v>1</v>
      </c>
      <c r="S38" s="152">
        <v>1</v>
      </c>
      <c r="T38" s="152">
        <v>6</v>
      </c>
      <c r="U38" s="152">
        <v>6</v>
      </c>
      <c r="V38" s="152">
        <v>31</v>
      </c>
      <c r="W38" s="152">
        <v>31</v>
      </c>
      <c r="X38" s="147" t="s">
        <v>484</v>
      </c>
      <c r="Y38" s="147" t="s">
        <v>484</v>
      </c>
      <c r="Z38" s="147" t="s">
        <v>484</v>
      </c>
      <c r="AA38" s="147" t="s">
        <v>484</v>
      </c>
      <c r="AB38" s="147" t="s">
        <v>484</v>
      </c>
      <c r="AC38" s="147" t="s">
        <v>484</v>
      </c>
      <c r="AD38" s="147" t="s">
        <v>484</v>
      </c>
      <c r="AE38" s="147" t="s">
        <v>484</v>
      </c>
      <c r="AF38" s="152">
        <v>8</v>
      </c>
      <c r="AG38" s="152">
        <v>8</v>
      </c>
      <c r="AH38" s="152">
        <v>1</v>
      </c>
      <c r="AI38" s="152">
        <v>1</v>
      </c>
      <c r="AJ38" s="34" t="s">
        <v>13</v>
      </c>
      <c r="AK38" s="34" t="s">
        <v>13</v>
      </c>
      <c r="AL38" s="34" t="s">
        <v>13</v>
      </c>
      <c r="AM38" s="34" t="s">
        <v>13</v>
      </c>
      <c r="AN38" s="34" t="s">
        <v>487</v>
      </c>
      <c r="AO38" s="34" t="s">
        <v>487</v>
      </c>
      <c r="AP38" s="58">
        <v>40</v>
      </c>
      <c r="AQ38" s="59">
        <v>0</v>
      </c>
      <c r="AR38" s="59">
        <v>40</v>
      </c>
      <c r="AS38" s="59">
        <v>0</v>
      </c>
      <c r="AT38" s="59">
        <v>40</v>
      </c>
      <c r="AU38" s="59">
        <v>0</v>
      </c>
      <c r="AV38" s="59">
        <v>40</v>
      </c>
      <c r="AW38" s="59">
        <v>0</v>
      </c>
      <c r="AX38" s="53" t="s">
        <v>489</v>
      </c>
      <c r="AY38" s="52">
        <f t="shared" ref="AY38" si="5">N38</f>
        <v>10912</v>
      </c>
      <c r="AZ38" s="47">
        <v>50000</v>
      </c>
      <c r="BA38" s="47">
        <v>0</v>
      </c>
      <c r="BB38" s="47">
        <v>0</v>
      </c>
      <c r="BC38" s="47">
        <v>10</v>
      </c>
      <c r="BD38" s="47">
        <v>10</v>
      </c>
      <c r="BE38" s="47">
        <v>2</v>
      </c>
      <c r="BF38" s="47">
        <v>1</v>
      </c>
      <c r="BG38" s="47">
        <v>2</v>
      </c>
      <c r="BH38" s="47">
        <v>1</v>
      </c>
      <c r="BI38" s="47" t="s">
        <v>421</v>
      </c>
      <c r="BJ38" s="47" t="s">
        <v>421</v>
      </c>
      <c r="BK38" s="47">
        <v>0</v>
      </c>
      <c r="BL38" s="53">
        <v>0</v>
      </c>
    </row>
    <row r="39" spans="1:64" x14ac:dyDescent="0.25">
      <c r="B39" s="13" t="s">
        <v>59</v>
      </c>
      <c r="C39" s="30">
        <v>3050</v>
      </c>
      <c r="D39" s="30" t="s">
        <v>182</v>
      </c>
      <c r="G39" s="152" t="s">
        <v>29</v>
      </c>
      <c r="H39" s="152" t="s">
        <v>30</v>
      </c>
      <c r="I39" s="152" t="s">
        <v>37</v>
      </c>
      <c r="J39" s="152" t="s">
        <v>469</v>
      </c>
      <c r="K39" s="152" t="s">
        <v>469</v>
      </c>
      <c r="N39" s="152">
        <v>6752</v>
      </c>
      <c r="O39" s="152">
        <v>1792</v>
      </c>
      <c r="P39" s="152">
        <v>32</v>
      </c>
      <c r="Q39" s="152">
        <v>32</v>
      </c>
      <c r="R39" s="152">
        <v>1</v>
      </c>
      <c r="S39" s="152">
        <v>1</v>
      </c>
      <c r="T39" s="152">
        <v>6</v>
      </c>
      <c r="U39" s="152">
        <v>6</v>
      </c>
      <c r="V39" s="152">
        <v>31</v>
      </c>
      <c r="W39" s="152">
        <v>31</v>
      </c>
      <c r="X39" s="147" t="s">
        <v>484</v>
      </c>
      <c r="Y39" s="147" t="s">
        <v>484</v>
      </c>
      <c r="Z39" s="147" t="s">
        <v>484</v>
      </c>
      <c r="AA39" s="147" t="s">
        <v>484</v>
      </c>
      <c r="AB39" s="147" t="s">
        <v>484</v>
      </c>
      <c r="AC39" s="147" t="s">
        <v>484</v>
      </c>
      <c r="AD39" s="147" t="s">
        <v>484</v>
      </c>
      <c r="AE39" s="147" t="s">
        <v>484</v>
      </c>
      <c r="AF39" s="152">
        <v>8</v>
      </c>
      <c r="AG39" s="152">
        <v>8</v>
      </c>
      <c r="AH39" s="152">
        <v>1</v>
      </c>
      <c r="AI39" s="152">
        <v>1</v>
      </c>
      <c r="AJ39" s="34" t="s">
        <v>13</v>
      </c>
      <c r="AK39" s="34" t="s">
        <v>13</v>
      </c>
      <c r="AL39" s="34" t="s">
        <v>13</v>
      </c>
      <c r="AM39" s="34" t="s">
        <v>13</v>
      </c>
      <c r="AN39" s="34" t="s">
        <v>487</v>
      </c>
      <c r="AO39" s="34" t="s">
        <v>487</v>
      </c>
      <c r="AP39" s="58">
        <v>40</v>
      </c>
      <c r="AQ39" s="59">
        <v>0</v>
      </c>
      <c r="AR39" s="59">
        <v>40</v>
      </c>
      <c r="AS39" s="59">
        <v>0</v>
      </c>
      <c r="AT39" s="59">
        <v>40</v>
      </c>
      <c r="AU39" s="59">
        <v>0</v>
      </c>
      <c r="AV39" s="59">
        <v>40</v>
      </c>
      <c r="AW39" s="59">
        <v>0</v>
      </c>
      <c r="AX39" s="53" t="s">
        <v>489</v>
      </c>
      <c r="AY39" s="52">
        <f t="shared" si="4"/>
        <v>6752</v>
      </c>
      <c r="AZ39" s="47">
        <v>50000</v>
      </c>
      <c r="BA39" s="47">
        <v>0</v>
      </c>
      <c r="BB39" s="47">
        <v>0</v>
      </c>
      <c r="BC39" s="47">
        <v>10</v>
      </c>
      <c r="BD39" s="47">
        <v>10</v>
      </c>
      <c r="BE39" s="47">
        <v>2</v>
      </c>
      <c r="BF39" s="47">
        <v>1</v>
      </c>
      <c r="BG39" s="47">
        <v>2</v>
      </c>
      <c r="BH39" s="47">
        <v>1</v>
      </c>
      <c r="BI39" s="47" t="s">
        <v>421</v>
      </c>
      <c r="BJ39" s="47" t="s">
        <v>421</v>
      </c>
      <c r="BK39" s="47">
        <v>0</v>
      </c>
      <c r="BL39" s="53">
        <v>0</v>
      </c>
    </row>
    <row r="40" spans="1:64" x14ac:dyDescent="0.25">
      <c r="B40" s="13" t="s">
        <v>60</v>
      </c>
      <c r="C40" s="30">
        <v>3050</v>
      </c>
      <c r="D40" s="30" t="s">
        <v>183</v>
      </c>
      <c r="G40" s="152" t="s">
        <v>29</v>
      </c>
      <c r="H40" s="152" t="s">
        <v>30</v>
      </c>
      <c r="I40" s="152" t="s">
        <v>37</v>
      </c>
      <c r="J40" s="152" t="s">
        <v>469</v>
      </c>
      <c r="K40" s="152" t="s">
        <v>469</v>
      </c>
      <c r="N40" s="152">
        <v>13504</v>
      </c>
      <c r="O40" s="152">
        <v>1792</v>
      </c>
      <c r="P40" s="152">
        <v>32</v>
      </c>
      <c r="Q40" s="152">
        <v>32</v>
      </c>
      <c r="R40" s="152">
        <v>1</v>
      </c>
      <c r="S40" s="152">
        <v>1</v>
      </c>
      <c r="T40" s="152">
        <v>6</v>
      </c>
      <c r="U40" s="152">
        <v>6</v>
      </c>
      <c r="V40" s="152">
        <v>31</v>
      </c>
      <c r="W40" s="152">
        <v>31</v>
      </c>
      <c r="X40" s="147" t="s">
        <v>484</v>
      </c>
      <c r="Y40" s="147" t="s">
        <v>484</v>
      </c>
      <c r="Z40" s="147" t="s">
        <v>484</v>
      </c>
      <c r="AA40" s="147" t="s">
        <v>484</v>
      </c>
      <c r="AB40" s="147" t="s">
        <v>484</v>
      </c>
      <c r="AC40" s="147" t="s">
        <v>484</v>
      </c>
      <c r="AD40" s="147" t="s">
        <v>484</v>
      </c>
      <c r="AE40" s="147" t="s">
        <v>484</v>
      </c>
      <c r="AF40" s="152">
        <v>8</v>
      </c>
      <c r="AG40" s="152">
        <v>8</v>
      </c>
      <c r="AH40" s="152">
        <v>1</v>
      </c>
      <c r="AI40" s="152">
        <v>1</v>
      </c>
      <c r="AJ40" s="34" t="s">
        <v>13</v>
      </c>
      <c r="AK40" s="34" t="s">
        <v>13</v>
      </c>
      <c r="AL40" s="34" t="s">
        <v>13</v>
      </c>
      <c r="AM40" s="34" t="s">
        <v>13</v>
      </c>
      <c r="AN40" s="34" t="s">
        <v>487</v>
      </c>
      <c r="AO40" s="34" t="s">
        <v>487</v>
      </c>
      <c r="AP40" s="58">
        <v>40</v>
      </c>
      <c r="AQ40" s="59">
        <v>0</v>
      </c>
      <c r="AR40" s="59">
        <v>40</v>
      </c>
      <c r="AS40" s="59">
        <v>0</v>
      </c>
      <c r="AT40" s="59">
        <v>40</v>
      </c>
      <c r="AU40" s="59">
        <v>0</v>
      </c>
      <c r="AV40" s="59">
        <v>40</v>
      </c>
      <c r="AW40" s="59">
        <v>0</v>
      </c>
      <c r="AX40" s="53" t="s">
        <v>489</v>
      </c>
      <c r="AY40" s="52">
        <f t="shared" si="4"/>
        <v>13504</v>
      </c>
      <c r="AZ40" s="47">
        <v>50000</v>
      </c>
      <c r="BA40" s="47">
        <v>0</v>
      </c>
      <c r="BB40" s="47">
        <v>0</v>
      </c>
      <c r="BC40" s="47">
        <v>10</v>
      </c>
      <c r="BD40" s="47">
        <v>10</v>
      </c>
      <c r="BE40" s="47">
        <v>2</v>
      </c>
      <c r="BF40" s="47">
        <v>1</v>
      </c>
      <c r="BG40" s="47">
        <v>2</v>
      </c>
      <c r="BH40" s="47">
        <v>1</v>
      </c>
      <c r="BI40" s="47" t="s">
        <v>421</v>
      </c>
      <c r="BJ40" s="47" t="s">
        <v>421</v>
      </c>
      <c r="BK40" s="47">
        <v>0</v>
      </c>
      <c r="BL40" s="53">
        <v>0</v>
      </c>
    </row>
    <row r="41" spans="1:64" x14ac:dyDescent="0.25">
      <c r="B41" s="13" t="s">
        <v>61</v>
      </c>
      <c r="C41" s="30">
        <v>3050</v>
      </c>
      <c r="D41" s="30" t="s">
        <v>184</v>
      </c>
      <c r="G41" s="152" t="s">
        <v>29</v>
      </c>
      <c r="H41" s="152" t="s">
        <v>30</v>
      </c>
      <c r="I41" s="152" t="s">
        <v>37</v>
      </c>
      <c r="J41" s="152" t="s">
        <v>469</v>
      </c>
      <c r="K41" s="152" t="s">
        <v>469</v>
      </c>
      <c r="N41" s="152">
        <v>21824</v>
      </c>
      <c r="O41" s="152">
        <v>1792</v>
      </c>
      <c r="P41" s="152">
        <v>32</v>
      </c>
      <c r="Q41" s="152">
        <v>32</v>
      </c>
      <c r="R41" s="152">
        <v>1</v>
      </c>
      <c r="S41" s="152">
        <v>1</v>
      </c>
      <c r="T41" s="152">
        <v>6</v>
      </c>
      <c r="U41" s="152">
        <v>6</v>
      </c>
      <c r="V41" s="152">
        <v>31</v>
      </c>
      <c r="W41" s="152">
        <v>31</v>
      </c>
      <c r="X41" s="147" t="s">
        <v>484</v>
      </c>
      <c r="Y41" s="147" t="s">
        <v>484</v>
      </c>
      <c r="Z41" s="147" t="s">
        <v>484</v>
      </c>
      <c r="AA41" s="147" t="s">
        <v>484</v>
      </c>
      <c r="AB41" s="147" t="s">
        <v>484</v>
      </c>
      <c r="AC41" s="147" t="s">
        <v>484</v>
      </c>
      <c r="AD41" s="147" t="s">
        <v>484</v>
      </c>
      <c r="AE41" s="147" t="s">
        <v>484</v>
      </c>
      <c r="AF41" s="152">
        <v>8</v>
      </c>
      <c r="AG41" s="152">
        <v>8</v>
      </c>
      <c r="AH41" s="152">
        <v>1</v>
      </c>
      <c r="AI41" s="152">
        <v>1</v>
      </c>
      <c r="AJ41" s="34" t="s">
        <v>13</v>
      </c>
      <c r="AK41" s="34" t="s">
        <v>13</v>
      </c>
      <c r="AL41" s="34" t="s">
        <v>13</v>
      </c>
      <c r="AM41" s="34" t="s">
        <v>13</v>
      </c>
      <c r="AN41" s="34" t="s">
        <v>487</v>
      </c>
      <c r="AO41" s="34" t="s">
        <v>487</v>
      </c>
      <c r="AP41" s="58">
        <v>40</v>
      </c>
      <c r="AQ41" s="59">
        <v>0</v>
      </c>
      <c r="AR41" s="59">
        <v>40</v>
      </c>
      <c r="AS41" s="59">
        <v>0</v>
      </c>
      <c r="AT41" s="59">
        <v>40</v>
      </c>
      <c r="AU41" s="59">
        <v>0</v>
      </c>
      <c r="AV41" s="59">
        <v>40</v>
      </c>
      <c r="AW41" s="59">
        <v>0</v>
      </c>
      <c r="AX41" s="53" t="s">
        <v>489</v>
      </c>
      <c r="AY41" s="52">
        <f t="shared" si="4"/>
        <v>21824</v>
      </c>
      <c r="AZ41" s="47">
        <v>50000</v>
      </c>
      <c r="BA41" s="47">
        <v>0</v>
      </c>
      <c r="BB41" s="47">
        <v>0</v>
      </c>
      <c r="BC41" s="47">
        <v>10</v>
      </c>
      <c r="BD41" s="47">
        <v>10</v>
      </c>
      <c r="BE41" s="47">
        <v>2</v>
      </c>
      <c r="BF41" s="47">
        <v>1</v>
      </c>
      <c r="BG41" s="47">
        <v>2</v>
      </c>
      <c r="BH41" s="47">
        <v>1</v>
      </c>
      <c r="BI41" s="47" t="s">
        <v>421</v>
      </c>
      <c r="BJ41" s="47" t="s">
        <v>421</v>
      </c>
      <c r="BK41" s="47">
        <v>0</v>
      </c>
      <c r="BL41" s="53">
        <v>0</v>
      </c>
    </row>
    <row r="42" spans="1:64" x14ac:dyDescent="0.25">
      <c r="B42" s="13" t="s">
        <v>62</v>
      </c>
      <c r="C42" s="30">
        <v>2550</v>
      </c>
      <c r="D42" s="30" t="s">
        <v>185</v>
      </c>
      <c r="G42" s="152" t="s">
        <v>29</v>
      </c>
      <c r="H42" s="152" t="s">
        <v>30</v>
      </c>
      <c r="I42" s="152" t="s">
        <v>37</v>
      </c>
      <c r="J42" s="152" t="s">
        <v>469</v>
      </c>
      <c r="K42" s="152" t="s">
        <v>469</v>
      </c>
      <c r="N42" s="152">
        <v>35658</v>
      </c>
      <c r="O42" s="152">
        <v>1792</v>
      </c>
      <c r="P42" s="152">
        <v>32</v>
      </c>
      <c r="Q42" s="152">
        <v>32</v>
      </c>
      <c r="R42" s="152">
        <v>1</v>
      </c>
      <c r="S42" s="152">
        <v>1</v>
      </c>
      <c r="T42" s="152">
        <v>6</v>
      </c>
      <c r="U42" s="152">
        <v>6</v>
      </c>
      <c r="V42" s="152">
        <v>31</v>
      </c>
      <c r="W42" s="152">
        <v>31</v>
      </c>
      <c r="X42" s="147" t="s">
        <v>484</v>
      </c>
      <c r="Y42" s="147" t="s">
        <v>484</v>
      </c>
      <c r="Z42" s="147" t="s">
        <v>484</v>
      </c>
      <c r="AA42" s="147" t="s">
        <v>484</v>
      </c>
      <c r="AB42" s="147" t="s">
        <v>484</v>
      </c>
      <c r="AC42" s="147" t="s">
        <v>484</v>
      </c>
      <c r="AD42" s="147" t="s">
        <v>484</v>
      </c>
      <c r="AE42" s="147" t="s">
        <v>484</v>
      </c>
      <c r="AF42" s="152">
        <v>8</v>
      </c>
      <c r="AG42" s="152">
        <v>8</v>
      </c>
      <c r="AH42" s="152">
        <v>1</v>
      </c>
      <c r="AI42" s="152">
        <v>1</v>
      </c>
      <c r="AJ42" s="34" t="s">
        <v>13</v>
      </c>
      <c r="AK42" s="34" t="s">
        <v>13</v>
      </c>
      <c r="AL42" s="34" t="s">
        <v>13</v>
      </c>
      <c r="AM42" s="34" t="s">
        <v>13</v>
      </c>
      <c r="AN42" s="34" t="s">
        <v>487</v>
      </c>
      <c r="AO42" s="34" t="s">
        <v>487</v>
      </c>
      <c r="AP42" s="58">
        <v>40</v>
      </c>
      <c r="AQ42" s="59">
        <v>0</v>
      </c>
      <c r="AR42" s="59">
        <v>40</v>
      </c>
      <c r="AS42" s="59">
        <v>0</v>
      </c>
      <c r="AT42" s="59">
        <v>40</v>
      </c>
      <c r="AU42" s="59">
        <v>0</v>
      </c>
      <c r="AV42" s="59">
        <v>40</v>
      </c>
      <c r="AW42" s="59">
        <v>0</v>
      </c>
      <c r="AX42" s="53" t="s">
        <v>489</v>
      </c>
      <c r="AY42" s="52">
        <f t="shared" si="4"/>
        <v>35658</v>
      </c>
      <c r="AZ42" s="47">
        <v>50000</v>
      </c>
      <c r="BA42" s="47">
        <v>0</v>
      </c>
      <c r="BB42" s="47">
        <v>0</v>
      </c>
      <c r="BC42" s="47">
        <v>10</v>
      </c>
      <c r="BD42" s="47">
        <v>10</v>
      </c>
      <c r="BE42" s="47">
        <v>2</v>
      </c>
      <c r="BF42" s="47">
        <v>1</v>
      </c>
      <c r="BG42" s="47">
        <v>2</v>
      </c>
      <c r="BH42" s="47">
        <v>1</v>
      </c>
      <c r="BI42" s="47" t="s">
        <v>421</v>
      </c>
      <c r="BJ42" s="47" t="s">
        <v>421</v>
      </c>
      <c r="BK42" s="47">
        <v>0</v>
      </c>
      <c r="BL42" s="53">
        <v>0</v>
      </c>
    </row>
    <row r="43" spans="1:64" x14ac:dyDescent="0.25">
      <c r="B43" s="13" t="s">
        <v>66</v>
      </c>
      <c r="C43" s="30">
        <v>2050</v>
      </c>
      <c r="D43" s="30" t="s">
        <v>178</v>
      </c>
      <c r="G43" s="152" t="s">
        <v>29</v>
      </c>
      <c r="H43" s="152" t="s">
        <v>30</v>
      </c>
      <c r="I43" s="152" t="s">
        <v>37</v>
      </c>
      <c r="J43" s="152" t="s">
        <v>469</v>
      </c>
      <c r="K43" s="152" t="s">
        <v>469</v>
      </c>
      <c r="N43" s="152">
        <v>13504</v>
      </c>
      <c r="O43" s="152">
        <v>5504</v>
      </c>
      <c r="P43" s="152">
        <v>32</v>
      </c>
      <c r="Q43" s="152">
        <v>32</v>
      </c>
      <c r="R43" s="152">
        <v>1</v>
      </c>
      <c r="S43" s="152">
        <v>1</v>
      </c>
      <c r="T43" s="152">
        <v>6</v>
      </c>
      <c r="U43" s="152">
        <v>6</v>
      </c>
      <c r="V43" s="152">
        <v>31</v>
      </c>
      <c r="W43" s="152">
        <v>31</v>
      </c>
      <c r="X43" s="147" t="s">
        <v>484</v>
      </c>
      <c r="Y43" s="147" t="s">
        <v>484</v>
      </c>
      <c r="Z43" s="147" t="s">
        <v>484</v>
      </c>
      <c r="AA43" s="147" t="s">
        <v>484</v>
      </c>
      <c r="AB43" s="147" t="s">
        <v>484</v>
      </c>
      <c r="AC43" s="147" t="s">
        <v>484</v>
      </c>
      <c r="AD43" s="147" t="s">
        <v>484</v>
      </c>
      <c r="AE43" s="147" t="s">
        <v>484</v>
      </c>
      <c r="AF43" s="152">
        <v>8</v>
      </c>
      <c r="AG43" s="152">
        <v>8</v>
      </c>
      <c r="AH43" s="152">
        <v>1</v>
      </c>
      <c r="AI43" s="152">
        <v>1</v>
      </c>
      <c r="AJ43" s="34" t="s">
        <v>13</v>
      </c>
      <c r="AK43" s="34" t="s">
        <v>13</v>
      </c>
      <c r="AL43" s="34" t="s">
        <v>13</v>
      </c>
      <c r="AM43" s="34" t="s">
        <v>13</v>
      </c>
      <c r="AN43" s="34" t="s">
        <v>487</v>
      </c>
      <c r="AO43" s="34" t="s">
        <v>487</v>
      </c>
      <c r="AP43" s="58">
        <v>40</v>
      </c>
      <c r="AQ43" s="59">
        <v>0</v>
      </c>
      <c r="AR43" s="59">
        <v>40</v>
      </c>
      <c r="AS43" s="59">
        <v>0</v>
      </c>
      <c r="AT43" s="59">
        <v>40</v>
      </c>
      <c r="AU43" s="59">
        <v>0</v>
      </c>
      <c r="AV43" s="59">
        <v>40</v>
      </c>
      <c r="AW43" s="59">
        <v>0</v>
      </c>
      <c r="AX43" s="53" t="s">
        <v>489</v>
      </c>
      <c r="AY43" s="52">
        <f t="shared" si="4"/>
        <v>13504</v>
      </c>
      <c r="AZ43" s="47">
        <v>50000</v>
      </c>
      <c r="BA43" s="47">
        <v>0</v>
      </c>
      <c r="BB43" s="47">
        <v>0</v>
      </c>
      <c r="BC43" s="47">
        <v>10</v>
      </c>
      <c r="BD43" s="47">
        <v>10</v>
      </c>
      <c r="BE43" s="47">
        <v>2</v>
      </c>
      <c r="BF43" s="47">
        <v>1</v>
      </c>
      <c r="BG43" s="47">
        <v>2</v>
      </c>
      <c r="BH43" s="47">
        <v>1</v>
      </c>
      <c r="BI43" s="47" t="s">
        <v>421</v>
      </c>
      <c r="BJ43" s="47" t="s">
        <v>421</v>
      </c>
      <c r="BK43" s="47">
        <v>0</v>
      </c>
      <c r="BL43" s="53">
        <v>0</v>
      </c>
    </row>
    <row r="44" spans="1:64" x14ac:dyDescent="0.25">
      <c r="B44" s="13" t="s">
        <v>67</v>
      </c>
      <c r="C44" s="30">
        <v>2050</v>
      </c>
      <c r="D44" s="30" t="s">
        <v>179</v>
      </c>
      <c r="G44" s="152" t="s">
        <v>29</v>
      </c>
      <c r="H44" s="152" t="s">
        <v>30</v>
      </c>
      <c r="I44" s="152" t="s">
        <v>37</v>
      </c>
      <c r="J44" s="152" t="s">
        <v>469</v>
      </c>
      <c r="K44" s="152" t="s">
        <v>469</v>
      </c>
      <c r="N44" s="152">
        <v>21824</v>
      </c>
      <c r="O44" s="152">
        <v>5504</v>
      </c>
      <c r="P44" s="152">
        <v>32</v>
      </c>
      <c r="Q44" s="152">
        <v>32</v>
      </c>
      <c r="R44" s="152">
        <v>1</v>
      </c>
      <c r="S44" s="152">
        <v>1</v>
      </c>
      <c r="T44" s="152">
        <v>6</v>
      </c>
      <c r="U44" s="152">
        <v>6</v>
      </c>
      <c r="V44" s="152">
        <v>31</v>
      </c>
      <c r="W44" s="152">
        <v>31</v>
      </c>
      <c r="X44" s="147" t="s">
        <v>484</v>
      </c>
      <c r="Y44" s="147" t="s">
        <v>484</v>
      </c>
      <c r="Z44" s="147" t="s">
        <v>484</v>
      </c>
      <c r="AA44" s="147" t="s">
        <v>484</v>
      </c>
      <c r="AB44" s="147" t="s">
        <v>484</v>
      </c>
      <c r="AC44" s="147" t="s">
        <v>484</v>
      </c>
      <c r="AD44" s="147" t="s">
        <v>484</v>
      </c>
      <c r="AE44" s="147" t="s">
        <v>484</v>
      </c>
      <c r="AF44" s="152">
        <v>8</v>
      </c>
      <c r="AG44" s="152">
        <v>8</v>
      </c>
      <c r="AH44" s="152">
        <v>1</v>
      </c>
      <c r="AI44" s="152">
        <v>1</v>
      </c>
      <c r="AJ44" s="34" t="s">
        <v>13</v>
      </c>
      <c r="AK44" s="34" t="s">
        <v>13</v>
      </c>
      <c r="AL44" s="34" t="s">
        <v>13</v>
      </c>
      <c r="AM44" s="34" t="s">
        <v>13</v>
      </c>
      <c r="AN44" s="34" t="s">
        <v>487</v>
      </c>
      <c r="AO44" s="34" t="s">
        <v>487</v>
      </c>
      <c r="AP44" s="58">
        <v>40</v>
      </c>
      <c r="AQ44" s="59">
        <v>0</v>
      </c>
      <c r="AR44" s="59">
        <v>40</v>
      </c>
      <c r="AS44" s="59">
        <v>0</v>
      </c>
      <c r="AT44" s="59">
        <v>40</v>
      </c>
      <c r="AU44" s="59">
        <v>0</v>
      </c>
      <c r="AV44" s="59">
        <v>40</v>
      </c>
      <c r="AW44" s="59">
        <v>0</v>
      </c>
      <c r="AX44" s="53" t="s">
        <v>489</v>
      </c>
      <c r="AY44" s="52">
        <f t="shared" si="4"/>
        <v>21824</v>
      </c>
      <c r="AZ44" s="47">
        <v>50000</v>
      </c>
      <c r="BA44" s="47">
        <v>0</v>
      </c>
      <c r="BB44" s="47">
        <v>0</v>
      </c>
      <c r="BC44" s="47">
        <v>10</v>
      </c>
      <c r="BD44" s="47">
        <v>10</v>
      </c>
      <c r="BE44" s="47">
        <v>2</v>
      </c>
      <c r="BF44" s="47">
        <v>1</v>
      </c>
      <c r="BG44" s="47">
        <v>2</v>
      </c>
      <c r="BH44" s="47">
        <v>1</v>
      </c>
      <c r="BI44" s="47" t="s">
        <v>421</v>
      </c>
      <c r="BJ44" s="47" t="s">
        <v>421</v>
      </c>
      <c r="BK44" s="47">
        <v>0</v>
      </c>
      <c r="BL44" s="53">
        <v>0</v>
      </c>
    </row>
    <row r="45" spans="1:64" x14ac:dyDescent="0.25">
      <c r="B45" s="15" t="s">
        <v>68</v>
      </c>
      <c r="C45" s="30">
        <v>2050</v>
      </c>
      <c r="D45" s="30" t="s">
        <v>180</v>
      </c>
      <c r="G45" s="152" t="s">
        <v>29</v>
      </c>
      <c r="H45" s="152" t="s">
        <v>30</v>
      </c>
      <c r="I45" s="152" t="s">
        <v>37</v>
      </c>
      <c r="J45" s="152" t="s">
        <v>469</v>
      </c>
      <c r="K45" s="152" t="s">
        <v>469</v>
      </c>
      <c r="N45" s="152">
        <v>43648</v>
      </c>
      <c r="O45" s="152">
        <v>5504</v>
      </c>
      <c r="P45" s="152">
        <v>32</v>
      </c>
      <c r="Q45" s="152">
        <v>32</v>
      </c>
      <c r="R45" s="152">
        <v>1</v>
      </c>
      <c r="S45" s="152">
        <v>1</v>
      </c>
      <c r="T45" s="152">
        <v>6</v>
      </c>
      <c r="U45" s="152">
        <v>6</v>
      </c>
      <c r="V45" s="152">
        <v>31</v>
      </c>
      <c r="W45" s="152">
        <v>31</v>
      </c>
      <c r="X45" s="147" t="s">
        <v>484</v>
      </c>
      <c r="Y45" s="147" t="s">
        <v>484</v>
      </c>
      <c r="Z45" s="147" t="s">
        <v>484</v>
      </c>
      <c r="AA45" s="147" t="s">
        <v>484</v>
      </c>
      <c r="AB45" s="147" t="s">
        <v>484</v>
      </c>
      <c r="AC45" s="147" t="s">
        <v>484</v>
      </c>
      <c r="AD45" s="147" t="s">
        <v>484</v>
      </c>
      <c r="AE45" s="147" t="s">
        <v>484</v>
      </c>
      <c r="AF45" s="152">
        <v>8</v>
      </c>
      <c r="AG45" s="152">
        <v>8</v>
      </c>
      <c r="AH45" s="152">
        <v>1</v>
      </c>
      <c r="AI45" s="152">
        <v>1</v>
      </c>
      <c r="AJ45" s="34" t="s">
        <v>13</v>
      </c>
      <c r="AK45" s="34" t="s">
        <v>13</v>
      </c>
      <c r="AL45" s="34" t="s">
        <v>13</v>
      </c>
      <c r="AM45" s="34" t="s">
        <v>13</v>
      </c>
      <c r="AN45" s="34" t="s">
        <v>487</v>
      </c>
      <c r="AO45" s="34" t="s">
        <v>487</v>
      </c>
      <c r="AP45" s="58">
        <v>40</v>
      </c>
      <c r="AQ45" s="59">
        <v>0</v>
      </c>
      <c r="AR45" s="59">
        <v>40</v>
      </c>
      <c r="AS45" s="59">
        <v>0</v>
      </c>
      <c r="AT45" s="59">
        <v>40</v>
      </c>
      <c r="AU45" s="59">
        <v>0</v>
      </c>
      <c r="AV45" s="59">
        <v>40</v>
      </c>
      <c r="AW45" s="59">
        <v>0</v>
      </c>
      <c r="AX45" s="53" t="s">
        <v>489</v>
      </c>
      <c r="AY45" s="52">
        <f t="shared" si="4"/>
        <v>43648</v>
      </c>
      <c r="AZ45" s="47">
        <v>50000</v>
      </c>
      <c r="BA45" s="47">
        <v>0</v>
      </c>
      <c r="BB45" s="47">
        <v>0</v>
      </c>
      <c r="BC45" s="47">
        <v>10</v>
      </c>
      <c r="BD45" s="47">
        <v>10</v>
      </c>
      <c r="BE45" s="47">
        <v>2</v>
      </c>
      <c r="BF45" s="47">
        <v>1</v>
      </c>
      <c r="BG45" s="47">
        <v>2</v>
      </c>
      <c r="BH45" s="47">
        <v>1</v>
      </c>
      <c r="BI45" s="47" t="s">
        <v>421</v>
      </c>
      <c r="BJ45" s="47" t="s">
        <v>421</v>
      </c>
      <c r="BK45" s="47">
        <v>0</v>
      </c>
      <c r="BL45" s="53">
        <v>0</v>
      </c>
    </row>
    <row r="46" spans="1:64" x14ac:dyDescent="0.25">
      <c r="B46" s="15" t="s">
        <v>69</v>
      </c>
      <c r="C46" s="30">
        <v>1000</v>
      </c>
      <c r="D46" s="30" t="s">
        <v>186</v>
      </c>
      <c r="G46" s="152" t="s">
        <v>29</v>
      </c>
      <c r="H46" s="152" t="s">
        <v>31</v>
      </c>
      <c r="I46" s="152" t="s">
        <v>37</v>
      </c>
      <c r="J46" s="152" t="s">
        <v>469</v>
      </c>
      <c r="K46" s="152" t="s">
        <v>469</v>
      </c>
      <c r="N46" s="152">
        <v>43648</v>
      </c>
      <c r="O46" s="152">
        <v>21824</v>
      </c>
      <c r="P46" s="152">
        <v>32</v>
      </c>
      <c r="Q46" s="152">
        <v>32</v>
      </c>
      <c r="R46" s="152">
        <v>1</v>
      </c>
      <c r="S46" s="152">
        <v>1</v>
      </c>
      <c r="T46" s="152">
        <v>6</v>
      </c>
      <c r="U46" s="152">
        <v>6</v>
      </c>
      <c r="V46" s="152">
        <v>31</v>
      </c>
      <c r="W46" s="152">
        <v>31</v>
      </c>
      <c r="X46" s="147" t="s">
        <v>484</v>
      </c>
      <c r="Y46" s="147" t="s">
        <v>484</v>
      </c>
      <c r="Z46" s="147" t="s">
        <v>484</v>
      </c>
      <c r="AA46" s="147" t="s">
        <v>484</v>
      </c>
      <c r="AB46" s="147" t="s">
        <v>484</v>
      </c>
      <c r="AC46" s="147" t="s">
        <v>484</v>
      </c>
      <c r="AD46" s="147" t="s">
        <v>484</v>
      </c>
      <c r="AE46" s="147" t="s">
        <v>484</v>
      </c>
      <c r="AF46" s="152">
        <v>8</v>
      </c>
      <c r="AG46" s="152">
        <v>8</v>
      </c>
      <c r="AH46" s="152">
        <v>1</v>
      </c>
      <c r="AI46" s="152">
        <v>1</v>
      </c>
      <c r="AJ46" s="34" t="s">
        <v>13</v>
      </c>
      <c r="AK46" s="34" t="s">
        <v>13</v>
      </c>
      <c r="AL46" s="34" t="s">
        <v>13</v>
      </c>
      <c r="AM46" s="34" t="s">
        <v>13</v>
      </c>
      <c r="AN46" s="34" t="s">
        <v>487</v>
      </c>
      <c r="AO46" s="34" t="s">
        <v>487</v>
      </c>
      <c r="AP46" s="58">
        <v>40</v>
      </c>
      <c r="AQ46" s="59">
        <v>0</v>
      </c>
      <c r="AR46" s="59">
        <v>40</v>
      </c>
      <c r="AS46" s="59">
        <v>0</v>
      </c>
      <c r="AT46" s="59">
        <v>40</v>
      </c>
      <c r="AU46" s="59">
        <v>0</v>
      </c>
      <c r="AV46" s="59">
        <v>40</v>
      </c>
      <c r="AW46" s="59">
        <v>0</v>
      </c>
      <c r="AX46" s="53" t="s">
        <v>489</v>
      </c>
      <c r="AY46" s="52">
        <f t="shared" si="4"/>
        <v>43648</v>
      </c>
      <c r="AZ46" s="47">
        <v>50000</v>
      </c>
      <c r="BA46" s="47">
        <v>0</v>
      </c>
      <c r="BB46" s="47">
        <v>0</v>
      </c>
      <c r="BC46" s="47">
        <v>10</v>
      </c>
      <c r="BD46" s="47">
        <v>10</v>
      </c>
      <c r="BE46" s="47">
        <v>2</v>
      </c>
      <c r="BF46" s="47">
        <v>1</v>
      </c>
      <c r="BG46" s="47">
        <v>2</v>
      </c>
      <c r="BH46" s="47">
        <v>1</v>
      </c>
      <c r="BI46" s="47" t="s">
        <v>421</v>
      </c>
      <c r="BJ46" s="47" t="s">
        <v>421</v>
      </c>
      <c r="BK46" s="47">
        <v>0</v>
      </c>
      <c r="BL46" s="53">
        <v>0</v>
      </c>
    </row>
    <row r="47" spans="1:64" x14ac:dyDescent="0.25">
      <c r="B47" s="15" t="s">
        <v>69</v>
      </c>
      <c r="C47" s="30">
        <v>1000</v>
      </c>
      <c r="D47" s="30" t="s">
        <v>187</v>
      </c>
      <c r="G47" s="152" t="s">
        <v>29</v>
      </c>
      <c r="H47" s="152" t="s">
        <v>32</v>
      </c>
      <c r="I47" s="152" t="s">
        <v>37</v>
      </c>
      <c r="J47" s="152" t="s">
        <v>469</v>
      </c>
      <c r="K47" s="152" t="s">
        <v>469</v>
      </c>
      <c r="N47" s="152">
        <v>43648</v>
      </c>
      <c r="O47" s="152">
        <v>21824</v>
      </c>
      <c r="P47" s="152">
        <v>32</v>
      </c>
      <c r="Q47" s="152">
        <v>32</v>
      </c>
      <c r="R47" s="152">
        <v>1</v>
      </c>
      <c r="S47" s="152">
        <v>1</v>
      </c>
      <c r="T47" s="152">
        <v>6</v>
      </c>
      <c r="U47" s="152">
        <v>6</v>
      </c>
      <c r="V47" s="152">
        <v>31</v>
      </c>
      <c r="W47" s="152">
        <v>31</v>
      </c>
      <c r="X47" s="147" t="s">
        <v>484</v>
      </c>
      <c r="Y47" s="147" t="s">
        <v>484</v>
      </c>
      <c r="Z47" s="147" t="s">
        <v>484</v>
      </c>
      <c r="AA47" s="147" t="s">
        <v>484</v>
      </c>
      <c r="AB47" s="147" t="s">
        <v>484</v>
      </c>
      <c r="AC47" s="147" t="s">
        <v>484</v>
      </c>
      <c r="AD47" s="147" t="s">
        <v>484</v>
      </c>
      <c r="AE47" s="147" t="s">
        <v>484</v>
      </c>
      <c r="AF47" s="152">
        <v>8</v>
      </c>
      <c r="AG47" s="152">
        <v>8</v>
      </c>
      <c r="AH47" s="152">
        <v>1</v>
      </c>
      <c r="AI47" s="152">
        <v>1</v>
      </c>
      <c r="AJ47" s="34" t="s">
        <v>13</v>
      </c>
      <c r="AK47" s="34" t="s">
        <v>13</v>
      </c>
      <c r="AL47" s="34" t="s">
        <v>13</v>
      </c>
      <c r="AM47" s="34" t="s">
        <v>13</v>
      </c>
      <c r="AN47" s="34" t="s">
        <v>487</v>
      </c>
      <c r="AO47" s="34" t="s">
        <v>487</v>
      </c>
      <c r="AP47" s="58">
        <v>40</v>
      </c>
      <c r="AQ47" s="59">
        <v>0</v>
      </c>
      <c r="AR47" s="59">
        <v>40</v>
      </c>
      <c r="AS47" s="59">
        <v>0</v>
      </c>
      <c r="AT47" s="59">
        <v>40</v>
      </c>
      <c r="AU47" s="59">
        <v>0</v>
      </c>
      <c r="AV47" s="59">
        <v>40</v>
      </c>
      <c r="AW47" s="59">
        <v>0</v>
      </c>
      <c r="AX47" s="53" t="s">
        <v>489</v>
      </c>
      <c r="AY47" s="52">
        <f t="shared" si="4"/>
        <v>43648</v>
      </c>
      <c r="AZ47" s="47">
        <v>50000</v>
      </c>
      <c r="BA47" s="47">
        <v>0</v>
      </c>
      <c r="BB47" s="47">
        <v>0</v>
      </c>
      <c r="BC47" s="47">
        <v>10</v>
      </c>
      <c r="BD47" s="47">
        <v>10</v>
      </c>
      <c r="BE47" s="47">
        <v>2</v>
      </c>
      <c r="BF47" s="47">
        <v>1</v>
      </c>
      <c r="BG47" s="47">
        <v>2</v>
      </c>
      <c r="BH47" s="47">
        <v>1</v>
      </c>
      <c r="BI47" s="47" t="s">
        <v>421</v>
      </c>
      <c r="BJ47" s="47" t="s">
        <v>421</v>
      </c>
      <c r="BK47" s="47">
        <v>0</v>
      </c>
      <c r="BL47" s="53">
        <v>0</v>
      </c>
    </row>
    <row r="48" spans="1:64" x14ac:dyDescent="0.25">
      <c r="B48" s="14" t="s">
        <v>70</v>
      </c>
      <c r="C48" s="30">
        <v>1000</v>
      </c>
      <c r="D48" s="30" t="s">
        <v>181</v>
      </c>
      <c r="E48" s="34">
        <v>60128</v>
      </c>
      <c r="F48" s="34">
        <v>5120</v>
      </c>
      <c r="G48" s="152" t="s">
        <v>29</v>
      </c>
      <c r="H48" s="152" t="s">
        <v>30</v>
      </c>
      <c r="I48" s="152" t="s">
        <v>37</v>
      </c>
      <c r="J48" s="152" t="s">
        <v>469</v>
      </c>
      <c r="K48" s="152" t="s">
        <v>469</v>
      </c>
      <c r="N48" s="152">
        <v>65472</v>
      </c>
      <c r="O48" s="152">
        <v>5504</v>
      </c>
      <c r="P48" s="152">
        <v>32</v>
      </c>
      <c r="Q48" s="152">
        <v>32</v>
      </c>
      <c r="R48" s="152">
        <v>1</v>
      </c>
      <c r="S48" s="152">
        <v>1</v>
      </c>
      <c r="T48" s="152">
        <v>6</v>
      </c>
      <c r="U48" s="152">
        <v>6</v>
      </c>
      <c r="V48" s="152">
        <v>31</v>
      </c>
      <c r="W48" s="152">
        <v>31</v>
      </c>
      <c r="X48" s="147" t="s">
        <v>484</v>
      </c>
      <c r="Y48" s="147" t="s">
        <v>484</v>
      </c>
      <c r="Z48" s="147" t="s">
        <v>484</v>
      </c>
      <c r="AA48" s="147" t="s">
        <v>484</v>
      </c>
      <c r="AB48" s="147" t="s">
        <v>484</v>
      </c>
      <c r="AC48" s="147" t="s">
        <v>484</v>
      </c>
      <c r="AD48" s="147" t="s">
        <v>484</v>
      </c>
      <c r="AE48" s="147" t="s">
        <v>484</v>
      </c>
      <c r="AF48" s="152">
        <v>8</v>
      </c>
      <c r="AG48" s="152">
        <v>8</v>
      </c>
      <c r="AH48" s="152">
        <v>1</v>
      </c>
      <c r="AI48" s="152">
        <v>1</v>
      </c>
      <c r="AJ48" s="34" t="s">
        <v>13</v>
      </c>
      <c r="AK48" s="34" t="s">
        <v>13</v>
      </c>
      <c r="AL48" s="34" t="s">
        <v>13</v>
      </c>
      <c r="AM48" s="34" t="s">
        <v>13</v>
      </c>
      <c r="AN48" s="34" t="s">
        <v>487</v>
      </c>
      <c r="AO48" s="34" t="s">
        <v>487</v>
      </c>
      <c r="AP48" s="58">
        <v>40</v>
      </c>
      <c r="AQ48" s="59">
        <v>0</v>
      </c>
      <c r="AR48" s="59">
        <v>40</v>
      </c>
      <c r="AS48" s="59">
        <v>0</v>
      </c>
      <c r="AT48" s="59">
        <v>40</v>
      </c>
      <c r="AU48" s="59">
        <v>0</v>
      </c>
      <c r="AV48" s="59">
        <v>40</v>
      </c>
      <c r="AW48" s="59">
        <v>0</v>
      </c>
      <c r="AX48" s="53" t="s">
        <v>489</v>
      </c>
      <c r="AY48" s="52">
        <f t="shared" si="4"/>
        <v>65472</v>
      </c>
      <c r="AZ48" s="47">
        <v>50000</v>
      </c>
      <c r="BA48" s="47">
        <v>0</v>
      </c>
      <c r="BB48" s="47">
        <v>0</v>
      </c>
      <c r="BC48" s="47">
        <v>10</v>
      </c>
      <c r="BD48" s="47">
        <v>10</v>
      </c>
      <c r="BE48" s="47">
        <v>2</v>
      </c>
      <c r="BF48" s="47">
        <v>1</v>
      </c>
      <c r="BG48" s="47">
        <v>2</v>
      </c>
      <c r="BH48" s="47">
        <v>1</v>
      </c>
      <c r="BI48" s="47" t="s">
        <v>421</v>
      </c>
      <c r="BJ48" s="47" t="s">
        <v>421</v>
      </c>
      <c r="BK48" s="47">
        <v>0</v>
      </c>
      <c r="BL48" s="53">
        <v>0</v>
      </c>
    </row>
    <row r="49" spans="1:64" x14ac:dyDescent="0.25">
      <c r="AP49" s="69"/>
      <c r="AQ49" s="70"/>
      <c r="AR49" s="70"/>
      <c r="AS49" s="70"/>
      <c r="AT49" s="70"/>
      <c r="AU49" s="70"/>
      <c r="AV49" s="70"/>
      <c r="AW49" s="70"/>
      <c r="AX49" s="56"/>
      <c r="AY49" s="54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6"/>
    </row>
    <row r="50" spans="1:64" x14ac:dyDescent="0.25">
      <c r="A50" s="30" t="s">
        <v>71</v>
      </c>
      <c r="B50" s="14" t="s">
        <v>58</v>
      </c>
      <c r="C50" s="30">
        <v>11550</v>
      </c>
      <c r="D50" s="30" t="s">
        <v>188</v>
      </c>
      <c r="E50" s="34">
        <v>4608</v>
      </c>
      <c r="F50" s="34">
        <v>1184</v>
      </c>
      <c r="G50" s="152" t="s">
        <v>23</v>
      </c>
      <c r="H50" s="152" t="s">
        <v>36</v>
      </c>
      <c r="I50" s="152" t="s">
        <v>37</v>
      </c>
      <c r="J50" s="152" t="s">
        <v>469</v>
      </c>
      <c r="K50" s="152" t="s">
        <v>469</v>
      </c>
      <c r="L50" s="34">
        <f>N50*2</f>
        <v>4608</v>
      </c>
      <c r="M50" s="34">
        <f>O50*2</f>
        <v>1216</v>
      </c>
      <c r="N50" s="152">
        <v>2304</v>
      </c>
      <c r="O50" s="152">
        <v>608</v>
      </c>
      <c r="P50" s="152">
        <f>N50/4</f>
        <v>576</v>
      </c>
      <c r="Q50" s="152">
        <f t="shared" ref="Q50:Q66" si="6">O50/4</f>
        <v>152</v>
      </c>
      <c r="R50" s="152">
        <v>1</v>
      </c>
      <c r="S50" s="152">
        <v>1</v>
      </c>
      <c r="T50" s="152">
        <v>6</v>
      </c>
      <c r="U50" s="152">
        <v>6</v>
      </c>
      <c r="V50" s="152">
        <v>31</v>
      </c>
      <c r="W50" s="152">
        <v>31</v>
      </c>
      <c r="X50" s="147" t="s">
        <v>484</v>
      </c>
      <c r="Y50" s="147" t="s">
        <v>484</v>
      </c>
      <c r="Z50" s="147" t="s">
        <v>484</v>
      </c>
      <c r="AA50" s="147" t="s">
        <v>484</v>
      </c>
      <c r="AB50" s="147" t="s">
        <v>484</v>
      </c>
      <c r="AC50" s="147" t="s">
        <v>484</v>
      </c>
      <c r="AD50" s="147" t="s">
        <v>484</v>
      </c>
      <c r="AE50" s="147" t="s">
        <v>484</v>
      </c>
      <c r="AF50" s="152">
        <v>8</v>
      </c>
      <c r="AG50" s="152">
        <v>8</v>
      </c>
      <c r="AH50" s="152">
        <v>1</v>
      </c>
      <c r="AI50" s="152">
        <v>1</v>
      </c>
      <c r="AJ50" s="34" t="s">
        <v>13</v>
      </c>
      <c r="AK50" s="34" t="s">
        <v>13</v>
      </c>
      <c r="AL50" s="34" t="s">
        <v>13</v>
      </c>
      <c r="AM50" s="34" t="s">
        <v>13</v>
      </c>
      <c r="AN50" s="34" t="s">
        <v>487</v>
      </c>
      <c r="AO50" s="34" t="s">
        <v>487</v>
      </c>
      <c r="AP50" s="58">
        <v>40</v>
      </c>
      <c r="AQ50" s="59">
        <v>0</v>
      </c>
      <c r="AR50" s="59">
        <v>40</v>
      </c>
      <c r="AS50" s="59">
        <v>0</v>
      </c>
      <c r="AT50" s="59">
        <v>40</v>
      </c>
      <c r="AU50" s="59">
        <v>0</v>
      </c>
      <c r="AV50" s="59">
        <v>40</v>
      </c>
      <c r="AW50" s="59">
        <v>0</v>
      </c>
      <c r="AX50" s="53" t="s">
        <v>489</v>
      </c>
      <c r="AY50" s="52">
        <f t="shared" ref="AY50:AY66" si="7">N50</f>
        <v>2304</v>
      </c>
      <c r="AZ50" s="47">
        <v>50000</v>
      </c>
      <c r="BA50" s="47">
        <v>0</v>
      </c>
      <c r="BB50" s="47">
        <v>0</v>
      </c>
      <c r="BC50" s="47">
        <v>10</v>
      </c>
      <c r="BD50" s="47">
        <v>10</v>
      </c>
      <c r="BE50" s="47">
        <v>2</v>
      </c>
      <c r="BF50" s="47">
        <v>1</v>
      </c>
      <c r="BG50" s="47">
        <v>2</v>
      </c>
      <c r="BH50" s="47">
        <v>1</v>
      </c>
      <c r="BI50" s="47" t="s">
        <v>421</v>
      </c>
      <c r="BJ50" s="47" t="s">
        <v>421</v>
      </c>
      <c r="BK50" s="47">
        <v>0</v>
      </c>
      <c r="BL50" s="53">
        <v>0</v>
      </c>
    </row>
    <row r="51" spans="1:64" x14ac:dyDescent="0.25">
      <c r="A51" s="30" t="s">
        <v>65</v>
      </c>
      <c r="B51" s="14" t="s">
        <v>59</v>
      </c>
      <c r="C51" s="30">
        <v>10050</v>
      </c>
      <c r="D51" s="30" t="s">
        <v>189</v>
      </c>
      <c r="G51" s="152" t="s">
        <v>23</v>
      </c>
      <c r="H51" s="152" t="s">
        <v>36</v>
      </c>
      <c r="I51" s="152" t="s">
        <v>37</v>
      </c>
      <c r="J51" s="152" t="s">
        <v>469</v>
      </c>
      <c r="K51" s="152" t="s">
        <v>469</v>
      </c>
      <c r="L51" s="34">
        <f t="shared" ref="L51:L66" si="8">N51*2</f>
        <v>6752</v>
      </c>
      <c r="M51" s="34">
        <f t="shared" ref="M51:M66" si="9">O51*2</f>
        <v>1792</v>
      </c>
      <c r="N51" s="152">
        <v>3376</v>
      </c>
      <c r="O51" s="152">
        <v>896</v>
      </c>
      <c r="P51" s="152">
        <f t="shared" ref="P51:P66" si="10">N51/4</f>
        <v>844</v>
      </c>
      <c r="Q51" s="152">
        <f t="shared" si="6"/>
        <v>224</v>
      </c>
      <c r="R51" s="152">
        <v>1</v>
      </c>
      <c r="S51" s="152">
        <v>1</v>
      </c>
      <c r="T51" s="152">
        <v>6</v>
      </c>
      <c r="U51" s="152">
        <v>6</v>
      </c>
      <c r="V51" s="152">
        <v>31</v>
      </c>
      <c r="W51" s="152">
        <v>31</v>
      </c>
      <c r="X51" s="147" t="s">
        <v>484</v>
      </c>
      <c r="Y51" s="147" t="s">
        <v>484</v>
      </c>
      <c r="Z51" s="147" t="s">
        <v>484</v>
      </c>
      <c r="AA51" s="147" t="s">
        <v>484</v>
      </c>
      <c r="AB51" s="147" t="s">
        <v>484</v>
      </c>
      <c r="AC51" s="147" t="s">
        <v>484</v>
      </c>
      <c r="AD51" s="147" t="s">
        <v>484</v>
      </c>
      <c r="AE51" s="147" t="s">
        <v>484</v>
      </c>
      <c r="AF51" s="152">
        <v>8</v>
      </c>
      <c r="AG51" s="152">
        <v>8</v>
      </c>
      <c r="AH51" s="152">
        <v>1</v>
      </c>
      <c r="AI51" s="152">
        <v>1</v>
      </c>
      <c r="AJ51" s="34" t="s">
        <v>13</v>
      </c>
      <c r="AK51" s="34" t="s">
        <v>13</v>
      </c>
      <c r="AL51" s="34" t="s">
        <v>13</v>
      </c>
      <c r="AM51" s="34" t="s">
        <v>13</v>
      </c>
      <c r="AN51" s="34" t="s">
        <v>487</v>
      </c>
      <c r="AO51" s="34" t="s">
        <v>487</v>
      </c>
      <c r="AP51" s="58">
        <v>40</v>
      </c>
      <c r="AQ51" s="59">
        <v>0</v>
      </c>
      <c r="AR51" s="59">
        <v>40</v>
      </c>
      <c r="AS51" s="59">
        <v>0</v>
      </c>
      <c r="AT51" s="59">
        <v>40</v>
      </c>
      <c r="AU51" s="59">
        <v>0</v>
      </c>
      <c r="AV51" s="59">
        <v>40</v>
      </c>
      <c r="AW51" s="59">
        <v>0</v>
      </c>
      <c r="AX51" s="53" t="s">
        <v>489</v>
      </c>
      <c r="AY51" s="52">
        <f t="shared" si="7"/>
        <v>3376</v>
      </c>
      <c r="AZ51" s="47">
        <v>50000</v>
      </c>
      <c r="BA51" s="47">
        <v>0</v>
      </c>
      <c r="BB51" s="47">
        <v>0</v>
      </c>
      <c r="BC51" s="47">
        <v>10</v>
      </c>
      <c r="BD51" s="47">
        <v>10</v>
      </c>
      <c r="BE51" s="47">
        <v>2</v>
      </c>
      <c r="BF51" s="47">
        <v>1</v>
      </c>
      <c r="BG51" s="47">
        <v>2</v>
      </c>
      <c r="BH51" s="47">
        <v>1</v>
      </c>
      <c r="BI51" s="47" t="s">
        <v>421</v>
      </c>
      <c r="BJ51" s="47" t="s">
        <v>421</v>
      </c>
      <c r="BK51" s="47">
        <v>0</v>
      </c>
      <c r="BL51" s="53">
        <v>0</v>
      </c>
    </row>
    <row r="52" spans="1:64" x14ac:dyDescent="0.25">
      <c r="A52" s="30" t="s">
        <v>63</v>
      </c>
      <c r="B52" s="14" t="s">
        <v>58</v>
      </c>
      <c r="C52" s="30">
        <v>11550</v>
      </c>
      <c r="D52" s="30" t="s">
        <v>190</v>
      </c>
      <c r="G52" s="152" t="s">
        <v>29</v>
      </c>
      <c r="H52" s="152" t="s">
        <v>30</v>
      </c>
      <c r="I52" s="152" t="s">
        <v>37</v>
      </c>
      <c r="J52" s="152" t="s">
        <v>469</v>
      </c>
      <c r="K52" s="152" t="s">
        <v>469</v>
      </c>
      <c r="L52" s="34">
        <f t="shared" si="8"/>
        <v>4608</v>
      </c>
      <c r="M52" s="34">
        <f t="shared" si="9"/>
        <v>1216</v>
      </c>
      <c r="N52" s="152">
        <v>2304</v>
      </c>
      <c r="O52" s="152">
        <v>608</v>
      </c>
      <c r="P52" s="152">
        <f t="shared" si="10"/>
        <v>576</v>
      </c>
      <c r="Q52" s="152">
        <f t="shared" si="6"/>
        <v>152</v>
      </c>
      <c r="R52" s="152">
        <v>1</v>
      </c>
      <c r="S52" s="152">
        <v>1</v>
      </c>
      <c r="T52" s="152">
        <v>6</v>
      </c>
      <c r="U52" s="152">
        <v>6</v>
      </c>
      <c r="V52" s="152">
        <v>31</v>
      </c>
      <c r="W52" s="152">
        <v>31</v>
      </c>
      <c r="X52" s="147" t="s">
        <v>484</v>
      </c>
      <c r="Y52" s="147" t="s">
        <v>484</v>
      </c>
      <c r="Z52" s="147" t="s">
        <v>484</v>
      </c>
      <c r="AA52" s="147" t="s">
        <v>484</v>
      </c>
      <c r="AB52" s="147" t="s">
        <v>484</v>
      </c>
      <c r="AC52" s="147" t="s">
        <v>484</v>
      </c>
      <c r="AD52" s="147" t="s">
        <v>484</v>
      </c>
      <c r="AE52" s="147" t="s">
        <v>484</v>
      </c>
      <c r="AF52" s="152">
        <v>8</v>
      </c>
      <c r="AG52" s="152">
        <v>8</v>
      </c>
      <c r="AH52" s="152">
        <v>1</v>
      </c>
      <c r="AI52" s="152">
        <v>1</v>
      </c>
      <c r="AJ52" s="34" t="s">
        <v>13</v>
      </c>
      <c r="AK52" s="34" t="s">
        <v>13</v>
      </c>
      <c r="AL52" s="34" t="s">
        <v>13</v>
      </c>
      <c r="AM52" s="34" t="s">
        <v>13</v>
      </c>
      <c r="AN52" s="34" t="s">
        <v>487</v>
      </c>
      <c r="AO52" s="34" t="s">
        <v>487</v>
      </c>
      <c r="AP52" s="58">
        <v>40</v>
      </c>
      <c r="AQ52" s="59">
        <v>0</v>
      </c>
      <c r="AR52" s="59">
        <v>40</v>
      </c>
      <c r="AS52" s="59">
        <v>0</v>
      </c>
      <c r="AT52" s="59">
        <v>40</v>
      </c>
      <c r="AU52" s="59">
        <v>0</v>
      </c>
      <c r="AV52" s="59">
        <v>40</v>
      </c>
      <c r="AW52" s="59">
        <v>0</v>
      </c>
      <c r="AX52" s="53" t="s">
        <v>489</v>
      </c>
      <c r="AY52" s="52">
        <f t="shared" si="7"/>
        <v>2304</v>
      </c>
      <c r="AZ52" s="47">
        <v>50000</v>
      </c>
      <c r="BA52" s="47">
        <v>0</v>
      </c>
      <c r="BB52" s="47">
        <v>0</v>
      </c>
      <c r="BC52" s="47">
        <v>10</v>
      </c>
      <c r="BD52" s="47">
        <v>10</v>
      </c>
      <c r="BE52" s="47">
        <v>2</v>
      </c>
      <c r="BF52" s="47">
        <v>1</v>
      </c>
      <c r="BG52" s="47">
        <v>2</v>
      </c>
      <c r="BH52" s="47">
        <v>1</v>
      </c>
      <c r="BI52" s="47" t="s">
        <v>421</v>
      </c>
      <c r="BJ52" s="47" t="s">
        <v>421</v>
      </c>
      <c r="BK52" s="47">
        <v>0</v>
      </c>
      <c r="BL52" s="53">
        <v>0</v>
      </c>
    </row>
    <row r="53" spans="1:64" x14ac:dyDescent="0.25">
      <c r="B53" s="14" t="s">
        <v>59</v>
      </c>
      <c r="C53" s="30">
        <v>10050</v>
      </c>
      <c r="D53" s="30" t="s">
        <v>191</v>
      </c>
      <c r="G53" s="152" t="s">
        <v>29</v>
      </c>
      <c r="H53" s="152" t="s">
        <v>30</v>
      </c>
      <c r="I53" s="152" t="s">
        <v>37</v>
      </c>
      <c r="J53" s="152" t="s">
        <v>469</v>
      </c>
      <c r="K53" s="152" t="s">
        <v>469</v>
      </c>
      <c r="L53" s="34">
        <f t="shared" si="8"/>
        <v>6752</v>
      </c>
      <c r="M53" s="34">
        <f t="shared" si="9"/>
        <v>1792</v>
      </c>
      <c r="N53" s="152">
        <v>3376</v>
      </c>
      <c r="O53" s="152">
        <v>896</v>
      </c>
      <c r="P53" s="152">
        <f t="shared" si="10"/>
        <v>844</v>
      </c>
      <c r="Q53" s="152">
        <f t="shared" si="6"/>
        <v>224</v>
      </c>
      <c r="R53" s="152">
        <v>1</v>
      </c>
      <c r="S53" s="152">
        <v>1</v>
      </c>
      <c r="T53" s="152">
        <v>6</v>
      </c>
      <c r="U53" s="152">
        <v>6</v>
      </c>
      <c r="V53" s="152">
        <v>31</v>
      </c>
      <c r="W53" s="152">
        <v>31</v>
      </c>
      <c r="X53" s="147" t="s">
        <v>484</v>
      </c>
      <c r="Y53" s="147" t="s">
        <v>484</v>
      </c>
      <c r="Z53" s="147" t="s">
        <v>484</v>
      </c>
      <c r="AA53" s="147" t="s">
        <v>484</v>
      </c>
      <c r="AB53" s="147" t="s">
        <v>484</v>
      </c>
      <c r="AC53" s="147" t="s">
        <v>484</v>
      </c>
      <c r="AD53" s="147" t="s">
        <v>484</v>
      </c>
      <c r="AE53" s="147" t="s">
        <v>484</v>
      </c>
      <c r="AF53" s="152">
        <v>8</v>
      </c>
      <c r="AG53" s="152">
        <v>8</v>
      </c>
      <c r="AH53" s="152">
        <v>1</v>
      </c>
      <c r="AI53" s="152">
        <v>1</v>
      </c>
      <c r="AJ53" s="34" t="s">
        <v>13</v>
      </c>
      <c r="AK53" s="34" t="s">
        <v>13</v>
      </c>
      <c r="AL53" s="34" t="s">
        <v>13</v>
      </c>
      <c r="AM53" s="34" t="s">
        <v>13</v>
      </c>
      <c r="AN53" s="34" t="s">
        <v>487</v>
      </c>
      <c r="AO53" s="34" t="s">
        <v>487</v>
      </c>
      <c r="AP53" s="58">
        <v>40</v>
      </c>
      <c r="AQ53" s="59">
        <v>0</v>
      </c>
      <c r="AR53" s="59">
        <v>40</v>
      </c>
      <c r="AS53" s="59">
        <v>0</v>
      </c>
      <c r="AT53" s="59">
        <v>40</v>
      </c>
      <c r="AU53" s="59">
        <v>0</v>
      </c>
      <c r="AV53" s="59">
        <v>40</v>
      </c>
      <c r="AW53" s="59">
        <v>0</v>
      </c>
      <c r="AX53" s="53" t="s">
        <v>489</v>
      </c>
      <c r="AY53" s="52">
        <f t="shared" si="7"/>
        <v>3376</v>
      </c>
      <c r="AZ53" s="47">
        <v>50000</v>
      </c>
      <c r="BA53" s="47">
        <v>0</v>
      </c>
      <c r="BB53" s="47">
        <v>0</v>
      </c>
      <c r="BC53" s="47">
        <v>10</v>
      </c>
      <c r="BD53" s="47">
        <v>10</v>
      </c>
      <c r="BE53" s="47">
        <v>2</v>
      </c>
      <c r="BF53" s="47">
        <v>1</v>
      </c>
      <c r="BG53" s="47">
        <v>2</v>
      </c>
      <c r="BH53" s="47">
        <v>1</v>
      </c>
      <c r="BI53" s="47" t="s">
        <v>421</v>
      </c>
      <c r="BJ53" s="47" t="s">
        <v>421</v>
      </c>
      <c r="BK53" s="47">
        <v>0</v>
      </c>
      <c r="BL53" s="53">
        <v>0</v>
      </c>
    </row>
    <row r="54" spans="1:64" x14ac:dyDescent="0.25">
      <c r="A54" s="114"/>
      <c r="B54" s="14" t="s">
        <v>655</v>
      </c>
      <c r="C54" s="30">
        <v>6700</v>
      </c>
      <c r="D54" s="30" t="s">
        <v>657</v>
      </c>
      <c r="E54" s="34">
        <v>11008</v>
      </c>
      <c r="F54" s="34">
        <v>1216</v>
      </c>
      <c r="G54" s="152" t="s">
        <v>29</v>
      </c>
      <c r="H54" s="152" t="s">
        <v>30</v>
      </c>
      <c r="I54" s="152" t="s">
        <v>37</v>
      </c>
      <c r="J54" s="152" t="s">
        <v>469</v>
      </c>
      <c r="K54" s="152" t="s">
        <v>469</v>
      </c>
      <c r="L54" s="34">
        <f t="shared" ref="L54" si="11">N54*2</f>
        <v>11008</v>
      </c>
      <c r="M54" s="34">
        <f t="shared" ref="M54" si="12">O54*2</f>
        <v>1216</v>
      </c>
      <c r="N54" s="152">
        <v>5504</v>
      </c>
      <c r="O54" s="152">
        <v>608</v>
      </c>
      <c r="P54" s="152">
        <f t="shared" ref="P54" si="13">N54/4</f>
        <v>1376</v>
      </c>
      <c r="Q54" s="152">
        <f t="shared" ref="Q54" si="14">O54/4</f>
        <v>152</v>
      </c>
      <c r="R54" s="152">
        <v>1</v>
      </c>
      <c r="S54" s="152">
        <v>1</v>
      </c>
      <c r="T54" s="152">
        <v>6</v>
      </c>
      <c r="U54" s="152">
        <v>6</v>
      </c>
      <c r="V54" s="152">
        <v>31</v>
      </c>
      <c r="W54" s="152">
        <v>31</v>
      </c>
      <c r="X54" s="147" t="s">
        <v>484</v>
      </c>
      <c r="Y54" s="147" t="s">
        <v>484</v>
      </c>
      <c r="Z54" s="147" t="s">
        <v>484</v>
      </c>
      <c r="AA54" s="147" t="s">
        <v>484</v>
      </c>
      <c r="AB54" s="147" t="s">
        <v>484</v>
      </c>
      <c r="AC54" s="147" t="s">
        <v>484</v>
      </c>
      <c r="AD54" s="147" t="s">
        <v>484</v>
      </c>
      <c r="AE54" s="147" t="s">
        <v>484</v>
      </c>
      <c r="AF54" s="152">
        <v>8</v>
      </c>
      <c r="AG54" s="152">
        <v>8</v>
      </c>
      <c r="AH54" s="152">
        <v>1</v>
      </c>
      <c r="AI54" s="152">
        <v>1</v>
      </c>
      <c r="AJ54" s="34" t="s">
        <v>13</v>
      </c>
      <c r="AK54" s="34" t="s">
        <v>13</v>
      </c>
      <c r="AL54" s="34" t="s">
        <v>13</v>
      </c>
      <c r="AM54" s="34" t="s">
        <v>13</v>
      </c>
      <c r="AN54" s="34" t="s">
        <v>487</v>
      </c>
      <c r="AO54" s="34" t="s">
        <v>487</v>
      </c>
      <c r="AP54" s="58">
        <v>40</v>
      </c>
      <c r="AQ54" s="59">
        <v>0</v>
      </c>
      <c r="AR54" s="59">
        <v>40</v>
      </c>
      <c r="AS54" s="59">
        <v>0</v>
      </c>
      <c r="AT54" s="59">
        <v>40</v>
      </c>
      <c r="AU54" s="59">
        <v>0</v>
      </c>
      <c r="AV54" s="59">
        <v>40</v>
      </c>
      <c r="AW54" s="59">
        <v>0</v>
      </c>
      <c r="AX54" s="53" t="s">
        <v>489</v>
      </c>
      <c r="AY54" s="52">
        <f t="shared" ref="AY54" si="15">N54</f>
        <v>5504</v>
      </c>
      <c r="AZ54" s="47">
        <v>50000</v>
      </c>
      <c r="BA54" s="47">
        <v>0</v>
      </c>
      <c r="BB54" s="47">
        <v>0</v>
      </c>
      <c r="BC54" s="47">
        <v>10</v>
      </c>
      <c r="BD54" s="47">
        <v>10</v>
      </c>
      <c r="BE54" s="47">
        <v>2</v>
      </c>
      <c r="BF54" s="47">
        <v>1</v>
      </c>
      <c r="BG54" s="47">
        <v>2</v>
      </c>
      <c r="BH54" s="47">
        <v>1</v>
      </c>
      <c r="BI54" s="47" t="s">
        <v>421</v>
      </c>
      <c r="BJ54" s="47" t="s">
        <v>421</v>
      </c>
      <c r="BK54" s="47">
        <v>0</v>
      </c>
      <c r="BL54" s="53">
        <v>0</v>
      </c>
    </row>
    <row r="55" spans="1:64" x14ac:dyDescent="0.25">
      <c r="B55" s="14" t="s">
        <v>60</v>
      </c>
      <c r="C55" s="30">
        <v>6150</v>
      </c>
      <c r="D55" s="30" t="s">
        <v>192</v>
      </c>
      <c r="G55" s="152" t="s">
        <v>29</v>
      </c>
      <c r="H55" s="152" t="s">
        <v>30</v>
      </c>
      <c r="I55" s="152" t="s">
        <v>37</v>
      </c>
      <c r="J55" s="152" t="s">
        <v>469</v>
      </c>
      <c r="K55" s="152" t="s">
        <v>469</v>
      </c>
      <c r="L55" s="34">
        <f t="shared" si="8"/>
        <v>13504</v>
      </c>
      <c r="M55" s="34">
        <f t="shared" si="9"/>
        <v>1792</v>
      </c>
      <c r="N55" s="152">
        <v>6752</v>
      </c>
      <c r="O55" s="152">
        <v>896</v>
      </c>
      <c r="P55" s="152">
        <f t="shared" si="10"/>
        <v>1688</v>
      </c>
      <c r="Q55" s="152">
        <f t="shared" si="6"/>
        <v>224</v>
      </c>
      <c r="R55" s="152">
        <v>1</v>
      </c>
      <c r="S55" s="152">
        <v>1</v>
      </c>
      <c r="T55" s="152">
        <v>6</v>
      </c>
      <c r="U55" s="152">
        <v>6</v>
      </c>
      <c r="V55" s="152">
        <v>31</v>
      </c>
      <c r="W55" s="152">
        <v>31</v>
      </c>
      <c r="X55" s="147" t="s">
        <v>484</v>
      </c>
      <c r="Y55" s="147" t="s">
        <v>484</v>
      </c>
      <c r="Z55" s="147" t="s">
        <v>484</v>
      </c>
      <c r="AA55" s="147" t="s">
        <v>484</v>
      </c>
      <c r="AB55" s="147" t="s">
        <v>484</v>
      </c>
      <c r="AC55" s="147" t="s">
        <v>484</v>
      </c>
      <c r="AD55" s="147" t="s">
        <v>484</v>
      </c>
      <c r="AE55" s="147" t="s">
        <v>484</v>
      </c>
      <c r="AF55" s="152">
        <v>8</v>
      </c>
      <c r="AG55" s="152">
        <v>8</v>
      </c>
      <c r="AH55" s="152">
        <v>1</v>
      </c>
      <c r="AI55" s="152">
        <v>1</v>
      </c>
      <c r="AJ55" s="34" t="s">
        <v>13</v>
      </c>
      <c r="AK55" s="34" t="s">
        <v>13</v>
      </c>
      <c r="AL55" s="34" t="s">
        <v>13</v>
      </c>
      <c r="AM55" s="34" t="s">
        <v>13</v>
      </c>
      <c r="AN55" s="34" t="s">
        <v>487</v>
      </c>
      <c r="AO55" s="34" t="s">
        <v>487</v>
      </c>
      <c r="AP55" s="58">
        <v>40</v>
      </c>
      <c r="AQ55" s="59">
        <v>0</v>
      </c>
      <c r="AR55" s="59">
        <v>40</v>
      </c>
      <c r="AS55" s="59">
        <v>0</v>
      </c>
      <c r="AT55" s="59">
        <v>40</v>
      </c>
      <c r="AU55" s="59">
        <v>0</v>
      </c>
      <c r="AV55" s="59">
        <v>40</v>
      </c>
      <c r="AW55" s="59">
        <v>0</v>
      </c>
      <c r="AX55" s="53" t="s">
        <v>489</v>
      </c>
      <c r="AY55" s="52">
        <f t="shared" si="7"/>
        <v>6752</v>
      </c>
      <c r="AZ55" s="47">
        <v>50000</v>
      </c>
      <c r="BA55" s="47">
        <v>0</v>
      </c>
      <c r="BB55" s="47">
        <v>0</v>
      </c>
      <c r="BC55" s="47">
        <v>10</v>
      </c>
      <c r="BD55" s="47">
        <v>10</v>
      </c>
      <c r="BE55" s="47">
        <v>2</v>
      </c>
      <c r="BF55" s="47">
        <v>1</v>
      </c>
      <c r="BG55" s="47">
        <v>2</v>
      </c>
      <c r="BH55" s="47">
        <v>1</v>
      </c>
      <c r="BI55" s="47" t="s">
        <v>421</v>
      </c>
      <c r="BJ55" s="47" t="s">
        <v>421</v>
      </c>
      <c r="BK55" s="47">
        <v>0</v>
      </c>
      <c r="BL55" s="53">
        <v>0</v>
      </c>
    </row>
    <row r="56" spans="1:64" x14ac:dyDescent="0.25">
      <c r="B56" s="14" t="s">
        <v>61</v>
      </c>
      <c r="C56" s="30">
        <v>5400</v>
      </c>
      <c r="D56" s="30" t="s">
        <v>193</v>
      </c>
      <c r="G56" s="152" t="s">
        <v>29</v>
      </c>
      <c r="H56" s="152" t="s">
        <v>30</v>
      </c>
      <c r="I56" s="152" t="s">
        <v>37</v>
      </c>
      <c r="J56" s="152" t="s">
        <v>469</v>
      </c>
      <c r="K56" s="152" t="s">
        <v>469</v>
      </c>
      <c r="L56" s="34">
        <f t="shared" si="8"/>
        <v>21824</v>
      </c>
      <c r="M56" s="34">
        <f t="shared" si="9"/>
        <v>1792</v>
      </c>
      <c r="N56" s="152">
        <v>10912</v>
      </c>
      <c r="O56" s="152">
        <v>896</v>
      </c>
      <c r="P56" s="152">
        <f t="shared" si="10"/>
        <v>2728</v>
      </c>
      <c r="Q56" s="152">
        <f t="shared" si="6"/>
        <v>224</v>
      </c>
      <c r="R56" s="152">
        <v>1</v>
      </c>
      <c r="S56" s="152">
        <v>1</v>
      </c>
      <c r="T56" s="152">
        <v>6</v>
      </c>
      <c r="U56" s="152">
        <v>6</v>
      </c>
      <c r="V56" s="152">
        <v>31</v>
      </c>
      <c r="W56" s="152">
        <v>31</v>
      </c>
      <c r="X56" s="147" t="s">
        <v>484</v>
      </c>
      <c r="Y56" s="147" t="s">
        <v>484</v>
      </c>
      <c r="Z56" s="147" t="s">
        <v>484</v>
      </c>
      <c r="AA56" s="147" t="s">
        <v>484</v>
      </c>
      <c r="AB56" s="147" t="s">
        <v>484</v>
      </c>
      <c r="AC56" s="147" t="s">
        <v>484</v>
      </c>
      <c r="AD56" s="147" t="s">
        <v>484</v>
      </c>
      <c r="AE56" s="147" t="s">
        <v>484</v>
      </c>
      <c r="AF56" s="152">
        <v>8</v>
      </c>
      <c r="AG56" s="152">
        <v>8</v>
      </c>
      <c r="AH56" s="152">
        <v>1</v>
      </c>
      <c r="AI56" s="152">
        <v>1</v>
      </c>
      <c r="AJ56" s="34" t="s">
        <v>13</v>
      </c>
      <c r="AK56" s="34" t="s">
        <v>13</v>
      </c>
      <c r="AL56" s="34" t="s">
        <v>13</v>
      </c>
      <c r="AM56" s="34" t="s">
        <v>13</v>
      </c>
      <c r="AN56" s="34" t="s">
        <v>487</v>
      </c>
      <c r="AO56" s="34" t="s">
        <v>487</v>
      </c>
      <c r="AP56" s="58">
        <v>40</v>
      </c>
      <c r="AQ56" s="59">
        <v>0</v>
      </c>
      <c r="AR56" s="59">
        <v>40</v>
      </c>
      <c r="AS56" s="59">
        <v>0</v>
      </c>
      <c r="AT56" s="59">
        <v>40</v>
      </c>
      <c r="AU56" s="59">
        <v>0</v>
      </c>
      <c r="AV56" s="59">
        <v>40</v>
      </c>
      <c r="AW56" s="59">
        <v>0</v>
      </c>
      <c r="AX56" s="53" t="s">
        <v>489</v>
      </c>
      <c r="AY56" s="52">
        <f t="shared" si="7"/>
        <v>10912</v>
      </c>
      <c r="AZ56" s="47">
        <v>50000</v>
      </c>
      <c r="BA56" s="47">
        <v>0</v>
      </c>
      <c r="BB56" s="47">
        <v>0</v>
      </c>
      <c r="BC56" s="47">
        <v>10</v>
      </c>
      <c r="BD56" s="47">
        <v>10</v>
      </c>
      <c r="BE56" s="47">
        <v>2</v>
      </c>
      <c r="BF56" s="47">
        <v>1</v>
      </c>
      <c r="BG56" s="47">
        <v>2</v>
      </c>
      <c r="BH56" s="47">
        <v>1</v>
      </c>
      <c r="BI56" s="47" t="s">
        <v>421</v>
      </c>
      <c r="BJ56" s="47" t="s">
        <v>421</v>
      </c>
      <c r="BK56" s="47">
        <v>0</v>
      </c>
      <c r="BL56" s="53">
        <v>0</v>
      </c>
    </row>
    <row r="57" spans="1:64" x14ac:dyDescent="0.25">
      <c r="B57" s="14" t="s">
        <v>62</v>
      </c>
      <c r="C57" s="30">
        <v>3600</v>
      </c>
      <c r="D57" s="30" t="s">
        <v>194</v>
      </c>
      <c r="G57" s="152" t="s">
        <v>29</v>
      </c>
      <c r="H57" s="152" t="s">
        <v>30</v>
      </c>
      <c r="I57" s="152" t="s">
        <v>37</v>
      </c>
      <c r="J57" s="152" t="s">
        <v>469</v>
      </c>
      <c r="K57" s="152" t="s">
        <v>469</v>
      </c>
      <c r="L57" s="34">
        <f t="shared" si="8"/>
        <v>32704</v>
      </c>
      <c r="M57" s="34">
        <f t="shared" si="9"/>
        <v>1792</v>
      </c>
      <c r="N57" s="152">
        <v>16352</v>
      </c>
      <c r="O57" s="152">
        <v>896</v>
      </c>
      <c r="P57" s="152">
        <f t="shared" si="10"/>
        <v>4088</v>
      </c>
      <c r="Q57" s="152">
        <f t="shared" si="6"/>
        <v>224</v>
      </c>
      <c r="R57" s="152">
        <v>1</v>
      </c>
      <c r="S57" s="152">
        <v>1</v>
      </c>
      <c r="T57" s="152">
        <v>6</v>
      </c>
      <c r="U57" s="152">
        <v>6</v>
      </c>
      <c r="V57" s="152">
        <v>31</v>
      </c>
      <c r="W57" s="152">
        <v>31</v>
      </c>
      <c r="X57" s="147" t="s">
        <v>484</v>
      </c>
      <c r="Y57" s="147" t="s">
        <v>484</v>
      </c>
      <c r="Z57" s="147" t="s">
        <v>484</v>
      </c>
      <c r="AA57" s="147" t="s">
        <v>484</v>
      </c>
      <c r="AB57" s="147" t="s">
        <v>484</v>
      </c>
      <c r="AC57" s="147" t="s">
        <v>484</v>
      </c>
      <c r="AD57" s="147" t="s">
        <v>484</v>
      </c>
      <c r="AE57" s="147" t="s">
        <v>484</v>
      </c>
      <c r="AF57" s="152">
        <v>8</v>
      </c>
      <c r="AG57" s="152">
        <v>8</v>
      </c>
      <c r="AH57" s="152">
        <v>1</v>
      </c>
      <c r="AI57" s="152">
        <v>1</v>
      </c>
      <c r="AJ57" s="34" t="s">
        <v>13</v>
      </c>
      <c r="AK57" s="34" t="s">
        <v>13</v>
      </c>
      <c r="AL57" s="34" t="s">
        <v>13</v>
      </c>
      <c r="AM57" s="34" t="s">
        <v>13</v>
      </c>
      <c r="AN57" s="34" t="s">
        <v>487</v>
      </c>
      <c r="AO57" s="34" t="s">
        <v>487</v>
      </c>
      <c r="AP57" s="58">
        <v>40</v>
      </c>
      <c r="AQ57" s="59">
        <v>0</v>
      </c>
      <c r="AR57" s="59">
        <v>40</v>
      </c>
      <c r="AS57" s="59">
        <v>0</v>
      </c>
      <c r="AT57" s="59">
        <v>40</v>
      </c>
      <c r="AU57" s="59">
        <v>0</v>
      </c>
      <c r="AV57" s="59">
        <v>40</v>
      </c>
      <c r="AW57" s="59">
        <v>0</v>
      </c>
      <c r="AX57" s="53" t="s">
        <v>489</v>
      </c>
      <c r="AY57" s="52">
        <f t="shared" si="7"/>
        <v>16352</v>
      </c>
      <c r="AZ57" s="47">
        <v>50000</v>
      </c>
      <c r="BA57" s="47">
        <v>0</v>
      </c>
      <c r="BB57" s="47">
        <v>0</v>
      </c>
      <c r="BC57" s="47">
        <v>10</v>
      </c>
      <c r="BD57" s="47">
        <v>10</v>
      </c>
      <c r="BE57" s="47">
        <v>2</v>
      </c>
      <c r="BF57" s="47">
        <v>1</v>
      </c>
      <c r="BG57" s="47">
        <v>2</v>
      </c>
      <c r="BH57" s="47">
        <v>1</v>
      </c>
      <c r="BI57" s="47" t="s">
        <v>421</v>
      </c>
      <c r="BJ57" s="47" t="s">
        <v>421</v>
      </c>
      <c r="BK57" s="47">
        <v>0</v>
      </c>
      <c r="BL57" s="53">
        <v>0</v>
      </c>
    </row>
    <row r="58" spans="1:64" x14ac:dyDescent="0.25">
      <c r="B58" s="14" t="s">
        <v>66</v>
      </c>
      <c r="C58" s="30">
        <v>2550</v>
      </c>
      <c r="D58" s="30" t="s">
        <v>195</v>
      </c>
      <c r="G58" s="152" t="s">
        <v>29</v>
      </c>
      <c r="H58" s="152" t="s">
        <v>30</v>
      </c>
      <c r="I58" s="152" t="s">
        <v>37</v>
      </c>
      <c r="J58" s="152" t="s">
        <v>469</v>
      </c>
      <c r="K58" s="152" t="s">
        <v>469</v>
      </c>
      <c r="L58" s="34">
        <f t="shared" si="8"/>
        <v>13504</v>
      </c>
      <c r="M58" s="34">
        <f t="shared" si="9"/>
        <v>5504</v>
      </c>
      <c r="N58" s="152">
        <v>6752</v>
      </c>
      <c r="O58" s="152">
        <v>2752</v>
      </c>
      <c r="P58" s="152">
        <f t="shared" si="10"/>
        <v>1688</v>
      </c>
      <c r="Q58" s="152">
        <f t="shared" si="6"/>
        <v>688</v>
      </c>
      <c r="R58" s="152">
        <v>1</v>
      </c>
      <c r="S58" s="152">
        <v>1</v>
      </c>
      <c r="T58" s="152">
        <v>6</v>
      </c>
      <c r="U58" s="152">
        <v>6</v>
      </c>
      <c r="V58" s="152">
        <v>31</v>
      </c>
      <c r="W58" s="152">
        <v>31</v>
      </c>
      <c r="X58" s="147" t="s">
        <v>484</v>
      </c>
      <c r="Y58" s="147" t="s">
        <v>484</v>
      </c>
      <c r="Z58" s="147" t="s">
        <v>484</v>
      </c>
      <c r="AA58" s="147" t="s">
        <v>484</v>
      </c>
      <c r="AB58" s="147" t="s">
        <v>484</v>
      </c>
      <c r="AC58" s="147" t="s">
        <v>484</v>
      </c>
      <c r="AD58" s="147" t="s">
        <v>484</v>
      </c>
      <c r="AE58" s="147" t="s">
        <v>484</v>
      </c>
      <c r="AF58" s="152">
        <v>8</v>
      </c>
      <c r="AG58" s="152">
        <v>8</v>
      </c>
      <c r="AH58" s="152">
        <v>1</v>
      </c>
      <c r="AI58" s="152">
        <v>1</v>
      </c>
      <c r="AJ58" s="34" t="s">
        <v>13</v>
      </c>
      <c r="AK58" s="34" t="s">
        <v>13</v>
      </c>
      <c r="AL58" s="34" t="s">
        <v>13</v>
      </c>
      <c r="AM58" s="34" t="s">
        <v>13</v>
      </c>
      <c r="AN58" s="34" t="s">
        <v>487</v>
      </c>
      <c r="AO58" s="34" t="s">
        <v>487</v>
      </c>
      <c r="AP58" s="58">
        <v>40</v>
      </c>
      <c r="AQ58" s="59">
        <v>0</v>
      </c>
      <c r="AR58" s="59">
        <v>40</v>
      </c>
      <c r="AS58" s="59">
        <v>0</v>
      </c>
      <c r="AT58" s="59">
        <v>40</v>
      </c>
      <c r="AU58" s="59">
        <v>0</v>
      </c>
      <c r="AV58" s="59">
        <v>40</v>
      </c>
      <c r="AW58" s="59">
        <v>0</v>
      </c>
      <c r="AX58" s="53" t="s">
        <v>489</v>
      </c>
      <c r="AY58" s="52">
        <f t="shared" si="7"/>
        <v>6752</v>
      </c>
      <c r="AZ58" s="47">
        <v>50000</v>
      </c>
      <c r="BA58" s="47">
        <v>0</v>
      </c>
      <c r="BB58" s="47">
        <v>0</v>
      </c>
      <c r="BC58" s="47">
        <v>10</v>
      </c>
      <c r="BD58" s="47">
        <v>10</v>
      </c>
      <c r="BE58" s="47">
        <v>2</v>
      </c>
      <c r="BF58" s="47">
        <v>1</v>
      </c>
      <c r="BG58" s="47">
        <v>2</v>
      </c>
      <c r="BH58" s="47">
        <v>1</v>
      </c>
      <c r="BI58" s="47" t="s">
        <v>421</v>
      </c>
      <c r="BJ58" s="47" t="s">
        <v>421</v>
      </c>
      <c r="BK58" s="47">
        <v>0</v>
      </c>
      <c r="BL58" s="53">
        <v>0</v>
      </c>
    </row>
    <row r="59" spans="1:64" x14ac:dyDescent="0.25">
      <c r="B59" s="14" t="s">
        <v>67</v>
      </c>
      <c r="C59" s="30">
        <v>2550</v>
      </c>
      <c r="D59" s="30" t="s">
        <v>196</v>
      </c>
      <c r="G59" s="152" t="s">
        <v>29</v>
      </c>
      <c r="H59" s="152" t="s">
        <v>30</v>
      </c>
      <c r="I59" s="152" t="s">
        <v>37</v>
      </c>
      <c r="J59" s="152" t="s">
        <v>469</v>
      </c>
      <c r="K59" s="152" t="s">
        <v>469</v>
      </c>
      <c r="L59" s="34">
        <f t="shared" si="8"/>
        <v>21824</v>
      </c>
      <c r="M59" s="34">
        <f t="shared" si="9"/>
        <v>5504</v>
      </c>
      <c r="N59" s="152">
        <v>10912</v>
      </c>
      <c r="O59" s="152">
        <v>2752</v>
      </c>
      <c r="P59" s="152">
        <f t="shared" si="10"/>
        <v>2728</v>
      </c>
      <c r="Q59" s="152">
        <f t="shared" si="6"/>
        <v>688</v>
      </c>
      <c r="R59" s="152">
        <v>1</v>
      </c>
      <c r="S59" s="152">
        <v>1</v>
      </c>
      <c r="T59" s="152">
        <v>6</v>
      </c>
      <c r="U59" s="152">
        <v>6</v>
      </c>
      <c r="V59" s="152">
        <v>31</v>
      </c>
      <c r="W59" s="152">
        <v>31</v>
      </c>
      <c r="X59" s="147" t="s">
        <v>484</v>
      </c>
      <c r="Y59" s="147" t="s">
        <v>484</v>
      </c>
      <c r="Z59" s="147" t="s">
        <v>484</v>
      </c>
      <c r="AA59" s="147" t="s">
        <v>484</v>
      </c>
      <c r="AB59" s="147" t="s">
        <v>484</v>
      </c>
      <c r="AC59" s="147" t="s">
        <v>484</v>
      </c>
      <c r="AD59" s="147" t="s">
        <v>484</v>
      </c>
      <c r="AE59" s="147" t="s">
        <v>484</v>
      </c>
      <c r="AF59" s="152">
        <v>8</v>
      </c>
      <c r="AG59" s="152">
        <v>8</v>
      </c>
      <c r="AH59" s="152">
        <v>1</v>
      </c>
      <c r="AI59" s="152">
        <v>1</v>
      </c>
      <c r="AJ59" s="34" t="s">
        <v>13</v>
      </c>
      <c r="AK59" s="34" t="s">
        <v>13</v>
      </c>
      <c r="AL59" s="34" t="s">
        <v>13</v>
      </c>
      <c r="AM59" s="34" t="s">
        <v>13</v>
      </c>
      <c r="AN59" s="34" t="s">
        <v>487</v>
      </c>
      <c r="AO59" s="34" t="s">
        <v>487</v>
      </c>
      <c r="AP59" s="58">
        <v>40</v>
      </c>
      <c r="AQ59" s="59">
        <v>0</v>
      </c>
      <c r="AR59" s="59">
        <v>40</v>
      </c>
      <c r="AS59" s="59">
        <v>0</v>
      </c>
      <c r="AT59" s="59">
        <v>40</v>
      </c>
      <c r="AU59" s="59">
        <v>0</v>
      </c>
      <c r="AV59" s="59">
        <v>40</v>
      </c>
      <c r="AW59" s="59">
        <v>0</v>
      </c>
      <c r="AX59" s="53" t="s">
        <v>489</v>
      </c>
      <c r="AY59" s="52">
        <f t="shared" si="7"/>
        <v>10912</v>
      </c>
      <c r="AZ59" s="47">
        <v>50000</v>
      </c>
      <c r="BA59" s="47">
        <v>0</v>
      </c>
      <c r="BB59" s="47">
        <v>0</v>
      </c>
      <c r="BC59" s="47">
        <v>10</v>
      </c>
      <c r="BD59" s="47">
        <v>10</v>
      </c>
      <c r="BE59" s="47">
        <v>2</v>
      </c>
      <c r="BF59" s="47">
        <v>1</v>
      </c>
      <c r="BG59" s="47">
        <v>2</v>
      </c>
      <c r="BH59" s="47">
        <v>1</v>
      </c>
      <c r="BI59" s="47" t="s">
        <v>421</v>
      </c>
      <c r="BJ59" s="47" t="s">
        <v>421</v>
      </c>
      <c r="BK59" s="47">
        <v>0</v>
      </c>
      <c r="BL59" s="53">
        <v>0</v>
      </c>
    </row>
    <row r="60" spans="1:64" x14ac:dyDescent="0.25">
      <c r="B60" s="16" t="s">
        <v>68</v>
      </c>
      <c r="C60" s="30">
        <v>2550</v>
      </c>
      <c r="D60" s="30" t="s">
        <v>197</v>
      </c>
      <c r="G60" s="152" t="s">
        <v>29</v>
      </c>
      <c r="H60" s="152" t="s">
        <v>30</v>
      </c>
      <c r="I60" s="152" t="s">
        <v>37</v>
      </c>
      <c r="J60" s="152" t="s">
        <v>469</v>
      </c>
      <c r="K60" s="152" t="s">
        <v>469</v>
      </c>
      <c r="L60" s="34">
        <f t="shared" si="8"/>
        <v>43648</v>
      </c>
      <c r="M60" s="34">
        <f t="shared" si="9"/>
        <v>5504</v>
      </c>
      <c r="N60" s="152">
        <v>21824</v>
      </c>
      <c r="O60" s="152">
        <v>2752</v>
      </c>
      <c r="P60" s="152">
        <f t="shared" si="10"/>
        <v>5456</v>
      </c>
      <c r="Q60" s="152">
        <f t="shared" si="6"/>
        <v>688</v>
      </c>
      <c r="R60" s="152">
        <v>1</v>
      </c>
      <c r="S60" s="152">
        <v>1</v>
      </c>
      <c r="T60" s="152">
        <v>6</v>
      </c>
      <c r="U60" s="152">
        <v>6</v>
      </c>
      <c r="V60" s="152">
        <v>31</v>
      </c>
      <c r="W60" s="152">
        <v>31</v>
      </c>
      <c r="X60" s="147" t="s">
        <v>484</v>
      </c>
      <c r="Y60" s="147" t="s">
        <v>484</v>
      </c>
      <c r="Z60" s="147" t="s">
        <v>484</v>
      </c>
      <c r="AA60" s="147" t="s">
        <v>484</v>
      </c>
      <c r="AB60" s="147" t="s">
        <v>484</v>
      </c>
      <c r="AC60" s="147" t="s">
        <v>484</v>
      </c>
      <c r="AD60" s="147" t="s">
        <v>484</v>
      </c>
      <c r="AE60" s="147" t="s">
        <v>484</v>
      </c>
      <c r="AF60" s="152">
        <v>8</v>
      </c>
      <c r="AG60" s="152">
        <v>8</v>
      </c>
      <c r="AH60" s="152">
        <v>1</v>
      </c>
      <c r="AI60" s="152">
        <v>1</v>
      </c>
      <c r="AJ60" s="34" t="s">
        <v>13</v>
      </c>
      <c r="AK60" s="34" t="s">
        <v>13</v>
      </c>
      <c r="AL60" s="34" t="s">
        <v>13</v>
      </c>
      <c r="AM60" s="34" t="s">
        <v>13</v>
      </c>
      <c r="AN60" s="34" t="s">
        <v>487</v>
      </c>
      <c r="AO60" s="34" t="s">
        <v>487</v>
      </c>
      <c r="AP60" s="58">
        <v>40</v>
      </c>
      <c r="AQ60" s="59">
        <v>0</v>
      </c>
      <c r="AR60" s="59">
        <v>40</v>
      </c>
      <c r="AS60" s="59">
        <v>0</v>
      </c>
      <c r="AT60" s="59">
        <v>40</v>
      </c>
      <c r="AU60" s="59">
        <v>0</v>
      </c>
      <c r="AV60" s="59">
        <v>40</v>
      </c>
      <c r="AW60" s="59">
        <v>0</v>
      </c>
      <c r="AX60" s="53" t="s">
        <v>489</v>
      </c>
      <c r="AY60" s="52">
        <f t="shared" si="7"/>
        <v>21824</v>
      </c>
      <c r="AZ60" s="47">
        <v>50000</v>
      </c>
      <c r="BA60" s="47">
        <v>0</v>
      </c>
      <c r="BB60" s="47">
        <v>0</v>
      </c>
      <c r="BC60" s="47">
        <v>10</v>
      </c>
      <c r="BD60" s="47">
        <v>10</v>
      </c>
      <c r="BE60" s="47">
        <v>2</v>
      </c>
      <c r="BF60" s="47">
        <v>1</v>
      </c>
      <c r="BG60" s="47">
        <v>2</v>
      </c>
      <c r="BH60" s="47">
        <v>1</v>
      </c>
      <c r="BI60" s="47" t="s">
        <v>421</v>
      </c>
      <c r="BJ60" s="47" t="s">
        <v>421</v>
      </c>
      <c r="BK60" s="47">
        <v>0</v>
      </c>
      <c r="BL60" s="53">
        <v>0</v>
      </c>
    </row>
    <row r="61" spans="1:64" x14ac:dyDescent="0.25">
      <c r="B61" s="16" t="s">
        <v>69</v>
      </c>
      <c r="C61" s="30">
        <v>1250</v>
      </c>
      <c r="D61" s="30" t="s">
        <v>200</v>
      </c>
      <c r="G61" s="152" t="s">
        <v>29</v>
      </c>
      <c r="H61" s="152" t="s">
        <v>31</v>
      </c>
      <c r="I61" s="152" t="s">
        <v>37</v>
      </c>
      <c r="J61" s="152" t="s">
        <v>469</v>
      </c>
      <c r="K61" s="152" t="s">
        <v>469</v>
      </c>
      <c r="L61" s="34">
        <f t="shared" si="8"/>
        <v>43648</v>
      </c>
      <c r="M61" s="34">
        <f t="shared" si="9"/>
        <v>21824</v>
      </c>
      <c r="N61" s="152">
        <v>21824</v>
      </c>
      <c r="O61" s="152">
        <v>10912</v>
      </c>
      <c r="P61" s="152">
        <f t="shared" si="10"/>
        <v>5456</v>
      </c>
      <c r="Q61" s="152">
        <f t="shared" si="6"/>
        <v>2728</v>
      </c>
      <c r="R61" s="152">
        <v>1</v>
      </c>
      <c r="S61" s="152">
        <v>1</v>
      </c>
      <c r="T61" s="152">
        <v>6</v>
      </c>
      <c r="U61" s="152">
        <v>6</v>
      </c>
      <c r="V61" s="152">
        <v>31</v>
      </c>
      <c r="W61" s="152">
        <v>31</v>
      </c>
      <c r="X61" s="147" t="s">
        <v>484</v>
      </c>
      <c r="Y61" s="147" t="s">
        <v>484</v>
      </c>
      <c r="Z61" s="147" t="s">
        <v>484</v>
      </c>
      <c r="AA61" s="147" t="s">
        <v>484</v>
      </c>
      <c r="AB61" s="147" t="s">
        <v>484</v>
      </c>
      <c r="AC61" s="147" t="s">
        <v>484</v>
      </c>
      <c r="AD61" s="147" t="s">
        <v>484</v>
      </c>
      <c r="AE61" s="147" t="s">
        <v>484</v>
      </c>
      <c r="AF61" s="152">
        <v>8</v>
      </c>
      <c r="AG61" s="152">
        <v>8</v>
      </c>
      <c r="AH61" s="152">
        <v>1</v>
      </c>
      <c r="AI61" s="152">
        <v>1</v>
      </c>
      <c r="AJ61" s="34" t="s">
        <v>13</v>
      </c>
      <c r="AK61" s="34" t="s">
        <v>13</v>
      </c>
      <c r="AL61" s="34" t="s">
        <v>13</v>
      </c>
      <c r="AM61" s="34" t="s">
        <v>13</v>
      </c>
      <c r="AN61" s="34" t="s">
        <v>487</v>
      </c>
      <c r="AO61" s="34" t="s">
        <v>487</v>
      </c>
      <c r="AP61" s="58">
        <v>40</v>
      </c>
      <c r="AQ61" s="59">
        <v>0</v>
      </c>
      <c r="AR61" s="59">
        <v>40</v>
      </c>
      <c r="AS61" s="59">
        <v>0</v>
      </c>
      <c r="AT61" s="59">
        <v>40</v>
      </c>
      <c r="AU61" s="59">
        <v>0</v>
      </c>
      <c r="AV61" s="59">
        <v>40</v>
      </c>
      <c r="AW61" s="59">
        <v>0</v>
      </c>
      <c r="AX61" s="53" t="s">
        <v>489</v>
      </c>
      <c r="AY61" s="52">
        <f t="shared" si="7"/>
        <v>21824</v>
      </c>
      <c r="AZ61" s="47">
        <v>50000</v>
      </c>
      <c r="BA61" s="47">
        <v>0</v>
      </c>
      <c r="BB61" s="47">
        <v>0</v>
      </c>
      <c r="BC61" s="47">
        <v>10</v>
      </c>
      <c r="BD61" s="47">
        <v>10</v>
      </c>
      <c r="BE61" s="47">
        <v>2</v>
      </c>
      <c r="BF61" s="47">
        <v>1</v>
      </c>
      <c r="BG61" s="47">
        <v>2</v>
      </c>
      <c r="BH61" s="47">
        <v>1</v>
      </c>
      <c r="BI61" s="47" t="s">
        <v>421</v>
      </c>
      <c r="BJ61" s="47" t="s">
        <v>421</v>
      </c>
      <c r="BK61" s="47">
        <v>0</v>
      </c>
      <c r="BL61" s="53">
        <v>0</v>
      </c>
    </row>
    <row r="62" spans="1:64" x14ac:dyDescent="0.25">
      <c r="B62" s="16" t="s">
        <v>69</v>
      </c>
      <c r="C62" s="30">
        <v>1250</v>
      </c>
      <c r="D62" s="30" t="s">
        <v>201</v>
      </c>
      <c r="G62" s="152" t="s">
        <v>29</v>
      </c>
      <c r="H62" s="152" t="s">
        <v>32</v>
      </c>
      <c r="I62" s="152" t="s">
        <v>37</v>
      </c>
      <c r="J62" s="152" t="s">
        <v>469</v>
      </c>
      <c r="K62" s="152" t="s">
        <v>469</v>
      </c>
      <c r="L62" s="34">
        <f t="shared" si="8"/>
        <v>43648</v>
      </c>
      <c r="M62" s="34">
        <f t="shared" si="9"/>
        <v>21824</v>
      </c>
      <c r="N62" s="152">
        <v>21824</v>
      </c>
      <c r="O62" s="152">
        <v>10912</v>
      </c>
      <c r="P62" s="152">
        <f t="shared" si="10"/>
        <v>5456</v>
      </c>
      <c r="Q62" s="152">
        <f t="shared" si="6"/>
        <v>2728</v>
      </c>
      <c r="R62" s="152">
        <v>1</v>
      </c>
      <c r="S62" s="152">
        <v>1</v>
      </c>
      <c r="T62" s="152">
        <v>6</v>
      </c>
      <c r="U62" s="152">
        <v>6</v>
      </c>
      <c r="V62" s="152">
        <v>31</v>
      </c>
      <c r="W62" s="152">
        <v>31</v>
      </c>
      <c r="X62" s="147" t="s">
        <v>484</v>
      </c>
      <c r="Y62" s="147" t="s">
        <v>484</v>
      </c>
      <c r="Z62" s="147" t="s">
        <v>484</v>
      </c>
      <c r="AA62" s="147" t="s">
        <v>484</v>
      </c>
      <c r="AB62" s="147" t="s">
        <v>484</v>
      </c>
      <c r="AC62" s="147" t="s">
        <v>484</v>
      </c>
      <c r="AD62" s="147" t="s">
        <v>484</v>
      </c>
      <c r="AE62" s="147" t="s">
        <v>484</v>
      </c>
      <c r="AF62" s="152">
        <v>8</v>
      </c>
      <c r="AG62" s="152">
        <v>8</v>
      </c>
      <c r="AH62" s="152">
        <v>1</v>
      </c>
      <c r="AI62" s="152">
        <v>1</v>
      </c>
      <c r="AJ62" s="34" t="s">
        <v>13</v>
      </c>
      <c r="AK62" s="34" t="s">
        <v>13</v>
      </c>
      <c r="AL62" s="34" t="s">
        <v>13</v>
      </c>
      <c r="AM62" s="34" t="s">
        <v>13</v>
      </c>
      <c r="AN62" s="34" t="s">
        <v>487</v>
      </c>
      <c r="AO62" s="34" t="s">
        <v>487</v>
      </c>
      <c r="AP62" s="58">
        <v>40</v>
      </c>
      <c r="AQ62" s="59">
        <v>0</v>
      </c>
      <c r="AR62" s="59">
        <v>40</v>
      </c>
      <c r="AS62" s="59">
        <v>0</v>
      </c>
      <c r="AT62" s="59">
        <v>40</v>
      </c>
      <c r="AU62" s="59">
        <v>0</v>
      </c>
      <c r="AV62" s="59">
        <v>40</v>
      </c>
      <c r="AW62" s="59">
        <v>0</v>
      </c>
      <c r="AX62" s="53" t="s">
        <v>489</v>
      </c>
      <c r="AY62" s="52">
        <f t="shared" si="7"/>
        <v>21824</v>
      </c>
      <c r="AZ62" s="47">
        <v>50000</v>
      </c>
      <c r="BA62" s="47">
        <v>0</v>
      </c>
      <c r="BB62" s="47">
        <v>0</v>
      </c>
      <c r="BC62" s="47">
        <v>10</v>
      </c>
      <c r="BD62" s="47">
        <v>10</v>
      </c>
      <c r="BE62" s="47">
        <v>2</v>
      </c>
      <c r="BF62" s="47">
        <v>1</v>
      </c>
      <c r="BG62" s="47">
        <v>2</v>
      </c>
      <c r="BH62" s="47">
        <v>1</v>
      </c>
      <c r="BI62" s="47" t="s">
        <v>421</v>
      </c>
      <c r="BJ62" s="47" t="s">
        <v>421</v>
      </c>
      <c r="BK62" s="47">
        <v>0</v>
      </c>
      <c r="BL62" s="53">
        <v>0</v>
      </c>
    </row>
    <row r="63" spans="1:64" x14ac:dyDescent="0.25">
      <c r="B63" s="16" t="s">
        <v>70</v>
      </c>
      <c r="C63" s="30">
        <v>2050</v>
      </c>
      <c r="D63" s="30" t="s">
        <v>198</v>
      </c>
      <c r="E63" s="34">
        <v>60128</v>
      </c>
      <c r="F63" s="34">
        <v>5120</v>
      </c>
      <c r="G63" s="152" t="s">
        <v>29</v>
      </c>
      <c r="H63" s="152" t="s">
        <v>30</v>
      </c>
      <c r="I63" s="152" t="s">
        <v>37</v>
      </c>
      <c r="J63" s="152" t="s">
        <v>469</v>
      </c>
      <c r="K63" s="152" t="s">
        <v>469</v>
      </c>
      <c r="L63" s="34">
        <f t="shared" si="8"/>
        <v>65472</v>
      </c>
      <c r="M63" s="34">
        <f t="shared" si="9"/>
        <v>5504</v>
      </c>
      <c r="N63" s="152">
        <v>32736</v>
      </c>
      <c r="O63" s="152">
        <v>2752</v>
      </c>
      <c r="P63" s="152">
        <f t="shared" si="10"/>
        <v>8184</v>
      </c>
      <c r="Q63" s="152">
        <f t="shared" si="6"/>
        <v>688</v>
      </c>
      <c r="R63" s="152">
        <v>1</v>
      </c>
      <c r="S63" s="152">
        <v>1</v>
      </c>
      <c r="T63" s="152">
        <v>6</v>
      </c>
      <c r="U63" s="152">
        <v>6</v>
      </c>
      <c r="V63" s="152">
        <v>31</v>
      </c>
      <c r="W63" s="152">
        <v>31</v>
      </c>
      <c r="X63" s="147" t="s">
        <v>484</v>
      </c>
      <c r="Y63" s="147" t="s">
        <v>484</v>
      </c>
      <c r="Z63" s="147" t="s">
        <v>484</v>
      </c>
      <c r="AA63" s="147" t="s">
        <v>484</v>
      </c>
      <c r="AB63" s="147" t="s">
        <v>484</v>
      </c>
      <c r="AC63" s="147" t="s">
        <v>484</v>
      </c>
      <c r="AD63" s="147" t="s">
        <v>484</v>
      </c>
      <c r="AE63" s="147" t="s">
        <v>484</v>
      </c>
      <c r="AF63" s="152">
        <v>8</v>
      </c>
      <c r="AG63" s="152">
        <v>8</v>
      </c>
      <c r="AH63" s="152">
        <v>1</v>
      </c>
      <c r="AI63" s="152">
        <v>1</v>
      </c>
      <c r="AJ63" s="34" t="s">
        <v>13</v>
      </c>
      <c r="AK63" s="34" t="s">
        <v>13</v>
      </c>
      <c r="AL63" s="34" t="s">
        <v>13</v>
      </c>
      <c r="AM63" s="34" t="s">
        <v>13</v>
      </c>
      <c r="AN63" s="34" t="s">
        <v>487</v>
      </c>
      <c r="AO63" s="34" t="s">
        <v>487</v>
      </c>
      <c r="AP63" s="58">
        <v>40</v>
      </c>
      <c r="AQ63" s="59">
        <v>0</v>
      </c>
      <c r="AR63" s="59">
        <v>40</v>
      </c>
      <c r="AS63" s="59">
        <v>0</v>
      </c>
      <c r="AT63" s="59">
        <v>40</v>
      </c>
      <c r="AU63" s="59">
        <v>0</v>
      </c>
      <c r="AV63" s="59">
        <v>40</v>
      </c>
      <c r="AW63" s="59">
        <v>0</v>
      </c>
      <c r="AX63" s="53" t="s">
        <v>489</v>
      </c>
      <c r="AY63" s="52">
        <f t="shared" si="7"/>
        <v>32736</v>
      </c>
      <c r="AZ63" s="47">
        <v>50000</v>
      </c>
      <c r="BA63" s="47">
        <v>0</v>
      </c>
      <c r="BB63" s="47">
        <v>0</v>
      </c>
      <c r="BC63" s="47">
        <v>10</v>
      </c>
      <c r="BD63" s="47">
        <v>10</v>
      </c>
      <c r="BE63" s="47">
        <v>2</v>
      </c>
      <c r="BF63" s="47">
        <v>1</v>
      </c>
      <c r="BG63" s="47">
        <v>2</v>
      </c>
      <c r="BH63" s="47">
        <v>1</v>
      </c>
      <c r="BI63" s="47" t="s">
        <v>421</v>
      </c>
      <c r="BJ63" s="47" t="s">
        <v>421</v>
      </c>
      <c r="BK63" s="47">
        <v>0</v>
      </c>
      <c r="BL63" s="53">
        <v>0</v>
      </c>
    </row>
    <row r="64" spans="1:64" x14ac:dyDescent="0.25">
      <c r="B64" s="16" t="s">
        <v>72</v>
      </c>
      <c r="C64" s="30">
        <v>1800</v>
      </c>
      <c r="D64" s="30" t="s">
        <v>199</v>
      </c>
      <c r="E64" s="34">
        <v>80128</v>
      </c>
      <c r="F64" s="34">
        <v>10144</v>
      </c>
      <c r="G64" s="152" t="s">
        <v>29</v>
      </c>
      <c r="H64" s="152" t="s">
        <v>30</v>
      </c>
      <c r="I64" s="152" t="s">
        <v>37</v>
      </c>
      <c r="J64" s="152" t="s">
        <v>469</v>
      </c>
      <c r="K64" s="152" t="s">
        <v>469</v>
      </c>
      <c r="L64" s="34">
        <f t="shared" si="8"/>
        <v>87296</v>
      </c>
      <c r="M64" s="34">
        <f t="shared" si="9"/>
        <v>11008</v>
      </c>
      <c r="N64" s="152">
        <v>43648</v>
      </c>
      <c r="O64" s="152">
        <v>5504</v>
      </c>
      <c r="P64" s="152">
        <f t="shared" si="10"/>
        <v>10912</v>
      </c>
      <c r="Q64" s="152">
        <f t="shared" si="6"/>
        <v>1376</v>
      </c>
      <c r="R64" s="152">
        <v>1</v>
      </c>
      <c r="S64" s="152">
        <v>1</v>
      </c>
      <c r="T64" s="152">
        <v>6</v>
      </c>
      <c r="U64" s="152">
        <v>6</v>
      </c>
      <c r="V64" s="152">
        <v>31</v>
      </c>
      <c r="W64" s="152">
        <v>31</v>
      </c>
      <c r="X64" s="147" t="s">
        <v>484</v>
      </c>
      <c r="Y64" s="147" t="s">
        <v>484</v>
      </c>
      <c r="Z64" s="147" t="s">
        <v>484</v>
      </c>
      <c r="AA64" s="147" t="s">
        <v>484</v>
      </c>
      <c r="AB64" s="147" t="s">
        <v>484</v>
      </c>
      <c r="AC64" s="147" t="s">
        <v>484</v>
      </c>
      <c r="AD64" s="147" t="s">
        <v>484</v>
      </c>
      <c r="AE64" s="147" t="s">
        <v>484</v>
      </c>
      <c r="AF64" s="152">
        <v>8</v>
      </c>
      <c r="AG64" s="152">
        <v>8</v>
      </c>
      <c r="AH64" s="152">
        <v>1</v>
      </c>
      <c r="AI64" s="152">
        <v>1</v>
      </c>
      <c r="AJ64" s="34" t="s">
        <v>13</v>
      </c>
      <c r="AK64" s="34" t="s">
        <v>13</v>
      </c>
      <c r="AL64" s="34" t="s">
        <v>13</v>
      </c>
      <c r="AM64" s="34" t="s">
        <v>13</v>
      </c>
      <c r="AN64" s="34" t="s">
        <v>487</v>
      </c>
      <c r="AO64" s="34" t="s">
        <v>487</v>
      </c>
      <c r="AP64" s="58">
        <v>40</v>
      </c>
      <c r="AQ64" s="59">
        <v>0</v>
      </c>
      <c r="AR64" s="59">
        <v>40</v>
      </c>
      <c r="AS64" s="59">
        <v>0</v>
      </c>
      <c r="AT64" s="59">
        <v>40</v>
      </c>
      <c r="AU64" s="59">
        <v>0</v>
      </c>
      <c r="AV64" s="59">
        <v>40</v>
      </c>
      <c r="AW64" s="59">
        <v>0</v>
      </c>
      <c r="AX64" s="53" t="s">
        <v>489</v>
      </c>
      <c r="AY64" s="52">
        <f t="shared" si="7"/>
        <v>43648</v>
      </c>
      <c r="AZ64" s="47">
        <v>50000</v>
      </c>
      <c r="BA64" s="47">
        <v>0</v>
      </c>
      <c r="BB64" s="47">
        <v>0</v>
      </c>
      <c r="BC64" s="47">
        <v>10</v>
      </c>
      <c r="BD64" s="47">
        <v>10</v>
      </c>
      <c r="BE64" s="47">
        <v>2</v>
      </c>
      <c r="BF64" s="47">
        <v>1</v>
      </c>
      <c r="BG64" s="47">
        <v>2</v>
      </c>
      <c r="BH64" s="47">
        <v>1</v>
      </c>
      <c r="BI64" s="47" t="s">
        <v>421</v>
      </c>
      <c r="BJ64" s="47" t="s">
        <v>421</v>
      </c>
      <c r="BK64" s="47">
        <v>0</v>
      </c>
      <c r="BL64" s="53">
        <v>0</v>
      </c>
    </row>
    <row r="65" spans="1:64" x14ac:dyDescent="0.25">
      <c r="B65" s="16" t="s">
        <v>73</v>
      </c>
      <c r="C65" s="30">
        <v>1000</v>
      </c>
      <c r="D65" s="30" t="s">
        <v>202</v>
      </c>
      <c r="G65" s="152" t="s">
        <v>29</v>
      </c>
      <c r="H65" s="152" t="s">
        <v>31</v>
      </c>
      <c r="I65" s="152" t="s">
        <v>37</v>
      </c>
      <c r="J65" s="152" t="s">
        <v>469</v>
      </c>
      <c r="K65" s="152" t="s">
        <v>469</v>
      </c>
      <c r="L65" s="34">
        <f t="shared" si="8"/>
        <v>87296</v>
      </c>
      <c r="M65" s="34">
        <f t="shared" si="9"/>
        <v>43648</v>
      </c>
      <c r="N65" s="152">
        <v>43648</v>
      </c>
      <c r="O65" s="152">
        <v>21824</v>
      </c>
      <c r="P65" s="152">
        <f t="shared" si="10"/>
        <v>10912</v>
      </c>
      <c r="Q65" s="152">
        <f t="shared" si="6"/>
        <v>5456</v>
      </c>
      <c r="R65" s="152">
        <v>1</v>
      </c>
      <c r="S65" s="152">
        <v>1</v>
      </c>
      <c r="T65" s="152">
        <v>6</v>
      </c>
      <c r="U65" s="152">
        <v>6</v>
      </c>
      <c r="V65" s="152">
        <v>31</v>
      </c>
      <c r="W65" s="152">
        <v>31</v>
      </c>
      <c r="X65" s="147" t="s">
        <v>484</v>
      </c>
      <c r="Y65" s="147" t="s">
        <v>484</v>
      </c>
      <c r="Z65" s="147" t="s">
        <v>484</v>
      </c>
      <c r="AA65" s="147" t="s">
        <v>484</v>
      </c>
      <c r="AB65" s="147" t="s">
        <v>484</v>
      </c>
      <c r="AC65" s="147" t="s">
        <v>484</v>
      </c>
      <c r="AD65" s="147" t="s">
        <v>484</v>
      </c>
      <c r="AE65" s="147" t="s">
        <v>484</v>
      </c>
      <c r="AF65" s="152">
        <v>8</v>
      </c>
      <c r="AG65" s="152">
        <v>8</v>
      </c>
      <c r="AH65" s="152">
        <v>1</v>
      </c>
      <c r="AI65" s="152">
        <v>1</v>
      </c>
      <c r="AJ65" s="34" t="s">
        <v>13</v>
      </c>
      <c r="AK65" s="34" t="s">
        <v>13</v>
      </c>
      <c r="AL65" s="34" t="s">
        <v>13</v>
      </c>
      <c r="AM65" s="34" t="s">
        <v>13</v>
      </c>
      <c r="AN65" s="34" t="s">
        <v>487</v>
      </c>
      <c r="AO65" s="34" t="s">
        <v>487</v>
      </c>
      <c r="AP65" s="58">
        <v>40</v>
      </c>
      <c r="AQ65" s="59">
        <v>0</v>
      </c>
      <c r="AR65" s="59">
        <v>40</v>
      </c>
      <c r="AS65" s="59">
        <v>0</v>
      </c>
      <c r="AT65" s="59">
        <v>40</v>
      </c>
      <c r="AU65" s="59">
        <v>0</v>
      </c>
      <c r="AV65" s="59">
        <v>40</v>
      </c>
      <c r="AW65" s="59">
        <v>0</v>
      </c>
      <c r="AX65" s="53" t="s">
        <v>489</v>
      </c>
      <c r="AY65" s="52">
        <f t="shared" si="7"/>
        <v>43648</v>
      </c>
      <c r="AZ65" s="47">
        <v>50000</v>
      </c>
      <c r="BA65" s="47">
        <v>0</v>
      </c>
      <c r="BB65" s="47">
        <v>0</v>
      </c>
      <c r="BC65" s="47">
        <v>10</v>
      </c>
      <c r="BD65" s="47">
        <v>10</v>
      </c>
      <c r="BE65" s="47">
        <v>2</v>
      </c>
      <c r="BF65" s="47">
        <v>1</v>
      </c>
      <c r="BG65" s="47">
        <v>2</v>
      </c>
      <c r="BH65" s="47">
        <v>1</v>
      </c>
      <c r="BI65" s="47" t="s">
        <v>421</v>
      </c>
      <c r="BJ65" s="47" t="s">
        <v>421</v>
      </c>
      <c r="BK65" s="47">
        <v>0</v>
      </c>
      <c r="BL65" s="53">
        <v>0</v>
      </c>
    </row>
    <row r="66" spans="1:64" x14ac:dyDescent="0.25">
      <c r="B66" s="16" t="s">
        <v>73</v>
      </c>
      <c r="C66" s="30">
        <v>1000</v>
      </c>
      <c r="D66" s="30" t="s">
        <v>203</v>
      </c>
      <c r="G66" s="152" t="s">
        <v>29</v>
      </c>
      <c r="H66" s="152" t="s">
        <v>32</v>
      </c>
      <c r="I66" s="152" t="s">
        <v>37</v>
      </c>
      <c r="J66" s="152" t="s">
        <v>469</v>
      </c>
      <c r="K66" s="152" t="s">
        <v>469</v>
      </c>
      <c r="L66" s="34">
        <f t="shared" si="8"/>
        <v>87296</v>
      </c>
      <c r="M66" s="34">
        <f t="shared" si="9"/>
        <v>43648</v>
      </c>
      <c r="N66" s="152">
        <v>43648</v>
      </c>
      <c r="O66" s="152">
        <v>21824</v>
      </c>
      <c r="P66" s="152">
        <f t="shared" si="10"/>
        <v>10912</v>
      </c>
      <c r="Q66" s="152">
        <f t="shared" si="6"/>
        <v>5456</v>
      </c>
      <c r="R66" s="152">
        <v>1</v>
      </c>
      <c r="S66" s="152">
        <v>1</v>
      </c>
      <c r="T66" s="152">
        <v>6</v>
      </c>
      <c r="U66" s="152">
        <v>6</v>
      </c>
      <c r="V66" s="152">
        <v>31</v>
      </c>
      <c r="W66" s="152">
        <v>31</v>
      </c>
      <c r="X66" s="147" t="s">
        <v>484</v>
      </c>
      <c r="Y66" s="147" t="s">
        <v>484</v>
      </c>
      <c r="Z66" s="147" t="s">
        <v>484</v>
      </c>
      <c r="AA66" s="147" t="s">
        <v>484</v>
      </c>
      <c r="AB66" s="147" t="s">
        <v>484</v>
      </c>
      <c r="AC66" s="147" t="s">
        <v>484</v>
      </c>
      <c r="AD66" s="147" t="s">
        <v>484</v>
      </c>
      <c r="AE66" s="147" t="s">
        <v>484</v>
      </c>
      <c r="AF66" s="152">
        <v>8</v>
      </c>
      <c r="AG66" s="152">
        <v>8</v>
      </c>
      <c r="AH66" s="152">
        <v>1</v>
      </c>
      <c r="AI66" s="152">
        <v>1</v>
      </c>
      <c r="AJ66" s="34" t="s">
        <v>13</v>
      </c>
      <c r="AK66" s="34" t="s">
        <v>13</v>
      </c>
      <c r="AL66" s="34" t="s">
        <v>13</v>
      </c>
      <c r="AM66" s="34" t="s">
        <v>13</v>
      </c>
      <c r="AN66" s="34" t="s">
        <v>487</v>
      </c>
      <c r="AO66" s="34" t="s">
        <v>487</v>
      </c>
      <c r="AP66" s="58">
        <v>40</v>
      </c>
      <c r="AQ66" s="59">
        <v>0</v>
      </c>
      <c r="AR66" s="59">
        <v>40</v>
      </c>
      <c r="AS66" s="59">
        <v>0</v>
      </c>
      <c r="AT66" s="59">
        <v>40</v>
      </c>
      <c r="AU66" s="59">
        <v>0</v>
      </c>
      <c r="AV66" s="59">
        <v>40</v>
      </c>
      <c r="AW66" s="59">
        <v>0</v>
      </c>
      <c r="AX66" s="53" t="s">
        <v>489</v>
      </c>
      <c r="AY66" s="52">
        <f t="shared" si="7"/>
        <v>43648</v>
      </c>
      <c r="AZ66" s="47">
        <v>50000</v>
      </c>
      <c r="BA66" s="47">
        <v>0</v>
      </c>
      <c r="BB66" s="47">
        <v>0</v>
      </c>
      <c r="BC66" s="47">
        <v>10</v>
      </c>
      <c r="BD66" s="47">
        <v>10</v>
      </c>
      <c r="BE66" s="47">
        <v>2</v>
      </c>
      <c r="BF66" s="47">
        <v>1</v>
      </c>
      <c r="BG66" s="47">
        <v>2</v>
      </c>
      <c r="BH66" s="47">
        <v>1</v>
      </c>
      <c r="BI66" s="47" t="s">
        <v>421</v>
      </c>
      <c r="BJ66" s="47" t="s">
        <v>421</v>
      </c>
      <c r="BK66" s="47">
        <v>0</v>
      </c>
      <c r="BL66" s="53">
        <v>0</v>
      </c>
    </row>
    <row r="67" spans="1:64" x14ac:dyDescent="0.25">
      <c r="AP67" s="69"/>
      <c r="AQ67" s="70"/>
      <c r="AR67" s="70"/>
      <c r="AS67" s="70"/>
      <c r="AT67" s="70"/>
      <c r="AU67" s="70"/>
      <c r="AV67" s="70"/>
      <c r="AW67" s="70"/>
      <c r="AX67" s="56"/>
      <c r="AY67" s="54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6"/>
    </row>
    <row r="68" spans="1:64" x14ac:dyDescent="0.25">
      <c r="A68" s="30" t="s">
        <v>64</v>
      </c>
      <c r="B68" s="13" t="s">
        <v>75</v>
      </c>
      <c r="C68" s="30">
        <v>2550</v>
      </c>
      <c r="D68" s="30" t="s">
        <v>204</v>
      </c>
      <c r="E68" s="34">
        <v>25000</v>
      </c>
      <c r="F68" s="34">
        <v>2000</v>
      </c>
      <c r="G68" s="152" t="s">
        <v>29</v>
      </c>
      <c r="H68" s="152" t="s">
        <v>30</v>
      </c>
      <c r="I68" s="152" t="s">
        <v>37</v>
      </c>
      <c r="J68" s="152" t="s">
        <v>469</v>
      </c>
      <c r="K68" s="152" t="s">
        <v>469</v>
      </c>
      <c r="N68" s="152">
        <v>27264</v>
      </c>
      <c r="O68" s="152">
        <v>1792</v>
      </c>
      <c r="P68" s="152">
        <v>32</v>
      </c>
      <c r="Q68" s="152">
        <v>32</v>
      </c>
      <c r="R68" s="152">
        <v>1</v>
      </c>
      <c r="S68" s="152">
        <v>1</v>
      </c>
      <c r="T68" s="152">
        <v>9</v>
      </c>
      <c r="U68" s="152">
        <v>9</v>
      </c>
      <c r="V68" s="152">
        <v>31</v>
      </c>
      <c r="W68" s="152">
        <v>31</v>
      </c>
      <c r="X68" s="147" t="s">
        <v>484</v>
      </c>
      <c r="Y68" s="147" t="s">
        <v>484</v>
      </c>
      <c r="Z68" s="147" t="s">
        <v>484</v>
      </c>
      <c r="AA68" s="147" t="s">
        <v>484</v>
      </c>
      <c r="AB68" s="147" t="s">
        <v>484</v>
      </c>
      <c r="AC68" s="147" t="s">
        <v>484</v>
      </c>
      <c r="AD68" s="147" t="s">
        <v>484</v>
      </c>
      <c r="AE68" s="147" t="s">
        <v>484</v>
      </c>
      <c r="AF68" s="152">
        <v>8</v>
      </c>
      <c r="AG68" s="152">
        <v>5</v>
      </c>
      <c r="AH68" s="152">
        <v>2</v>
      </c>
      <c r="AI68" s="152">
        <v>1</v>
      </c>
      <c r="AJ68" s="34" t="s">
        <v>13</v>
      </c>
      <c r="AK68" s="34" t="s">
        <v>13</v>
      </c>
      <c r="AL68" s="34" t="s">
        <v>13</v>
      </c>
      <c r="AM68" s="34" t="s">
        <v>13</v>
      </c>
      <c r="AN68" s="34" t="s">
        <v>487</v>
      </c>
      <c r="AO68" s="34" t="s">
        <v>487</v>
      </c>
      <c r="AP68" s="58">
        <v>40</v>
      </c>
      <c r="AQ68" s="59">
        <v>0</v>
      </c>
      <c r="AR68" s="59">
        <v>40</v>
      </c>
      <c r="AS68" s="59">
        <v>0</v>
      </c>
      <c r="AT68" s="59">
        <v>40</v>
      </c>
      <c r="AU68" s="59">
        <v>0</v>
      </c>
      <c r="AV68" s="59">
        <v>40</v>
      </c>
      <c r="AW68" s="59">
        <v>0</v>
      </c>
      <c r="AX68" s="53" t="s">
        <v>489</v>
      </c>
      <c r="AY68" s="52">
        <f t="shared" ref="AY68:AY70" si="16">N68</f>
        <v>27264</v>
      </c>
      <c r="AZ68" s="47">
        <v>50000</v>
      </c>
      <c r="BA68" s="47">
        <v>0</v>
      </c>
      <c r="BB68" s="47">
        <v>0</v>
      </c>
      <c r="BC68" s="47">
        <v>10</v>
      </c>
      <c r="BD68" s="47">
        <v>10</v>
      </c>
      <c r="BE68" s="47">
        <v>2</v>
      </c>
      <c r="BF68" s="47">
        <v>1</v>
      </c>
      <c r="BG68" s="47">
        <v>2</v>
      </c>
      <c r="BH68" s="47">
        <v>1</v>
      </c>
      <c r="BI68" s="47" t="s">
        <v>421</v>
      </c>
      <c r="BJ68" s="47" t="s">
        <v>421</v>
      </c>
      <c r="BK68" s="47">
        <v>0</v>
      </c>
      <c r="BL68" s="53">
        <v>0</v>
      </c>
    </row>
    <row r="69" spans="1:64" x14ac:dyDescent="0.25">
      <c r="A69" s="30" t="s">
        <v>65</v>
      </c>
      <c r="B69" s="15" t="s">
        <v>68</v>
      </c>
      <c r="C69" s="30">
        <v>1800</v>
      </c>
      <c r="D69" s="30" t="s">
        <v>205</v>
      </c>
      <c r="E69" s="34">
        <v>40000</v>
      </c>
      <c r="F69" s="34">
        <v>5000</v>
      </c>
      <c r="G69" s="152" t="s">
        <v>29</v>
      </c>
      <c r="H69" s="152" t="s">
        <v>30</v>
      </c>
      <c r="I69" s="152" t="s">
        <v>37</v>
      </c>
      <c r="J69" s="152" t="s">
        <v>469</v>
      </c>
      <c r="K69" s="152" t="s">
        <v>469</v>
      </c>
      <c r="N69" s="152">
        <v>43648</v>
      </c>
      <c r="O69" s="152">
        <v>5504</v>
      </c>
      <c r="P69" s="152">
        <v>32</v>
      </c>
      <c r="Q69" s="152">
        <v>32</v>
      </c>
      <c r="R69" s="152">
        <v>1</v>
      </c>
      <c r="S69" s="152">
        <v>1</v>
      </c>
      <c r="T69" s="152">
        <v>9</v>
      </c>
      <c r="U69" s="152">
        <v>9</v>
      </c>
      <c r="V69" s="152">
        <v>31</v>
      </c>
      <c r="W69" s="152">
        <v>31</v>
      </c>
      <c r="X69" s="147" t="s">
        <v>484</v>
      </c>
      <c r="Y69" s="147" t="s">
        <v>484</v>
      </c>
      <c r="Z69" s="147" t="s">
        <v>484</v>
      </c>
      <c r="AA69" s="147" t="s">
        <v>484</v>
      </c>
      <c r="AB69" s="147" t="s">
        <v>484</v>
      </c>
      <c r="AC69" s="147" t="s">
        <v>484</v>
      </c>
      <c r="AD69" s="147" t="s">
        <v>484</v>
      </c>
      <c r="AE69" s="147" t="s">
        <v>484</v>
      </c>
      <c r="AF69" s="152">
        <v>8</v>
      </c>
      <c r="AG69" s="152">
        <v>5</v>
      </c>
      <c r="AH69" s="152">
        <v>2</v>
      </c>
      <c r="AI69" s="152">
        <v>1</v>
      </c>
      <c r="AJ69" s="34" t="s">
        <v>13</v>
      </c>
      <c r="AK69" s="34" t="s">
        <v>13</v>
      </c>
      <c r="AL69" s="34" t="s">
        <v>13</v>
      </c>
      <c r="AM69" s="34" t="s">
        <v>13</v>
      </c>
      <c r="AN69" s="34" t="s">
        <v>487</v>
      </c>
      <c r="AO69" s="34" t="s">
        <v>487</v>
      </c>
      <c r="AP69" s="58">
        <v>40</v>
      </c>
      <c r="AQ69" s="59">
        <v>0</v>
      </c>
      <c r="AR69" s="59">
        <v>40</v>
      </c>
      <c r="AS69" s="59">
        <v>0</v>
      </c>
      <c r="AT69" s="59">
        <v>40</v>
      </c>
      <c r="AU69" s="59">
        <v>0</v>
      </c>
      <c r="AV69" s="59">
        <v>40</v>
      </c>
      <c r="AW69" s="59">
        <v>0</v>
      </c>
      <c r="AX69" s="53" t="s">
        <v>489</v>
      </c>
      <c r="AY69" s="52">
        <f t="shared" si="16"/>
        <v>43648</v>
      </c>
      <c r="AZ69" s="47">
        <v>50000</v>
      </c>
      <c r="BA69" s="47">
        <v>0</v>
      </c>
      <c r="BB69" s="47">
        <v>0</v>
      </c>
      <c r="BC69" s="47">
        <v>10</v>
      </c>
      <c r="BD69" s="47">
        <v>10</v>
      </c>
      <c r="BE69" s="47">
        <v>2</v>
      </c>
      <c r="BF69" s="47">
        <v>1</v>
      </c>
      <c r="BG69" s="47">
        <v>2</v>
      </c>
      <c r="BH69" s="47">
        <v>1</v>
      </c>
      <c r="BI69" s="47" t="s">
        <v>421</v>
      </c>
      <c r="BJ69" s="47" t="s">
        <v>421</v>
      </c>
      <c r="BK69" s="47">
        <v>0</v>
      </c>
      <c r="BL69" s="53">
        <v>0</v>
      </c>
    </row>
    <row r="70" spans="1:64" x14ac:dyDescent="0.25">
      <c r="A70" s="30" t="s">
        <v>74</v>
      </c>
      <c r="B70" s="14" t="s">
        <v>70</v>
      </c>
      <c r="C70" s="30">
        <v>750</v>
      </c>
      <c r="D70" s="30" t="s">
        <v>206</v>
      </c>
      <c r="E70" s="34">
        <v>60000</v>
      </c>
      <c r="F70" s="34">
        <v>5000</v>
      </c>
      <c r="G70" s="152" t="s">
        <v>29</v>
      </c>
      <c r="H70" s="152" t="s">
        <v>32</v>
      </c>
      <c r="I70" s="152" t="s">
        <v>37</v>
      </c>
      <c r="J70" s="152" t="s">
        <v>469</v>
      </c>
      <c r="K70" s="152" t="s">
        <v>469</v>
      </c>
      <c r="N70" s="152">
        <v>65472</v>
      </c>
      <c r="O70" s="152">
        <v>5504</v>
      </c>
      <c r="P70" s="152">
        <v>32</v>
      </c>
      <c r="Q70" s="152">
        <v>32</v>
      </c>
      <c r="R70" s="152">
        <v>1</v>
      </c>
      <c r="S70" s="152">
        <v>1</v>
      </c>
      <c r="T70" s="152">
        <v>9</v>
      </c>
      <c r="U70" s="152">
        <v>9</v>
      </c>
      <c r="V70" s="152">
        <v>31</v>
      </c>
      <c r="W70" s="152">
        <v>31</v>
      </c>
      <c r="X70" s="147" t="s">
        <v>484</v>
      </c>
      <c r="Y70" s="147" t="s">
        <v>484</v>
      </c>
      <c r="Z70" s="147" t="s">
        <v>484</v>
      </c>
      <c r="AA70" s="147" t="s">
        <v>484</v>
      </c>
      <c r="AB70" s="147" t="s">
        <v>484</v>
      </c>
      <c r="AC70" s="147" t="s">
        <v>484</v>
      </c>
      <c r="AD70" s="147" t="s">
        <v>484</v>
      </c>
      <c r="AE70" s="147" t="s">
        <v>484</v>
      </c>
      <c r="AF70" s="152">
        <v>8</v>
      </c>
      <c r="AG70" s="152">
        <v>5</v>
      </c>
      <c r="AH70" s="152">
        <v>2</v>
      </c>
      <c r="AI70" s="152">
        <v>1</v>
      </c>
      <c r="AJ70" s="34" t="s">
        <v>13</v>
      </c>
      <c r="AK70" s="34" t="s">
        <v>13</v>
      </c>
      <c r="AL70" s="34" t="s">
        <v>13</v>
      </c>
      <c r="AM70" s="34" t="s">
        <v>13</v>
      </c>
      <c r="AN70" s="34" t="s">
        <v>487</v>
      </c>
      <c r="AO70" s="34" t="s">
        <v>487</v>
      </c>
      <c r="AP70" s="58">
        <v>40</v>
      </c>
      <c r="AQ70" s="59">
        <v>0</v>
      </c>
      <c r="AR70" s="59">
        <v>40</v>
      </c>
      <c r="AS70" s="59">
        <v>0</v>
      </c>
      <c r="AT70" s="59">
        <v>40</v>
      </c>
      <c r="AU70" s="59">
        <v>0</v>
      </c>
      <c r="AV70" s="59">
        <v>40</v>
      </c>
      <c r="AW70" s="59">
        <v>0</v>
      </c>
      <c r="AX70" s="53" t="s">
        <v>489</v>
      </c>
      <c r="AY70" s="52">
        <f t="shared" si="16"/>
        <v>65472</v>
      </c>
      <c r="AZ70" s="47">
        <v>50000</v>
      </c>
      <c r="BA70" s="47">
        <v>0</v>
      </c>
      <c r="BB70" s="47">
        <v>0</v>
      </c>
      <c r="BC70" s="47">
        <v>10</v>
      </c>
      <c r="BD70" s="47">
        <v>10</v>
      </c>
      <c r="BE70" s="47">
        <v>2</v>
      </c>
      <c r="BF70" s="47">
        <v>1</v>
      </c>
      <c r="BG70" s="47">
        <v>2</v>
      </c>
      <c r="BH70" s="47">
        <v>1</v>
      </c>
      <c r="BI70" s="47" t="s">
        <v>421</v>
      </c>
      <c r="BJ70" s="47" t="s">
        <v>421</v>
      </c>
      <c r="BK70" s="47">
        <v>0</v>
      </c>
      <c r="BL70" s="53">
        <v>0</v>
      </c>
    </row>
    <row r="71" spans="1:64" x14ac:dyDescent="0.25">
      <c r="B71" s="14"/>
      <c r="AP71" s="69"/>
      <c r="AQ71" s="70"/>
      <c r="AR71" s="70"/>
      <c r="AS71" s="70"/>
      <c r="AT71" s="70"/>
      <c r="AU71" s="70"/>
      <c r="AV71" s="70"/>
      <c r="AW71" s="70"/>
      <c r="AX71" s="56"/>
      <c r="AY71" s="54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6"/>
    </row>
    <row r="72" spans="1:64" x14ac:dyDescent="0.25">
      <c r="A72" s="30" t="s">
        <v>71</v>
      </c>
      <c r="B72" s="14" t="s">
        <v>75</v>
      </c>
      <c r="C72" s="30">
        <v>3850</v>
      </c>
      <c r="D72" s="30" t="s">
        <v>207</v>
      </c>
      <c r="E72" s="34">
        <v>25000</v>
      </c>
      <c r="F72" s="34">
        <v>2000</v>
      </c>
      <c r="G72" s="152" t="s">
        <v>29</v>
      </c>
      <c r="H72" s="152" t="s">
        <v>30</v>
      </c>
      <c r="I72" s="152" t="s">
        <v>37</v>
      </c>
      <c r="J72" s="152" t="s">
        <v>469</v>
      </c>
      <c r="K72" s="152" t="s">
        <v>469</v>
      </c>
      <c r="L72" s="34">
        <f t="shared" ref="L72:L76" si="17">N72*2</f>
        <v>27264</v>
      </c>
      <c r="M72" s="34">
        <f t="shared" ref="M72:M76" si="18">O72*2</f>
        <v>1792</v>
      </c>
      <c r="N72" s="152">
        <v>13632</v>
      </c>
      <c r="O72" s="152">
        <v>896</v>
      </c>
      <c r="P72" s="152">
        <f t="shared" ref="P72:P76" si="19">N72/4</f>
        <v>3408</v>
      </c>
      <c r="Q72" s="152">
        <f t="shared" ref="Q72:Q76" si="20">O72/4</f>
        <v>224</v>
      </c>
      <c r="R72" s="152">
        <v>1</v>
      </c>
      <c r="S72" s="152">
        <v>1</v>
      </c>
      <c r="T72" s="152">
        <v>9</v>
      </c>
      <c r="U72" s="152">
        <v>9</v>
      </c>
      <c r="V72" s="152">
        <v>31</v>
      </c>
      <c r="W72" s="152">
        <v>31</v>
      </c>
      <c r="X72" s="147" t="s">
        <v>484</v>
      </c>
      <c r="Y72" s="147" t="s">
        <v>484</v>
      </c>
      <c r="Z72" s="147" t="s">
        <v>484</v>
      </c>
      <c r="AA72" s="147" t="s">
        <v>484</v>
      </c>
      <c r="AB72" s="147" t="s">
        <v>484</v>
      </c>
      <c r="AC72" s="147" t="s">
        <v>484</v>
      </c>
      <c r="AD72" s="147" t="s">
        <v>484</v>
      </c>
      <c r="AE72" s="147" t="s">
        <v>484</v>
      </c>
      <c r="AF72" s="152">
        <v>8</v>
      </c>
      <c r="AG72" s="152">
        <v>5</v>
      </c>
      <c r="AH72" s="152">
        <v>2</v>
      </c>
      <c r="AI72" s="152">
        <v>1</v>
      </c>
      <c r="AJ72" s="34" t="s">
        <v>13</v>
      </c>
      <c r="AK72" s="34" t="s">
        <v>13</v>
      </c>
      <c r="AL72" s="34" t="s">
        <v>13</v>
      </c>
      <c r="AM72" s="34" t="s">
        <v>13</v>
      </c>
      <c r="AN72" s="34" t="s">
        <v>487</v>
      </c>
      <c r="AO72" s="34" t="s">
        <v>487</v>
      </c>
      <c r="AP72" s="58">
        <v>40</v>
      </c>
      <c r="AQ72" s="59">
        <v>0</v>
      </c>
      <c r="AR72" s="59">
        <v>40</v>
      </c>
      <c r="AS72" s="59">
        <v>0</v>
      </c>
      <c r="AT72" s="59">
        <v>40</v>
      </c>
      <c r="AU72" s="59">
        <v>0</v>
      </c>
      <c r="AV72" s="59">
        <v>40</v>
      </c>
      <c r="AW72" s="59">
        <v>0</v>
      </c>
      <c r="AX72" s="53" t="s">
        <v>489</v>
      </c>
      <c r="AY72" s="52">
        <f t="shared" ref="AY72:AY76" si="21">N72</f>
        <v>13632</v>
      </c>
      <c r="AZ72" s="47">
        <v>50000</v>
      </c>
      <c r="BA72" s="47">
        <v>0</v>
      </c>
      <c r="BB72" s="47">
        <v>0</v>
      </c>
      <c r="BC72" s="47">
        <v>10</v>
      </c>
      <c r="BD72" s="47">
        <v>10</v>
      </c>
      <c r="BE72" s="47">
        <v>2</v>
      </c>
      <c r="BF72" s="47">
        <v>1</v>
      </c>
      <c r="BG72" s="47">
        <v>2</v>
      </c>
      <c r="BH72" s="47">
        <v>1</v>
      </c>
      <c r="BI72" s="47" t="s">
        <v>421</v>
      </c>
      <c r="BJ72" s="47" t="s">
        <v>421</v>
      </c>
      <c r="BK72" s="47">
        <v>0</v>
      </c>
      <c r="BL72" s="53">
        <v>0</v>
      </c>
    </row>
    <row r="73" spans="1:64" x14ac:dyDescent="0.25">
      <c r="A73" s="30" t="s">
        <v>65</v>
      </c>
      <c r="B73" s="15" t="s">
        <v>68</v>
      </c>
      <c r="C73" s="30">
        <v>2300</v>
      </c>
      <c r="D73" s="30" t="s">
        <v>208</v>
      </c>
      <c r="E73" s="34">
        <v>40000</v>
      </c>
      <c r="F73" s="34">
        <v>5000</v>
      </c>
      <c r="G73" s="152" t="s">
        <v>29</v>
      </c>
      <c r="H73" s="152" t="s">
        <v>30</v>
      </c>
      <c r="I73" s="152" t="s">
        <v>37</v>
      </c>
      <c r="J73" s="152" t="s">
        <v>469</v>
      </c>
      <c r="K73" s="152" t="s">
        <v>469</v>
      </c>
      <c r="L73" s="34">
        <f t="shared" si="17"/>
        <v>43648</v>
      </c>
      <c r="M73" s="34">
        <f t="shared" si="18"/>
        <v>5504</v>
      </c>
      <c r="N73" s="152">
        <v>21824</v>
      </c>
      <c r="O73" s="152">
        <v>2752</v>
      </c>
      <c r="P73" s="152">
        <f t="shared" si="19"/>
        <v>5456</v>
      </c>
      <c r="Q73" s="152">
        <f t="shared" si="20"/>
        <v>688</v>
      </c>
      <c r="R73" s="152">
        <v>1</v>
      </c>
      <c r="S73" s="152">
        <v>1</v>
      </c>
      <c r="T73" s="152">
        <v>9</v>
      </c>
      <c r="U73" s="152">
        <v>9</v>
      </c>
      <c r="V73" s="152">
        <v>31</v>
      </c>
      <c r="W73" s="152">
        <v>31</v>
      </c>
      <c r="X73" s="147" t="s">
        <v>484</v>
      </c>
      <c r="Y73" s="147" t="s">
        <v>484</v>
      </c>
      <c r="Z73" s="147" t="s">
        <v>484</v>
      </c>
      <c r="AA73" s="147" t="s">
        <v>484</v>
      </c>
      <c r="AB73" s="147" t="s">
        <v>484</v>
      </c>
      <c r="AC73" s="147" t="s">
        <v>484</v>
      </c>
      <c r="AD73" s="147" t="s">
        <v>484</v>
      </c>
      <c r="AE73" s="147" t="s">
        <v>484</v>
      </c>
      <c r="AF73" s="152">
        <v>8</v>
      </c>
      <c r="AG73" s="152">
        <v>5</v>
      </c>
      <c r="AH73" s="152">
        <v>2</v>
      </c>
      <c r="AI73" s="152">
        <v>1</v>
      </c>
      <c r="AJ73" s="34" t="s">
        <v>13</v>
      </c>
      <c r="AK73" s="34" t="s">
        <v>13</v>
      </c>
      <c r="AL73" s="34" t="s">
        <v>13</v>
      </c>
      <c r="AM73" s="34" t="s">
        <v>13</v>
      </c>
      <c r="AN73" s="34" t="s">
        <v>487</v>
      </c>
      <c r="AO73" s="34" t="s">
        <v>487</v>
      </c>
      <c r="AP73" s="58">
        <v>40</v>
      </c>
      <c r="AQ73" s="59">
        <v>0</v>
      </c>
      <c r="AR73" s="59">
        <v>40</v>
      </c>
      <c r="AS73" s="59">
        <v>0</v>
      </c>
      <c r="AT73" s="59">
        <v>40</v>
      </c>
      <c r="AU73" s="59">
        <v>0</v>
      </c>
      <c r="AV73" s="59">
        <v>40</v>
      </c>
      <c r="AW73" s="59">
        <v>0</v>
      </c>
      <c r="AX73" s="53" t="s">
        <v>489</v>
      </c>
      <c r="AY73" s="52">
        <f t="shared" si="21"/>
        <v>21824</v>
      </c>
      <c r="AZ73" s="47">
        <v>50000</v>
      </c>
      <c r="BA73" s="47">
        <v>0</v>
      </c>
      <c r="BB73" s="47">
        <v>0</v>
      </c>
      <c r="BC73" s="47">
        <v>10</v>
      </c>
      <c r="BD73" s="47">
        <v>10</v>
      </c>
      <c r="BE73" s="47">
        <v>2</v>
      </c>
      <c r="BF73" s="47">
        <v>1</v>
      </c>
      <c r="BG73" s="47">
        <v>2</v>
      </c>
      <c r="BH73" s="47">
        <v>1</v>
      </c>
      <c r="BI73" s="47" t="s">
        <v>421</v>
      </c>
      <c r="BJ73" s="47" t="s">
        <v>421</v>
      </c>
      <c r="BK73" s="47">
        <v>0</v>
      </c>
      <c r="BL73" s="53">
        <v>0</v>
      </c>
    </row>
    <row r="74" spans="1:64" x14ac:dyDescent="0.25">
      <c r="A74" s="30" t="s">
        <v>74</v>
      </c>
      <c r="B74" s="15" t="s">
        <v>70</v>
      </c>
      <c r="C74" s="30">
        <v>2050</v>
      </c>
      <c r="D74" s="30" t="s">
        <v>209</v>
      </c>
      <c r="E74" s="34">
        <v>60000</v>
      </c>
      <c r="F74" s="34">
        <v>5000</v>
      </c>
      <c r="G74" s="152" t="s">
        <v>29</v>
      </c>
      <c r="H74" s="152" t="s">
        <v>30</v>
      </c>
      <c r="I74" s="152" t="s">
        <v>37</v>
      </c>
      <c r="J74" s="152" t="s">
        <v>469</v>
      </c>
      <c r="K74" s="152" t="s">
        <v>469</v>
      </c>
      <c r="L74" s="34">
        <f t="shared" si="17"/>
        <v>65472</v>
      </c>
      <c r="M74" s="34">
        <f t="shared" si="18"/>
        <v>5504</v>
      </c>
      <c r="N74" s="152">
        <v>32736</v>
      </c>
      <c r="O74" s="152">
        <v>2752</v>
      </c>
      <c r="P74" s="152">
        <f t="shared" si="19"/>
        <v>8184</v>
      </c>
      <c r="Q74" s="152">
        <f t="shared" si="20"/>
        <v>688</v>
      </c>
      <c r="R74" s="152">
        <v>1</v>
      </c>
      <c r="S74" s="152">
        <v>1</v>
      </c>
      <c r="T74" s="152">
        <v>9</v>
      </c>
      <c r="U74" s="152">
        <v>9</v>
      </c>
      <c r="V74" s="152">
        <v>31</v>
      </c>
      <c r="W74" s="152">
        <v>31</v>
      </c>
      <c r="X74" s="147" t="s">
        <v>484</v>
      </c>
      <c r="Y74" s="147" t="s">
        <v>484</v>
      </c>
      <c r="Z74" s="147" t="s">
        <v>484</v>
      </c>
      <c r="AA74" s="147" t="s">
        <v>484</v>
      </c>
      <c r="AB74" s="147" t="s">
        <v>484</v>
      </c>
      <c r="AC74" s="147" t="s">
        <v>484</v>
      </c>
      <c r="AD74" s="147" t="s">
        <v>484</v>
      </c>
      <c r="AE74" s="147" t="s">
        <v>484</v>
      </c>
      <c r="AF74" s="152">
        <v>8</v>
      </c>
      <c r="AG74" s="152">
        <v>5</v>
      </c>
      <c r="AH74" s="152">
        <v>2</v>
      </c>
      <c r="AI74" s="152">
        <v>1</v>
      </c>
      <c r="AJ74" s="34" t="s">
        <v>13</v>
      </c>
      <c r="AK74" s="34" t="s">
        <v>13</v>
      </c>
      <c r="AL74" s="34" t="s">
        <v>13</v>
      </c>
      <c r="AM74" s="34" t="s">
        <v>13</v>
      </c>
      <c r="AN74" s="34" t="s">
        <v>487</v>
      </c>
      <c r="AO74" s="34" t="s">
        <v>487</v>
      </c>
      <c r="AP74" s="58">
        <v>40</v>
      </c>
      <c r="AQ74" s="59">
        <v>0</v>
      </c>
      <c r="AR74" s="59">
        <v>40</v>
      </c>
      <c r="AS74" s="59">
        <v>0</v>
      </c>
      <c r="AT74" s="59">
        <v>40</v>
      </c>
      <c r="AU74" s="59">
        <v>0</v>
      </c>
      <c r="AV74" s="59">
        <v>40</v>
      </c>
      <c r="AW74" s="59">
        <v>0</v>
      </c>
      <c r="AX74" s="53" t="s">
        <v>489</v>
      </c>
      <c r="AY74" s="52">
        <f t="shared" si="21"/>
        <v>32736</v>
      </c>
      <c r="AZ74" s="47">
        <v>50000</v>
      </c>
      <c r="BA74" s="47">
        <v>0</v>
      </c>
      <c r="BB74" s="47">
        <v>0</v>
      </c>
      <c r="BC74" s="47">
        <v>10</v>
      </c>
      <c r="BD74" s="47">
        <v>10</v>
      </c>
      <c r="BE74" s="47">
        <v>2</v>
      </c>
      <c r="BF74" s="47">
        <v>1</v>
      </c>
      <c r="BG74" s="47">
        <v>2</v>
      </c>
      <c r="BH74" s="47">
        <v>1</v>
      </c>
      <c r="BI74" s="47" t="s">
        <v>421</v>
      </c>
      <c r="BJ74" s="47" t="s">
        <v>421</v>
      </c>
      <c r="BK74" s="47">
        <v>0</v>
      </c>
      <c r="BL74" s="53">
        <v>0</v>
      </c>
    </row>
    <row r="75" spans="1:64" x14ac:dyDescent="0.25">
      <c r="B75" s="16" t="s">
        <v>72</v>
      </c>
      <c r="C75" s="30">
        <v>1800</v>
      </c>
      <c r="D75" s="30" t="s">
        <v>210</v>
      </c>
      <c r="E75" s="34">
        <v>80000</v>
      </c>
      <c r="F75" s="34">
        <v>10000</v>
      </c>
      <c r="G75" s="152" t="s">
        <v>29</v>
      </c>
      <c r="H75" s="152" t="s">
        <v>30</v>
      </c>
      <c r="I75" s="152" t="s">
        <v>37</v>
      </c>
      <c r="J75" s="152" t="s">
        <v>469</v>
      </c>
      <c r="K75" s="152" t="s">
        <v>469</v>
      </c>
      <c r="L75" s="34">
        <f t="shared" si="17"/>
        <v>87296</v>
      </c>
      <c r="M75" s="34">
        <f t="shared" si="18"/>
        <v>11008</v>
      </c>
      <c r="N75" s="152">
        <v>43648</v>
      </c>
      <c r="O75" s="152">
        <v>5504</v>
      </c>
      <c r="P75" s="152">
        <f t="shared" si="19"/>
        <v>10912</v>
      </c>
      <c r="Q75" s="152">
        <f t="shared" si="20"/>
        <v>1376</v>
      </c>
      <c r="R75" s="152">
        <v>1</v>
      </c>
      <c r="S75" s="152">
        <v>1</v>
      </c>
      <c r="T75" s="152">
        <v>9</v>
      </c>
      <c r="U75" s="152">
        <v>9</v>
      </c>
      <c r="V75" s="152">
        <v>31</v>
      </c>
      <c r="W75" s="152">
        <v>31</v>
      </c>
      <c r="X75" s="147" t="s">
        <v>484</v>
      </c>
      <c r="Y75" s="147" t="s">
        <v>484</v>
      </c>
      <c r="Z75" s="147" t="s">
        <v>484</v>
      </c>
      <c r="AA75" s="147" t="s">
        <v>484</v>
      </c>
      <c r="AB75" s="147" t="s">
        <v>484</v>
      </c>
      <c r="AC75" s="147" t="s">
        <v>484</v>
      </c>
      <c r="AD75" s="147" t="s">
        <v>484</v>
      </c>
      <c r="AE75" s="147" t="s">
        <v>484</v>
      </c>
      <c r="AF75" s="152">
        <v>8</v>
      </c>
      <c r="AG75" s="152">
        <v>5</v>
      </c>
      <c r="AH75" s="152">
        <v>2</v>
      </c>
      <c r="AI75" s="152">
        <v>1</v>
      </c>
      <c r="AJ75" s="34" t="s">
        <v>13</v>
      </c>
      <c r="AK75" s="34" t="s">
        <v>13</v>
      </c>
      <c r="AL75" s="34" t="s">
        <v>13</v>
      </c>
      <c r="AM75" s="34" t="s">
        <v>13</v>
      </c>
      <c r="AN75" s="34" t="s">
        <v>487</v>
      </c>
      <c r="AO75" s="34" t="s">
        <v>487</v>
      </c>
      <c r="AP75" s="58">
        <v>40</v>
      </c>
      <c r="AQ75" s="59">
        <v>0</v>
      </c>
      <c r="AR75" s="59">
        <v>40</v>
      </c>
      <c r="AS75" s="59">
        <v>0</v>
      </c>
      <c r="AT75" s="59">
        <v>40</v>
      </c>
      <c r="AU75" s="59">
        <v>0</v>
      </c>
      <c r="AV75" s="59">
        <v>40</v>
      </c>
      <c r="AW75" s="59">
        <v>0</v>
      </c>
      <c r="AX75" s="53" t="s">
        <v>489</v>
      </c>
      <c r="AY75" s="52">
        <f t="shared" si="21"/>
        <v>43648</v>
      </c>
      <c r="AZ75" s="47">
        <v>50000</v>
      </c>
      <c r="BA75" s="47">
        <v>0</v>
      </c>
      <c r="BB75" s="47">
        <v>0</v>
      </c>
      <c r="BC75" s="47">
        <v>10</v>
      </c>
      <c r="BD75" s="47">
        <v>10</v>
      </c>
      <c r="BE75" s="47">
        <v>2</v>
      </c>
      <c r="BF75" s="47">
        <v>1</v>
      </c>
      <c r="BG75" s="47">
        <v>2</v>
      </c>
      <c r="BH75" s="47">
        <v>1</v>
      </c>
      <c r="BI75" s="47" t="s">
        <v>421</v>
      </c>
      <c r="BJ75" s="47" t="s">
        <v>421</v>
      </c>
      <c r="BK75" s="47">
        <v>0</v>
      </c>
      <c r="BL75" s="53">
        <v>0</v>
      </c>
    </row>
    <row r="76" spans="1:64" x14ac:dyDescent="0.25">
      <c r="B76" s="16" t="s">
        <v>73</v>
      </c>
      <c r="C76" s="30">
        <v>750</v>
      </c>
      <c r="D76" s="30" t="s">
        <v>211</v>
      </c>
      <c r="E76" s="34">
        <v>80000</v>
      </c>
      <c r="F76" s="34">
        <v>40000</v>
      </c>
      <c r="G76" s="152" t="s">
        <v>29</v>
      </c>
      <c r="H76" s="152" t="s">
        <v>32</v>
      </c>
      <c r="I76" s="152" t="s">
        <v>37</v>
      </c>
      <c r="J76" s="152" t="s">
        <v>469</v>
      </c>
      <c r="K76" s="152" t="s">
        <v>469</v>
      </c>
      <c r="L76" s="34">
        <f t="shared" si="17"/>
        <v>87296</v>
      </c>
      <c r="M76" s="34">
        <f t="shared" si="18"/>
        <v>43648</v>
      </c>
      <c r="N76" s="152">
        <v>43648</v>
      </c>
      <c r="O76" s="152">
        <v>21824</v>
      </c>
      <c r="P76" s="152">
        <f t="shared" si="19"/>
        <v>10912</v>
      </c>
      <c r="Q76" s="152">
        <f t="shared" si="20"/>
        <v>5456</v>
      </c>
      <c r="R76" s="152">
        <v>1</v>
      </c>
      <c r="S76" s="152">
        <v>1</v>
      </c>
      <c r="T76" s="152">
        <v>9</v>
      </c>
      <c r="U76" s="152">
        <v>9</v>
      </c>
      <c r="V76" s="152">
        <v>31</v>
      </c>
      <c r="W76" s="152">
        <v>31</v>
      </c>
      <c r="X76" s="147" t="s">
        <v>484</v>
      </c>
      <c r="Y76" s="147" t="s">
        <v>484</v>
      </c>
      <c r="Z76" s="147" t="s">
        <v>484</v>
      </c>
      <c r="AA76" s="147" t="s">
        <v>484</v>
      </c>
      <c r="AB76" s="147" t="s">
        <v>484</v>
      </c>
      <c r="AC76" s="147" t="s">
        <v>484</v>
      </c>
      <c r="AD76" s="147" t="s">
        <v>484</v>
      </c>
      <c r="AE76" s="147" t="s">
        <v>484</v>
      </c>
      <c r="AF76" s="152">
        <v>8</v>
      </c>
      <c r="AG76" s="152">
        <v>5</v>
      </c>
      <c r="AH76" s="152">
        <v>2</v>
      </c>
      <c r="AI76" s="152">
        <v>1</v>
      </c>
      <c r="AJ76" s="34" t="s">
        <v>13</v>
      </c>
      <c r="AK76" s="34" t="s">
        <v>13</v>
      </c>
      <c r="AL76" s="34" t="s">
        <v>13</v>
      </c>
      <c r="AM76" s="34" t="s">
        <v>13</v>
      </c>
      <c r="AN76" s="34" t="s">
        <v>487</v>
      </c>
      <c r="AO76" s="34" t="s">
        <v>487</v>
      </c>
      <c r="AP76" s="58">
        <v>40</v>
      </c>
      <c r="AQ76" s="59">
        <v>0</v>
      </c>
      <c r="AR76" s="59">
        <v>40</v>
      </c>
      <c r="AS76" s="59">
        <v>0</v>
      </c>
      <c r="AT76" s="59">
        <v>40</v>
      </c>
      <c r="AU76" s="59">
        <v>0</v>
      </c>
      <c r="AV76" s="59">
        <v>40</v>
      </c>
      <c r="AW76" s="59">
        <v>0</v>
      </c>
      <c r="AX76" s="53" t="s">
        <v>489</v>
      </c>
      <c r="AY76" s="52">
        <f t="shared" si="21"/>
        <v>43648</v>
      </c>
      <c r="AZ76" s="47">
        <v>50000</v>
      </c>
      <c r="BA76" s="47">
        <v>0</v>
      </c>
      <c r="BB76" s="47">
        <v>0</v>
      </c>
      <c r="BC76" s="47">
        <v>10</v>
      </c>
      <c r="BD76" s="47">
        <v>10</v>
      </c>
      <c r="BE76" s="47">
        <v>2</v>
      </c>
      <c r="BF76" s="47">
        <v>1</v>
      </c>
      <c r="BG76" s="47">
        <v>2</v>
      </c>
      <c r="BH76" s="47">
        <v>1</v>
      </c>
      <c r="BI76" s="47" t="s">
        <v>421</v>
      </c>
      <c r="BJ76" s="47" t="s">
        <v>421</v>
      </c>
      <c r="BK76" s="47">
        <v>0</v>
      </c>
      <c r="BL76" s="53">
        <v>0</v>
      </c>
    </row>
    <row r="77" spans="1:64" x14ac:dyDescent="0.25">
      <c r="AP77" s="69"/>
      <c r="AQ77" s="70"/>
      <c r="AR77" s="70"/>
      <c r="AS77" s="70"/>
      <c r="AT77" s="70"/>
      <c r="AU77" s="70"/>
      <c r="AV77" s="70"/>
      <c r="AW77" s="70"/>
      <c r="AX77" s="56"/>
      <c r="AY77" s="54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6"/>
    </row>
    <row r="78" spans="1:64" x14ac:dyDescent="0.25">
      <c r="A78" s="30" t="s">
        <v>64</v>
      </c>
      <c r="B78" s="15" t="s">
        <v>78</v>
      </c>
      <c r="C78" s="30">
        <v>1800</v>
      </c>
      <c r="D78" s="30" t="s">
        <v>213</v>
      </c>
      <c r="E78" s="34">
        <v>3552</v>
      </c>
      <c r="F78" s="34">
        <v>3552</v>
      </c>
      <c r="G78" s="152" t="s">
        <v>29</v>
      </c>
      <c r="H78" s="152" t="s">
        <v>30</v>
      </c>
      <c r="I78" s="152" t="s">
        <v>37</v>
      </c>
      <c r="J78" s="152" t="s">
        <v>469</v>
      </c>
      <c r="K78" s="152" t="s">
        <v>469</v>
      </c>
      <c r="N78" s="152">
        <v>3552</v>
      </c>
      <c r="O78" s="152">
        <v>3552</v>
      </c>
      <c r="P78" s="152">
        <v>32</v>
      </c>
      <c r="Q78" s="152">
        <v>32</v>
      </c>
      <c r="R78" s="152">
        <v>1</v>
      </c>
      <c r="S78" s="152">
        <v>1</v>
      </c>
      <c r="T78" s="152">
        <v>9</v>
      </c>
      <c r="U78" s="152">
        <v>9</v>
      </c>
      <c r="V78" s="152">
        <v>31</v>
      </c>
      <c r="W78" s="152">
        <v>31</v>
      </c>
      <c r="X78" s="147" t="s">
        <v>484</v>
      </c>
      <c r="Y78" s="147" t="s">
        <v>484</v>
      </c>
      <c r="Z78" s="147" t="s">
        <v>484</v>
      </c>
      <c r="AA78" s="147" t="s">
        <v>484</v>
      </c>
      <c r="AB78" s="147" t="s">
        <v>484</v>
      </c>
      <c r="AC78" s="147" t="s">
        <v>484</v>
      </c>
      <c r="AD78" s="147" t="s">
        <v>484</v>
      </c>
      <c r="AE78" s="147" t="s">
        <v>484</v>
      </c>
      <c r="AF78" s="152">
        <v>8</v>
      </c>
      <c r="AG78" s="152">
        <v>5</v>
      </c>
      <c r="AH78" s="152">
        <v>2</v>
      </c>
      <c r="AI78" s="152">
        <v>1</v>
      </c>
      <c r="AJ78" s="34" t="s">
        <v>13</v>
      </c>
      <c r="AK78" s="34" t="s">
        <v>13</v>
      </c>
      <c r="AL78" s="34" t="s">
        <v>13</v>
      </c>
      <c r="AM78" s="34" t="s">
        <v>13</v>
      </c>
      <c r="AN78" s="34" t="s">
        <v>487</v>
      </c>
      <c r="AO78" s="34" t="s">
        <v>487</v>
      </c>
      <c r="AP78" s="58">
        <v>40</v>
      </c>
      <c r="AQ78" s="59">
        <v>0</v>
      </c>
      <c r="AR78" s="59">
        <v>40</v>
      </c>
      <c r="AS78" s="59">
        <v>0</v>
      </c>
      <c r="AT78" s="59">
        <v>40</v>
      </c>
      <c r="AU78" s="59">
        <v>0</v>
      </c>
      <c r="AV78" s="59">
        <v>40</v>
      </c>
      <c r="AW78" s="59">
        <v>0</v>
      </c>
      <c r="AX78" s="53" t="s">
        <v>489</v>
      </c>
      <c r="AY78" s="52">
        <f t="shared" ref="AY78:AY84" si="22">N78</f>
        <v>3552</v>
      </c>
      <c r="AZ78" s="47">
        <v>50000</v>
      </c>
      <c r="BA78" s="47">
        <v>0</v>
      </c>
      <c r="BB78" s="47">
        <v>0</v>
      </c>
      <c r="BC78" s="47">
        <v>10</v>
      </c>
      <c r="BD78" s="47">
        <v>10</v>
      </c>
      <c r="BE78" s="47">
        <v>2</v>
      </c>
      <c r="BF78" s="47">
        <v>1</v>
      </c>
      <c r="BG78" s="47">
        <v>2</v>
      </c>
      <c r="BH78" s="47">
        <v>1</v>
      </c>
      <c r="BI78" s="47" t="s">
        <v>421</v>
      </c>
      <c r="BJ78" s="47" t="s">
        <v>421</v>
      </c>
      <c r="BK78" s="47">
        <v>0</v>
      </c>
      <c r="BL78" s="53">
        <v>0</v>
      </c>
    </row>
    <row r="79" spans="1:64" x14ac:dyDescent="0.25">
      <c r="A79" s="30" t="s">
        <v>65</v>
      </c>
      <c r="B79" s="15" t="s">
        <v>79</v>
      </c>
      <c r="C79" s="30">
        <v>1800</v>
      </c>
      <c r="D79" s="30" t="s">
        <v>212</v>
      </c>
      <c r="E79" s="34">
        <v>5888</v>
      </c>
      <c r="F79" s="34">
        <v>5888</v>
      </c>
      <c r="G79" s="152" t="s">
        <v>29</v>
      </c>
      <c r="H79" s="152" t="s">
        <v>30</v>
      </c>
      <c r="I79" s="152" t="s">
        <v>37</v>
      </c>
      <c r="J79" s="152" t="s">
        <v>469</v>
      </c>
      <c r="K79" s="152" t="s">
        <v>469</v>
      </c>
      <c r="N79" s="152">
        <v>5888</v>
      </c>
      <c r="O79" s="152">
        <v>5888</v>
      </c>
      <c r="P79" s="152">
        <v>32</v>
      </c>
      <c r="Q79" s="152">
        <v>32</v>
      </c>
      <c r="R79" s="152">
        <v>1</v>
      </c>
      <c r="S79" s="152">
        <v>1</v>
      </c>
      <c r="T79" s="152">
        <v>9</v>
      </c>
      <c r="U79" s="152">
        <v>9</v>
      </c>
      <c r="V79" s="152">
        <v>31</v>
      </c>
      <c r="W79" s="152">
        <v>31</v>
      </c>
      <c r="X79" s="147" t="s">
        <v>484</v>
      </c>
      <c r="Y79" s="147" t="s">
        <v>484</v>
      </c>
      <c r="Z79" s="147" t="s">
        <v>484</v>
      </c>
      <c r="AA79" s="147" t="s">
        <v>484</v>
      </c>
      <c r="AB79" s="147" t="s">
        <v>484</v>
      </c>
      <c r="AC79" s="147" t="s">
        <v>484</v>
      </c>
      <c r="AD79" s="147" t="s">
        <v>484</v>
      </c>
      <c r="AE79" s="147" t="s">
        <v>484</v>
      </c>
      <c r="AF79" s="152">
        <v>8</v>
      </c>
      <c r="AG79" s="152">
        <v>5</v>
      </c>
      <c r="AH79" s="152">
        <v>2</v>
      </c>
      <c r="AI79" s="152">
        <v>1</v>
      </c>
      <c r="AJ79" s="34" t="s">
        <v>13</v>
      </c>
      <c r="AK79" s="34" t="s">
        <v>13</v>
      </c>
      <c r="AL79" s="34" t="s">
        <v>13</v>
      </c>
      <c r="AM79" s="34" t="s">
        <v>13</v>
      </c>
      <c r="AN79" s="34" t="s">
        <v>487</v>
      </c>
      <c r="AO79" s="34" t="s">
        <v>487</v>
      </c>
      <c r="AP79" s="58">
        <v>40</v>
      </c>
      <c r="AQ79" s="59">
        <v>0</v>
      </c>
      <c r="AR79" s="59">
        <v>40</v>
      </c>
      <c r="AS79" s="59">
        <v>0</v>
      </c>
      <c r="AT79" s="59">
        <v>40</v>
      </c>
      <c r="AU79" s="59">
        <v>0</v>
      </c>
      <c r="AV79" s="59">
        <v>40</v>
      </c>
      <c r="AW79" s="59">
        <v>0</v>
      </c>
      <c r="AX79" s="53" t="s">
        <v>489</v>
      </c>
      <c r="AY79" s="52">
        <f t="shared" si="22"/>
        <v>5888</v>
      </c>
      <c r="AZ79" s="47">
        <v>50000</v>
      </c>
      <c r="BA79" s="47">
        <v>0</v>
      </c>
      <c r="BB79" s="47">
        <v>0</v>
      </c>
      <c r="BC79" s="47">
        <v>10</v>
      </c>
      <c r="BD79" s="47">
        <v>10</v>
      </c>
      <c r="BE79" s="47">
        <v>2</v>
      </c>
      <c r="BF79" s="47">
        <v>1</v>
      </c>
      <c r="BG79" s="47">
        <v>2</v>
      </c>
      <c r="BH79" s="47">
        <v>1</v>
      </c>
      <c r="BI79" s="47" t="s">
        <v>421</v>
      </c>
      <c r="BJ79" s="47" t="s">
        <v>421</v>
      </c>
      <c r="BK79" s="47">
        <v>0</v>
      </c>
      <c r="BL79" s="53">
        <v>0</v>
      </c>
    </row>
    <row r="80" spans="1:64" x14ac:dyDescent="0.25">
      <c r="A80" s="30" t="s">
        <v>214</v>
      </c>
      <c r="B80" s="15" t="s">
        <v>80</v>
      </c>
      <c r="C80" s="30">
        <v>1800</v>
      </c>
      <c r="D80" s="30" t="s">
        <v>215</v>
      </c>
      <c r="E80" s="34">
        <v>8288</v>
      </c>
      <c r="F80" s="34">
        <v>8288</v>
      </c>
      <c r="G80" s="152" t="s">
        <v>29</v>
      </c>
      <c r="H80" s="152" t="s">
        <v>30</v>
      </c>
      <c r="I80" s="152" t="s">
        <v>37</v>
      </c>
      <c r="J80" s="152" t="s">
        <v>469</v>
      </c>
      <c r="K80" s="152" t="s">
        <v>469</v>
      </c>
      <c r="N80" s="152">
        <v>8288</v>
      </c>
      <c r="O80" s="152">
        <v>8288</v>
      </c>
      <c r="P80" s="152">
        <v>32</v>
      </c>
      <c r="Q80" s="152">
        <v>32</v>
      </c>
      <c r="R80" s="152">
        <v>1</v>
      </c>
      <c r="S80" s="152">
        <v>1</v>
      </c>
      <c r="T80" s="152">
        <v>9</v>
      </c>
      <c r="U80" s="152">
        <v>9</v>
      </c>
      <c r="V80" s="152">
        <v>31</v>
      </c>
      <c r="W80" s="152">
        <v>31</v>
      </c>
      <c r="X80" s="147" t="s">
        <v>484</v>
      </c>
      <c r="Y80" s="147" t="s">
        <v>484</v>
      </c>
      <c r="Z80" s="147" t="s">
        <v>484</v>
      </c>
      <c r="AA80" s="147" t="s">
        <v>484</v>
      </c>
      <c r="AB80" s="147" t="s">
        <v>484</v>
      </c>
      <c r="AC80" s="147" t="s">
        <v>484</v>
      </c>
      <c r="AD80" s="147" t="s">
        <v>484</v>
      </c>
      <c r="AE80" s="147" t="s">
        <v>484</v>
      </c>
      <c r="AF80" s="152">
        <v>8</v>
      </c>
      <c r="AG80" s="152">
        <v>5</v>
      </c>
      <c r="AH80" s="152">
        <v>2</v>
      </c>
      <c r="AI80" s="152">
        <v>1</v>
      </c>
      <c r="AJ80" s="34" t="s">
        <v>13</v>
      </c>
      <c r="AK80" s="34" t="s">
        <v>13</v>
      </c>
      <c r="AL80" s="34" t="s">
        <v>13</v>
      </c>
      <c r="AM80" s="34" t="s">
        <v>13</v>
      </c>
      <c r="AN80" s="34" t="s">
        <v>487</v>
      </c>
      <c r="AO80" s="34" t="s">
        <v>487</v>
      </c>
      <c r="AP80" s="58">
        <v>40</v>
      </c>
      <c r="AQ80" s="59">
        <v>0</v>
      </c>
      <c r="AR80" s="59">
        <v>40</v>
      </c>
      <c r="AS80" s="59">
        <v>0</v>
      </c>
      <c r="AT80" s="59">
        <v>40</v>
      </c>
      <c r="AU80" s="59">
        <v>0</v>
      </c>
      <c r="AV80" s="59">
        <v>40</v>
      </c>
      <c r="AW80" s="59">
        <v>0</v>
      </c>
      <c r="AX80" s="53" t="s">
        <v>489</v>
      </c>
      <c r="AY80" s="52">
        <f t="shared" si="22"/>
        <v>8288</v>
      </c>
      <c r="AZ80" s="47">
        <v>50000</v>
      </c>
      <c r="BA80" s="47">
        <v>0</v>
      </c>
      <c r="BB80" s="47">
        <v>0</v>
      </c>
      <c r="BC80" s="47">
        <v>10</v>
      </c>
      <c r="BD80" s="47">
        <v>10</v>
      </c>
      <c r="BE80" s="47">
        <v>2</v>
      </c>
      <c r="BF80" s="47">
        <v>1</v>
      </c>
      <c r="BG80" s="47">
        <v>2</v>
      </c>
      <c r="BH80" s="47">
        <v>1</v>
      </c>
      <c r="BI80" s="47" t="s">
        <v>421</v>
      </c>
      <c r="BJ80" s="47" t="s">
        <v>421</v>
      </c>
      <c r="BK80" s="47">
        <v>0</v>
      </c>
      <c r="BL80" s="53">
        <v>0</v>
      </c>
    </row>
    <row r="81" spans="1:64" x14ac:dyDescent="0.25">
      <c r="B81" s="15" t="s">
        <v>81</v>
      </c>
      <c r="C81" s="30">
        <v>1300</v>
      </c>
      <c r="D81" s="30" t="s">
        <v>216</v>
      </c>
      <c r="E81" s="34">
        <v>12064</v>
      </c>
      <c r="F81" s="34">
        <v>12064</v>
      </c>
      <c r="G81" s="152" t="s">
        <v>29</v>
      </c>
      <c r="H81" s="152" t="s">
        <v>31</v>
      </c>
      <c r="I81" s="152" t="s">
        <v>37</v>
      </c>
      <c r="J81" s="152" t="s">
        <v>469</v>
      </c>
      <c r="K81" s="152" t="s">
        <v>469</v>
      </c>
      <c r="N81" s="152">
        <v>12064</v>
      </c>
      <c r="O81" s="152">
        <v>12064</v>
      </c>
      <c r="P81" s="152">
        <v>32</v>
      </c>
      <c r="Q81" s="152">
        <v>32</v>
      </c>
      <c r="R81" s="152">
        <v>1</v>
      </c>
      <c r="S81" s="152">
        <v>1</v>
      </c>
      <c r="T81" s="152">
        <v>9</v>
      </c>
      <c r="U81" s="152">
        <v>9</v>
      </c>
      <c r="V81" s="152">
        <v>31</v>
      </c>
      <c r="W81" s="152">
        <v>31</v>
      </c>
      <c r="X81" s="147" t="s">
        <v>484</v>
      </c>
      <c r="Y81" s="147" t="s">
        <v>484</v>
      </c>
      <c r="Z81" s="147" t="s">
        <v>484</v>
      </c>
      <c r="AA81" s="147" t="s">
        <v>484</v>
      </c>
      <c r="AB81" s="147" t="s">
        <v>484</v>
      </c>
      <c r="AC81" s="147" t="s">
        <v>484</v>
      </c>
      <c r="AD81" s="147" t="s">
        <v>484</v>
      </c>
      <c r="AE81" s="147" t="s">
        <v>484</v>
      </c>
      <c r="AF81" s="152">
        <v>8</v>
      </c>
      <c r="AG81" s="152">
        <v>5</v>
      </c>
      <c r="AH81" s="152">
        <v>2</v>
      </c>
      <c r="AI81" s="152">
        <v>1</v>
      </c>
      <c r="AJ81" s="34" t="s">
        <v>13</v>
      </c>
      <c r="AK81" s="34" t="s">
        <v>13</v>
      </c>
      <c r="AL81" s="34" t="s">
        <v>13</v>
      </c>
      <c r="AM81" s="34" t="s">
        <v>13</v>
      </c>
      <c r="AN81" s="34" t="s">
        <v>487</v>
      </c>
      <c r="AO81" s="34" t="s">
        <v>487</v>
      </c>
      <c r="AP81" s="58">
        <v>40</v>
      </c>
      <c r="AQ81" s="59">
        <v>0</v>
      </c>
      <c r="AR81" s="59">
        <v>40</v>
      </c>
      <c r="AS81" s="59">
        <v>0</v>
      </c>
      <c r="AT81" s="59">
        <v>40</v>
      </c>
      <c r="AU81" s="59">
        <v>0</v>
      </c>
      <c r="AV81" s="59">
        <v>40</v>
      </c>
      <c r="AW81" s="59">
        <v>0</v>
      </c>
      <c r="AX81" s="53" t="s">
        <v>489</v>
      </c>
      <c r="AY81" s="52">
        <f t="shared" si="22"/>
        <v>12064</v>
      </c>
      <c r="AZ81" s="47">
        <v>50000</v>
      </c>
      <c r="BA81" s="47">
        <v>0</v>
      </c>
      <c r="BB81" s="47">
        <v>0</v>
      </c>
      <c r="BC81" s="47">
        <v>10</v>
      </c>
      <c r="BD81" s="47">
        <v>10</v>
      </c>
      <c r="BE81" s="47">
        <v>2</v>
      </c>
      <c r="BF81" s="47">
        <v>1</v>
      </c>
      <c r="BG81" s="47">
        <v>2</v>
      </c>
      <c r="BH81" s="47">
        <v>1</v>
      </c>
      <c r="BI81" s="47" t="s">
        <v>421</v>
      </c>
      <c r="BJ81" s="47" t="s">
        <v>421</v>
      </c>
      <c r="BK81" s="47">
        <v>0</v>
      </c>
      <c r="BL81" s="53">
        <v>0</v>
      </c>
    </row>
    <row r="82" spans="1:64" x14ac:dyDescent="0.25">
      <c r="B82" s="15" t="s">
        <v>82</v>
      </c>
      <c r="C82" s="30">
        <v>750</v>
      </c>
      <c r="D82" s="30" t="s">
        <v>217</v>
      </c>
      <c r="E82" s="34">
        <v>24128</v>
      </c>
      <c r="F82" s="34">
        <v>24128</v>
      </c>
      <c r="G82" s="152" t="s">
        <v>29</v>
      </c>
      <c r="H82" s="152" t="s">
        <v>31</v>
      </c>
      <c r="I82" s="152" t="s">
        <v>37</v>
      </c>
      <c r="J82" s="152" t="s">
        <v>469</v>
      </c>
      <c r="K82" s="152" t="s">
        <v>469</v>
      </c>
      <c r="N82" s="152">
        <v>24128</v>
      </c>
      <c r="O82" s="152">
        <v>24128</v>
      </c>
      <c r="P82" s="152">
        <v>32</v>
      </c>
      <c r="Q82" s="152">
        <v>32</v>
      </c>
      <c r="R82" s="152">
        <v>1</v>
      </c>
      <c r="S82" s="152">
        <v>1</v>
      </c>
      <c r="T82" s="152">
        <v>9</v>
      </c>
      <c r="U82" s="152">
        <v>9</v>
      </c>
      <c r="V82" s="152">
        <v>31</v>
      </c>
      <c r="W82" s="152">
        <v>31</v>
      </c>
      <c r="X82" s="147" t="s">
        <v>484</v>
      </c>
      <c r="Y82" s="147" t="s">
        <v>484</v>
      </c>
      <c r="Z82" s="147" t="s">
        <v>484</v>
      </c>
      <c r="AA82" s="147" t="s">
        <v>484</v>
      </c>
      <c r="AB82" s="147" t="s">
        <v>484</v>
      </c>
      <c r="AC82" s="147" t="s">
        <v>484</v>
      </c>
      <c r="AD82" s="147" t="s">
        <v>484</v>
      </c>
      <c r="AE82" s="147" t="s">
        <v>484</v>
      </c>
      <c r="AF82" s="152">
        <v>8</v>
      </c>
      <c r="AG82" s="152">
        <v>5</v>
      </c>
      <c r="AH82" s="152">
        <v>2</v>
      </c>
      <c r="AI82" s="152">
        <v>1</v>
      </c>
      <c r="AJ82" s="34" t="s">
        <v>13</v>
      </c>
      <c r="AK82" s="34" t="s">
        <v>13</v>
      </c>
      <c r="AL82" s="34" t="s">
        <v>13</v>
      </c>
      <c r="AM82" s="34" t="s">
        <v>13</v>
      </c>
      <c r="AN82" s="34" t="s">
        <v>487</v>
      </c>
      <c r="AO82" s="34" t="s">
        <v>487</v>
      </c>
      <c r="AP82" s="58">
        <v>40</v>
      </c>
      <c r="AQ82" s="59">
        <v>0</v>
      </c>
      <c r="AR82" s="59">
        <v>40</v>
      </c>
      <c r="AS82" s="59">
        <v>0</v>
      </c>
      <c r="AT82" s="59">
        <v>40</v>
      </c>
      <c r="AU82" s="59">
        <v>0</v>
      </c>
      <c r="AV82" s="59">
        <v>40</v>
      </c>
      <c r="AW82" s="59">
        <v>0</v>
      </c>
      <c r="AX82" s="53" t="s">
        <v>489</v>
      </c>
      <c r="AY82" s="52">
        <f t="shared" si="22"/>
        <v>24128</v>
      </c>
      <c r="AZ82" s="47">
        <v>50000</v>
      </c>
      <c r="BA82" s="47">
        <v>0</v>
      </c>
      <c r="BB82" s="47">
        <v>0</v>
      </c>
      <c r="BC82" s="47">
        <v>10</v>
      </c>
      <c r="BD82" s="47">
        <v>10</v>
      </c>
      <c r="BE82" s="47">
        <v>2</v>
      </c>
      <c r="BF82" s="47">
        <v>1</v>
      </c>
      <c r="BG82" s="47">
        <v>2</v>
      </c>
      <c r="BH82" s="47">
        <v>1</v>
      </c>
      <c r="BI82" s="47" t="s">
        <v>421</v>
      </c>
      <c r="BJ82" s="47" t="s">
        <v>421</v>
      </c>
      <c r="BK82" s="47">
        <v>0</v>
      </c>
      <c r="BL82" s="53">
        <v>0</v>
      </c>
    </row>
    <row r="83" spans="1:64" x14ac:dyDescent="0.25">
      <c r="B83" s="15" t="s">
        <v>83</v>
      </c>
      <c r="C83" s="30">
        <v>500</v>
      </c>
      <c r="D83" s="30" t="s">
        <v>218</v>
      </c>
      <c r="E83" s="34">
        <v>35520</v>
      </c>
      <c r="F83" s="34">
        <v>35520</v>
      </c>
      <c r="G83" s="152" t="s">
        <v>29</v>
      </c>
      <c r="H83" s="152" t="s">
        <v>31</v>
      </c>
      <c r="I83" s="152" t="s">
        <v>37</v>
      </c>
      <c r="J83" s="152" t="s">
        <v>469</v>
      </c>
      <c r="K83" s="152" t="s">
        <v>469</v>
      </c>
      <c r="N83" s="152">
        <v>35520</v>
      </c>
      <c r="O83" s="152">
        <v>35520</v>
      </c>
      <c r="P83" s="152">
        <v>32</v>
      </c>
      <c r="Q83" s="152">
        <v>32</v>
      </c>
      <c r="R83" s="152">
        <v>1</v>
      </c>
      <c r="S83" s="152">
        <v>1</v>
      </c>
      <c r="T83" s="152">
        <v>9</v>
      </c>
      <c r="U83" s="152">
        <v>9</v>
      </c>
      <c r="V83" s="152">
        <v>31</v>
      </c>
      <c r="W83" s="152">
        <v>31</v>
      </c>
      <c r="X83" s="147" t="s">
        <v>484</v>
      </c>
      <c r="Y83" s="147" t="s">
        <v>484</v>
      </c>
      <c r="Z83" s="147" t="s">
        <v>484</v>
      </c>
      <c r="AA83" s="147" t="s">
        <v>484</v>
      </c>
      <c r="AB83" s="147" t="s">
        <v>484</v>
      </c>
      <c r="AC83" s="147" t="s">
        <v>484</v>
      </c>
      <c r="AD83" s="147" t="s">
        <v>484</v>
      </c>
      <c r="AE83" s="147" t="s">
        <v>484</v>
      </c>
      <c r="AF83" s="152">
        <v>8</v>
      </c>
      <c r="AG83" s="152">
        <v>5</v>
      </c>
      <c r="AH83" s="152">
        <v>2</v>
      </c>
      <c r="AI83" s="152">
        <v>1</v>
      </c>
      <c r="AJ83" s="34" t="s">
        <v>13</v>
      </c>
      <c r="AK83" s="34" t="s">
        <v>13</v>
      </c>
      <c r="AL83" s="34" t="s">
        <v>13</v>
      </c>
      <c r="AM83" s="34" t="s">
        <v>13</v>
      </c>
      <c r="AN83" s="34" t="s">
        <v>487</v>
      </c>
      <c r="AO83" s="34" t="s">
        <v>487</v>
      </c>
      <c r="AP83" s="58">
        <v>40</v>
      </c>
      <c r="AQ83" s="59">
        <v>0</v>
      </c>
      <c r="AR83" s="59">
        <v>40</v>
      </c>
      <c r="AS83" s="59">
        <v>0</v>
      </c>
      <c r="AT83" s="59">
        <v>40</v>
      </c>
      <c r="AU83" s="59">
        <v>0</v>
      </c>
      <c r="AV83" s="59">
        <v>40</v>
      </c>
      <c r="AW83" s="59">
        <v>0</v>
      </c>
      <c r="AX83" s="53" t="s">
        <v>489</v>
      </c>
      <c r="AY83" s="52">
        <f t="shared" si="22"/>
        <v>35520</v>
      </c>
      <c r="AZ83" s="47">
        <v>50000</v>
      </c>
      <c r="BA83" s="47">
        <v>0</v>
      </c>
      <c r="BB83" s="47">
        <v>0</v>
      </c>
      <c r="BC83" s="47">
        <v>10</v>
      </c>
      <c r="BD83" s="47">
        <v>10</v>
      </c>
      <c r="BE83" s="47">
        <v>2</v>
      </c>
      <c r="BF83" s="47">
        <v>1</v>
      </c>
      <c r="BG83" s="47">
        <v>2</v>
      </c>
      <c r="BH83" s="47">
        <v>1</v>
      </c>
      <c r="BI83" s="47" t="s">
        <v>421</v>
      </c>
      <c r="BJ83" s="47" t="s">
        <v>421</v>
      </c>
      <c r="BK83" s="47">
        <v>0</v>
      </c>
      <c r="BL83" s="53">
        <v>0</v>
      </c>
    </row>
    <row r="84" spans="1:64" x14ac:dyDescent="0.25">
      <c r="B84" s="15" t="s">
        <v>84</v>
      </c>
      <c r="C84" s="30">
        <v>500</v>
      </c>
      <c r="D84" s="30" t="s">
        <v>219</v>
      </c>
      <c r="E84" s="34">
        <v>47360</v>
      </c>
      <c r="F84" s="34">
        <v>47360</v>
      </c>
      <c r="G84" s="152" t="s">
        <v>29</v>
      </c>
      <c r="H84" s="152" t="s">
        <v>31</v>
      </c>
      <c r="I84" s="152" t="s">
        <v>37</v>
      </c>
      <c r="J84" s="152" t="s">
        <v>469</v>
      </c>
      <c r="K84" s="152" t="s">
        <v>469</v>
      </c>
      <c r="N84" s="152">
        <v>47360</v>
      </c>
      <c r="O84" s="152">
        <v>47360</v>
      </c>
      <c r="P84" s="152">
        <v>32</v>
      </c>
      <c r="Q84" s="152">
        <v>32</v>
      </c>
      <c r="R84" s="152">
        <v>1</v>
      </c>
      <c r="S84" s="152">
        <v>1</v>
      </c>
      <c r="T84" s="152">
        <v>9</v>
      </c>
      <c r="U84" s="152">
        <v>9</v>
      </c>
      <c r="V84" s="152">
        <v>31</v>
      </c>
      <c r="W84" s="152">
        <v>31</v>
      </c>
      <c r="X84" s="147" t="s">
        <v>484</v>
      </c>
      <c r="Y84" s="147" t="s">
        <v>484</v>
      </c>
      <c r="Z84" s="147" t="s">
        <v>484</v>
      </c>
      <c r="AA84" s="147" t="s">
        <v>484</v>
      </c>
      <c r="AB84" s="147" t="s">
        <v>484</v>
      </c>
      <c r="AC84" s="147" t="s">
        <v>484</v>
      </c>
      <c r="AD84" s="147" t="s">
        <v>484</v>
      </c>
      <c r="AE84" s="147" t="s">
        <v>484</v>
      </c>
      <c r="AF84" s="152">
        <v>8</v>
      </c>
      <c r="AG84" s="152">
        <v>5</v>
      </c>
      <c r="AH84" s="152">
        <v>2</v>
      </c>
      <c r="AI84" s="152">
        <v>1</v>
      </c>
      <c r="AJ84" s="34" t="s">
        <v>13</v>
      </c>
      <c r="AK84" s="34" t="s">
        <v>13</v>
      </c>
      <c r="AL84" s="34" t="s">
        <v>13</v>
      </c>
      <c r="AM84" s="34" t="s">
        <v>13</v>
      </c>
      <c r="AN84" s="34" t="s">
        <v>487</v>
      </c>
      <c r="AO84" s="34" t="s">
        <v>487</v>
      </c>
      <c r="AP84" s="58">
        <v>40</v>
      </c>
      <c r="AQ84" s="59">
        <v>0</v>
      </c>
      <c r="AR84" s="59">
        <v>40</v>
      </c>
      <c r="AS84" s="59">
        <v>0</v>
      </c>
      <c r="AT84" s="59">
        <v>40</v>
      </c>
      <c r="AU84" s="59">
        <v>0</v>
      </c>
      <c r="AV84" s="59">
        <v>40</v>
      </c>
      <c r="AW84" s="59">
        <v>0</v>
      </c>
      <c r="AX84" s="53" t="s">
        <v>489</v>
      </c>
      <c r="AY84" s="52">
        <f t="shared" si="22"/>
        <v>47360</v>
      </c>
      <c r="AZ84" s="47">
        <v>50000</v>
      </c>
      <c r="BA84" s="47">
        <v>0</v>
      </c>
      <c r="BB84" s="47">
        <v>0</v>
      </c>
      <c r="BC84" s="47">
        <v>10</v>
      </c>
      <c r="BD84" s="47">
        <v>10</v>
      </c>
      <c r="BE84" s="47">
        <v>2</v>
      </c>
      <c r="BF84" s="47">
        <v>1</v>
      </c>
      <c r="BG84" s="47">
        <v>2</v>
      </c>
      <c r="BH84" s="47">
        <v>1</v>
      </c>
      <c r="BI84" s="47" t="s">
        <v>421</v>
      </c>
      <c r="BJ84" s="47" t="s">
        <v>421</v>
      </c>
      <c r="BK84" s="47">
        <v>0</v>
      </c>
      <c r="BL84" s="53">
        <v>0</v>
      </c>
    </row>
    <row r="85" spans="1:64" x14ac:dyDescent="0.25">
      <c r="B85" s="13"/>
      <c r="AP85" s="69"/>
      <c r="AQ85" s="70"/>
      <c r="AR85" s="70"/>
      <c r="AS85" s="70"/>
      <c r="AT85" s="70"/>
      <c r="AU85" s="70"/>
      <c r="AV85" s="70"/>
      <c r="AW85" s="70"/>
      <c r="AX85" s="56"/>
      <c r="AY85" s="54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6"/>
    </row>
    <row r="86" spans="1:64" x14ac:dyDescent="0.25">
      <c r="A86" s="30" t="s">
        <v>71</v>
      </c>
      <c r="B86" s="15" t="s">
        <v>78</v>
      </c>
      <c r="C86" s="30">
        <v>2300</v>
      </c>
      <c r="D86" s="30" t="s">
        <v>220</v>
      </c>
      <c r="E86" s="34">
        <v>3552</v>
      </c>
      <c r="F86" s="34">
        <v>3552</v>
      </c>
      <c r="G86" s="152" t="s">
        <v>29</v>
      </c>
      <c r="H86" s="152" t="s">
        <v>30</v>
      </c>
      <c r="I86" s="152" t="s">
        <v>37</v>
      </c>
      <c r="J86" s="152" t="s">
        <v>469</v>
      </c>
      <c r="K86" s="152" t="s">
        <v>469</v>
      </c>
      <c r="L86" s="34">
        <f t="shared" ref="L86:L92" si="23">N86*2</f>
        <v>3648</v>
      </c>
      <c r="M86" s="34">
        <f t="shared" ref="M86:M92" si="24">O86*2</f>
        <v>3648</v>
      </c>
      <c r="N86" s="152">
        <v>1824</v>
      </c>
      <c r="O86" s="152">
        <v>1824</v>
      </c>
      <c r="P86" s="152">
        <f t="shared" ref="P86:P92" si="25">N86/4</f>
        <v>456</v>
      </c>
      <c r="Q86" s="152">
        <f t="shared" ref="Q86:Q92" si="26">O86/4</f>
        <v>456</v>
      </c>
      <c r="R86" s="152">
        <v>1</v>
      </c>
      <c r="S86" s="152">
        <v>1</v>
      </c>
      <c r="T86" s="152">
        <v>9</v>
      </c>
      <c r="U86" s="152">
        <v>9</v>
      </c>
      <c r="V86" s="152">
        <v>31</v>
      </c>
      <c r="W86" s="152">
        <v>31</v>
      </c>
      <c r="X86" s="147" t="s">
        <v>484</v>
      </c>
      <c r="Y86" s="147" t="s">
        <v>484</v>
      </c>
      <c r="Z86" s="147" t="s">
        <v>484</v>
      </c>
      <c r="AA86" s="147" t="s">
        <v>484</v>
      </c>
      <c r="AB86" s="147" t="s">
        <v>484</v>
      </c>
      <c r="AC86" s="147" t="s">
        <v>484</v>
      </c>
      <c r="AD86" s="147" t="s">
        <v>484</v>
      </c>
      <c r="AE86" s="147" t="s">
        <v>484</v>
      </c>
      <c r="AF86" s="152">
        <v>8</v>
      </c>
      <c r="AG86" s="152">
        <v>5</v>
      </c>
      <c r="AH86" s="152">
        <v>2</v>
      </c>
      <c r="AI86" s="152">
        <v>1</v>
      </c>
      <c r="AJ86" s="34" t="s">
        <v>13</v>
      </c>
      <c r="AK86" s="34" t="s">
        <v>13</v>
      </c>
      <c r="AL86" s="34" t="s">
        <v>13</v>
      </c>
      <c r="AM86" s="34" t="s">
        <v>13</v>
      </c>
      <c r="AN86" s="34" t="s">
        <v>487</v>
      </c>
      <c r="AO86" s="34" t="s">
        <v>487</v>
      </c>
      <c r="AP86" s="58">
        <v>40</v>
      </c>
      <c r="AQ86" s="59">
        <v>0</v>
      </c>
      <c r="AR86" s="59">
        <v>40</v>
      </c>
      <c r="AS86" s="59">
        <v>0</v>
      </c>
      <c r="AT86" s="59">
        <v>40</v>
      </c>
      <c r="AU86" s="59">
        <v>0</v>
      </c>
      <c r="AV86" s="59">
        <v>40</v>
      </c>
      <c r="AW86" s="59">
        <v>0</v>
      </c>
      <c r="AX86" s="53" t="s">
        <v>489</v>
      </c>
      <c r="AY86" s="52">
        <f t="shared" ref="AY86:AY92" si="27">N86</f>
        <v>1824</v>
      </c>
      <c r="AZ86" s="47">
        <v>50000</v>
      </c>
      <c r="BA86" s="47">
        <v>0</v>
      </c>
      <c r="BB86" s="47">
        <v>0</v>
      </c>
      <c r="BC86" s="47">
        <v>10</v>
      </c>
      <c r="BD86" s="47">
        <v>10</v>
      </c>
      <c r="BE86" s="47">
        <v>2</v>
      </c>
      <c r="BF86" s="47">
        <v>1</v>
      </c>
      <c r="BG86" s="47">
        <v>2</v>
      </c>
      <c r="BH86" s="47">
        <v>1</v>
      </c>
      <c r="BI86" s="47" t="s">
        <v>421</v>
      </c>
      <c r="BJ86" s="47" t="s">
        <v>421</v>
      </c>
      <c r="BK86" s="47">
        <v>0</v>
      </c>
      <c r="BL86" s="53">
        <v>0</v>
      </c>
    </row>
    <row r="87" spans="1:64" x14ac:dyDescent="0.25">
      <c r="A87" s="30" t="s">
        <v>65</v>
      </c>
      <c r="B87" s="15" t="s">
        <v>79</v>
      </c>
      <c r="C87" s="30">
        <v>2300</v>
      </c>
      <c r="D87" s="30" t="s">
        <v>221</v>
      </c>
      <c r="E87" s="34">
        <v>5888</v>
      </c>
      <c r="F87" s="34">
        <v>5888</v>
      </c>
      <c r="G87" s="152" t="s">
        <v>29</v>
      </c>
      <c r="H87" s="152" t="s">
        <v>30</v>
      </c>
      <c r="I87" s="152" t="s">
        <v>37</v>
      </c>
      <c r="J87" s="152" t="s">
        <v>469</v>
      </c>
      <c r="K87" s="152" t="s">
        <v>469</v>
      </c>
      <c r="L87" s="34">
        <f t="shared" si="23"/>
        <v>6080</v>
      </c>
      <c r="M87" s="34">
        <f t="shared" si="24"/>
        <v>6080</v>
      </c>
      <c r="N87" s="152">
        <v>3040</v>
      </c>
      <c r="O87" s="152">
        <v>3040</v>
      </c>
      <c r="P87" s="152">
        <f t="shared" si="25"/>
        <v>760</v>
      </c>
      <c r="Q87" s="152">
        <f t="shared" si="26"/>
        <v>760</v>
      </c>
      <c r="R87" s="152">
        <v>1</v>
      </c>
      <c r="S87" s="152">
        <v>1</v>
      </c>
      <c r="T87" s="152">
        <v>9</v>
      </c>
      <c r="U87" s="152">
        <v>9</v>
      </c>
      <c r="V87" s="152">
        <v>31</v>
      </c>
      <c r="W87" s="152">
        <v>31</v>
      </c>
      <c r="X87" s="147" t="s">
        <v>484</v>
      </c>
      <c r="Y87" s="147" t="s">
        <v>484</v>
      </c>
      <c r="Z87" s="147" t="s">
        <v>484</v>
      </c>
      <c r="AA87" s="147" t="s">
        <v>484</v>
      </c>
      <c r="AB87" s="147" t="s">
        <v>484</v>
      </c>
      <c r="AC87" s="147" t="s">
        <v>484</v>
      </c>
      <c r="AD87" s="147" t="s">
        <v>484</v>
      </c>
      <c r="AE87" s="147" t="s">
        <v>484</v>
      </c>
      <c r="AF87" s="152">
        <v>8</v>
      </c>
      <c r="AG87" s="152">
        <v>5</v>
      </c>
      <c r="AH87" s="152">
        <v>2</v>
      </c>
      <c r="AI87" s="152">
        <v>1</v>
      </c>
      <c r="AJ87" s="34" t="s">
        <v>13</v>
      </c>
      <c r="AK87" s="34" t="s">
        <v>13</v>
      </c>
      <c r="AL87" s="34" t="s">
        <v>13</v>
      </c>
      <c r="AM87" s="34" t="s">
        <v>13</v>
      </c>
      <c r="AN87" s="34" t="s">
        <v>487</v>
      </c>
      <c r="AO87" s="34" t="s">
        <v>487</v>
      </c>
      <c r="AP87" s="58">
        <v>40</v>
      </c>
      <c r="AQ87" s="59">
        <v>0</v>
      </c>
      <c r="AR87" s="59">
        <v>40</v>
      </c>
      <c r="AS87" s="59">
        <v>0</v>
      </c>
      <c r="AT87" s="59">
        <v>40</v>
      </c>
      <c r="AU87" s="59">
        <v>0</v>
      </c>
      <c r="AV87" s="59">
        <v>40</v>
      </c>
      <c r="AW87" s="59">
        <v>0</v>
      </c>
      <c r="AX87" s="53" t="s">
        <v>489</v>
      </c>
      <c r="AY87" s="52">
        <f t="shared" si="27"/>
        <v>3040</v>
      </c>
      <c r="AZ87" s="47">
        <v>50000</v>
      </c>
      <c r="BA87" s="47">
        <v>0</v>
      </c>
      <c r="BB87" s="47">
        <v>0</v>
      </c>
      <c r="BC87" s="47">
        <v>10</v>
      </c>
      <c r="BD87" s="47">
        <v>10</v>
      </c>
      <c r="BE87" s="47">
        <v>2</v>
      </c>
      <c r="BF87" s="47">
        <v>1</v>
      </c>
      <c r="BG87" s="47">
        <v>2</v>
      </c>
      <c r="BH87" s="47">
        <v>1</v>
      </c>
      <c r="BI87" s="47" t="s">
        <v>421</v>
      </c>
      <c r="BJ87" s="47" t="s">
        <v>421</v>
      </c>
      <c r="BK87" s="47">
        <v>0</v>
      </c>
      <c r="BL87" s="53">
        <v>0</v>
      </c>
    </row>
    <row r="88" spans="1:64" x14ac:dyDescent="0.25">
      <c r="A88" s="30" t="s">
        <v>214</v>
      </c>
      <c r="B88" s="15" t="s">
        <v>80</v>
      </c>
      <c r="C88" s="30">
        <v>2300</v>
      </c>
      <c r="D88" s="30" t="s">
        <v>222</v>
      </c>
      <c r="E88" s="34">
        <v>8288</v>
      </c>
      <c r="F88" s="34">
        <v>8288</v>
      </c>
      <c r="G88" s="152" t="s">
        <v>29</v>
      </c>
      <c r="H88" s="152" t="s">
        <v>30</v>
      </c>
      <c r="I88" s="152" t="s">
        <v>37</v>
      </c>
      <c r="J88" s="152" t="s">
        <v>469</v>
      </c>
      <c r="K88" s="152" t="s">
        <v>469</v>
      </c>
      <c r="L88" s="34">
        <f t="shared" si="23"/>
        <v>8456</v>
      </c>
      <c r="M88" s="34">
        <f t="shared" si="24"/>
        <v>8456</v>
      </c>
      <c r="N88" s="152">
        <v>4228</v>
      </c>
      <c r="O88" s="152">
        <v>4228</v>
      </c>
      <c r="P88" s="152">
        <f t="shared" si="25"/>
        <v>1057</v>
      </c>
      <c r="Q88" s="152">
        <f t="shared" si="26"/>
        <v>1057</v>
      </c>
      <c r="R88" s="152">
        <v>1</v>
      </c>
      <c r="S88" s="152">
        <v>1</v>
      </c>
      <c r="T88" s="152">
        <v>9</v>
      </c>
      <c r="U88" s="152">
        <v>9</v>
      </c>
      <c r="V88" s="152">
        <v>31</v>
      </c>
      <c r="W88" s="152">
        <v>31</v>
      </c>
      <c r="X88" s="147" t="s">
        <v>484</v>
      </c>
      <c r="Y88" s="147" t="s">
        <v>484</v>
      </c>
      <c r="Z88" s="147" t="s">
        <v>484</v>
      </c>
      <c r="AA88" s="147" t="s">
        <v>484</v>
      </c>
      <c r="AB88" s="147" t="s">
        <v>484</v>
      </c>
      <c r="AC88" s="147" t="s">
        <v>484</v>
      </c>
      <c r="AD88" s="147" t="s">
        <v>484</v>
      </c>
      <c r="AE88" s="147" t="s">
        <v>484</v>
      </c>
      <c r="AF88" s="152">
        <v>8</v>
      </c>
      <c r="AG88" s="152">
        <v>5</v>
      </c>
      <c r="AH88" s="152">
        <v>2</v>
      </c>
      <c r="AI88" s="152">
        <v>1</v>
      </c>
      <c r="AJ88" s="34" t="s">
        <v>13</v>
      </c>
      <c r="AK88" s="34" t="s">
        <v>13</v>
      </c>
      <c r="AL88" s="34" t="s">
        <v>13</v>
      </c>
      <c r="AM88" s="34" t="s">
        <v>13</v>
      </c>
      <c r="AN88" s="34" t="s">
        <v>487</v>
      </c>
      <c r="AO88" s="34" t="s">
        <v>487</v>
      </c>
      <c r="AP88" s="58">
        <v>40</v>
      </c>
      <c r="AQ88" s="59">
        <v>0</v>
      </c>
      <c r="AR88" s="59">
        <v>40</v>
      </c>
      <c r="AS88" s="59">
        <v>0</v>
      </c>
      <c r="AT88" s="59">
        <v>40</v>
      </c>
      <c r="AU88" s="59">
        <v>0</v>
      </c>
      <c r="AV88" s="59">
        <v>40</v>
      </c>
      <c r="AW88" s="59">
        <v>0</v>
      </c>
      <c r="AX88" s="53" t="s">
        <v>489</v>
      </c>
      <c r="AY88" s="52">
        <f t="shared" si="27"/>
        <v>4228</v>
      </c>
      <c r="AZ88" s="47">
        <v>50000</v>
      </c>
      <c r="BA88" s="47">
        <v>0</v>
      </c>
      <c r="BB88" s="47">
        <v>0</v>
      </c>
      <c r="BC88" s="47">
        <v>10</v>
      </c>
      <c r="BD88" s="47">
        <v>10</v>
      </c>
      <c r="BE88" s="47">
        <v>2</v>
      </c>
      <c r="BF88" s="47">
        <v>1</v>
      </c>
      <c r="BG88" s="47">
        <v>2</v>
      </c>
      <c r="BH88" s="47">
        <v>1</v>
      </c>
      <c r="BI88" s="47" t="s">
        <v>421</v>
      </c>
      <c r="BJ88" s="47" t="s">
        <v>421</v>
      </c>
      <c r="BK88" s="47">
        <v>0</v>
      </c>
      <c r="BL88" s="53">
        <v>0</v>
      </c>
    </row>
    <row r="89" spans="1:64" x14ac:dyDescent="0.25">
      <c r="B89" s="15" t="s">
        <v>81</v>
      </c>
      <c r="C89" s="30">
        <v>1800</v>
      </c>
      <c r="D89" s="30" t="s">
        <v>223</v>
      </c>
      <c r="E89" s="34">
        <v>12064</v>
      </c>
      <c r="F89" s="34">
        <v>12064</v>
      </c>
      <c r="G89" s="152" t="s">
        <v>29</v>
      </c>
      <c r="H89" s="152" t="s">
        <v>30</v>
      </c>
      <c r="I89" s="152" t="s">
        <v>37</v>
      </c>
      <c r="J89" s="152" t="s">
        <v>469</v>
      </c>
      <c r="K89" s="152" t="s">
        <v>469</v>
      </c>
      <c r="L89" s="34">
        <f t="shared" si="23"/>
        <v>11776</v>
      </c>
      <c r="M89" s="34">
        <f t="shared" si="24"/>
        <v>11776</v>
      </c>
      <c r="N89" s="152">
        <v>5888</v>
      </c>
      <c r="O89" s="152">
        <v>5888</v>
      </c>
      <c r="P89" s="152">
        <f t="shared" si="25"/>
        <v>1472</v>
      </c>
      <c r="Q89" s="152">
        <f t="shared" si="26"/>
        <v>1472</v>
      </c>
      <c r="R89" s="152">
        <v>1</v>
      </c>
      <c r="S89" s="152">
        <v>1</v>
      </c>
      <c r="T89" s="152">
        <v>9</v>
      </c>
      <c r="U89" s="152">
        <v>9</v>
      </c>
      <c r="V89" s="152">
        <v>31</v>
      </c>
      <c r="W89" s="152">
        <v>31</v>
      </c>
      <c r="X89" s="147" t="s">
        <v>484</v>
      </c>
      <c r="Y89" s="147" t="s">
        <v>484</v>
      </c>
      <c r="Z89" s="147" t="s">
        <v>484</v>
      </c>
      <c r="AA89" s="147" t="s">
        <v>484</v>
      </c>
      <c r="AB89" s="147" t="s">
        <v>484</v>
      </c>
      <c r="AC89" s="147" t="s">
        <v>484</v>
      </c>
      <c r="AD89" s="147" t="s">
        <v>484</v>
      </c>
      <c r="AE89" s="147" t="s">
        <v>484</v>
      </c>
      <c r="AF89" s="152">
        <v>8</v>
      </c>
      <c r="AG89" s="152">
        <v>5</v>
      </c>
      <c r="AH89" s="152">
        <v>2</v>
      </c>
      <c r="AI89" s="152">
        <v>1</v>
      </c>
      <c r="AJ89" s="34" t="s">
        <v>13</v>
      </c>
      <c r="AK89" s="34" t="s">
        <v>13</v>
      </c>
      <c r="AL89" s="34" t="s">
        <v>13</v>
      </c>
      <c r="AM89" s="34" t="s">
        <v>13</v>
      </c>
      <c r="AN89" s="34" t="s">
        <v>487</v>
      </c>
      <c r="AO89" s="34" t="s">
        <v>487</v>
      </c>
      <c r="AP89" s="58">
        <v>40</v>
      </c>
      <c r="AQ89" s="59">
        <v>0</v>
      </c>
      <c r="AR89" s="59">
        <v>40</v>
      </c>
      <c r="AS89" s="59">
        <v>0</v>
      </c>
      <c r="AT89" s="59">
        <v>40</v>
      </c>
      <c r="AU89" s="59">
        <v>0</v>
      </c>
      <c r="AV89" s="59">
        <v>40</v>
      </c>
      <c r="AW89" s="59">
        <v>0</v>
      </c>
      <c r="AX89" s="53" t="s">
        <v>489</v>
      </c>
      <c r="AY89" s="52">
        <f t="shared" si="27"/>
        <v>5888</v>
      </c>
      <c r="AZ89" s="47">
        <v>50000</v>
      </c>
      <c r="BA89" s="47">
        <v>0</v>
      </c>
      <c r="BB89" s="47">
        <v>0</v>
      </c>
      <c r="BC89" s="47">
        <v>10</v>
      </c>
      <c r="BD89" s="47">
        <v>10</v>
      </c>
      <c r="BE89" s="47">
        <v>2</v>
      </c>
      <c r="BF89" s="47">
        <v>1</v>
      </c>
      <c r="BG89" s="47">
        <v>2</v>
      </c>
      <c r="BH89" s="47">
        <v>1</v>
      </c>
      <c r="BI89" s="47" t="s">
        <v>421</v>
      </c>
      <c r="BJ89" s="47" t="s">
        <v>421</v>
      </c>
      <c r="BK89" s="47">
        <v>0</v>
      </c>
      <c r="BL89" s="53">
        <v>0</v>
      </c>
    </row>
    <row r="90" spans="1:64" x14ac:dyDescent="0.25">
      <c r="B90" s="15" t="s">
        <v>82</v>
      </c>
      <c r="C90" s="30">
        <v>1300</v>
      </c>
      <c r="D90" s="30" t="s">
        <v>224</v>
      </c>
      <c r="E90" s="34">
        <v>24128</v>
      </c>
      <c r="F90" s="34">
        <v>24128</v>
      </c>
      <c r="G90" s="152" t="s">
        <v>29</v>
      </c>
      <c r="H90" s="152" t="s">
        <v>31</v>
      </c>
      <c r="I90" s="152" t="s">
        <v>37</v>
      </c>
      <c r="J90" s="152" t="s">
        <v>469</v>
      </c>
      <c r="K90" s="152" t="s">
        <v>469</v>
      </c>
      <c r="L90" s="34">
        <f t="shared" si="23"/>
        <v>24128</v>
      </c>
      <c r="M90" s="34">
        <f t="shared" si="24"/>
        <v>24128</v>
      </c>
      <c r="N90" s="152">
        <v>12064</v>
      </c>
      <c r="O90" s="152">
        <v>12064</v>
      </c>
      <c r="P90" s="152">
        <f t="shared" si="25"/>
        <v>3016</v>
      </c>
      <c r="Q90" s="152">
        <f t="shared" si="26"/>
        <v>3016</v>
      </c>
      <c r="R90" s="152">
        <v>1</v>
      </c>
      <c r="S90" s="152">
        <v>1</v>
      </c>
      <c r="T90" s="152">
        <v>9</v>
      </c>
      <c r="U90" s="152">
        <v>9</v>
      </c>
      <c r="V90" s="152">
        <v>31</v>
      </c>
      <c r="W90" s="152">
        <v>31</v>
      </c>
      <c r="X90" s="147" t="s">
        <v>484</v>
      </c>
      <c r="Y90" s="147" t="s">
        <v>484</v>
      </c>
      <c r="Z90" s="147" t="s">
        <v>484</v>
      </c>
      <c r="AA90" s="147" t="s">
        <v>484</v>
      </c>
      <c r="AB90" s="147" t="s">
        <v>484</v>
      </c>
      <c r="AC90" s="147" t="s">
        <v>484</v>
      </c>
      <c r="AD90" s="147" t="s">
        <v>484</v>
      </c>
      <c r="AE90" s="147" t="s">
        <v>484</v>
      </c>
      <c r="AF90" s="152">
        <v>8</v>
      </c>
      <c r="AG90" s="152">
        <v>5</v>
      </c>
      <c r="AH90" s="152">
        <v>2</v>
      </c>
      <c r="AI90" s="152">
        <v>1</v>
      </c>
      <c r="AJ90" s="34" t="s">
        <v>13</v>
      </c>
      <c r="AK90" s="34" t="s">
        <v>13</v>
      </c>
      <c r="AL90" s="34" t="s">
        <v>13</v>
      </c>
      <c r="AM90" s="34" t="s">
        <v>13</v>
      </c>
      <c r="AN90" s="34" t="s">
        <v>487</v>
      </c>
      <c r="AO90" s="34" t="s">
        <v>487</v>
      </c>
      <c r="AP90" s="58">
        <v>40</v>
      </c>
      <c r="AQ90" s="59">
        <v>0</v>
      </c>
      <c r="AR90" s="59">
        <v>40</v>
      </c>
      <c r="AS90" s="59">
        <v>0</v>
      </c>
      <c r="AT90" s="59">
        <v>40</v>
      </c>
      <c r="AU90" s="59">
        <v>0</v>
      </c>
      <c r="AV90" s="59">
        <v>40</v>
      </c>
      <c r="AW90" s="59">
        <v>0</v>
      </c>
      <c r="AX90" s="53" t="s">
        <v>489</v>
      </c>
      <c r="AY90" s="52">
        <f t="shared" si="27"/>
        <v>12064</v>
      </c>
      <c r="AZ90" s="47">
        <v>50000</v>
      </c>
      <c r="BA90" s="47">
        <v>0</v>
      </c>
      <c r="BB90" s="47">
        <v>0</v>
      </c>
      <c r="BC90" s="47">
        <v>10</v>
      </c>
      <c r="BD90" s="47">
        <v>10</v>
      </c>
      <c r="BE90" s="47">
        <v>2</v>
      </c>
      <c r="BF90" s="47">
        <v>1</v>
      </c>
      <c r="BG90" s="47">
        <v>2</v>
      </c>
      <c r="BH90" s="47">
        <v>1</v>
      </c>
      <c r="BI90" s="47" t="s">
        <v>421</v>
      </c>
      <c r="BJ90" s="47" t="s">
        <v>421</v>
      </c>
      <c r="BK90" s="47">
        <v>0</v>
      </c>
      <c r="BL90" s="53">
        <v>0</v>
      </c>
    </row>
    <row r="91" spans="1:64" x14ac:dyDescent="0.25">
      <c r="B91" s="15" t="s">
        <v>83</v>
      </c>
      <c r="C91" s="30">
        <v>1000</v>
      </c>
      <c r="D91" s="30" t="s">
        <v>225</v>
      </c>
      <c r="E91" s="34">
        <v>35520</v>
      </c>
      <c r="F91" s="34">
        <v>35520</v>
      </c>
      <c r="G91" s="152" t="s">
        <v>29</v>
      </c>
      <c r="H91" s="152" t="s">
        <v>31</v>
      </c>
      <c r="I91" s="152" t="s">
        <v>37</v>
      </c>
      <c r="J91" s="152" t="s">
        <v>469</v>
      </c>
      <c r="K91" s="152" t="s">
        <v>469</v>
      </c>
      <c r="L91" s="34">
        <f t="shared" si="23"/>
        <v>36160</v>
      </c>
      <c r="M91" s="34">
        <f t="shared" si="24"/>
        <v>36160</v>
      </c>
      <c r="N91" s="152">
        <v>18080</v>
      </c>
      <c r="O91" s="152">
        <v>18080</v>
      </c>
      <c r="P91" s="152">
        <f t="shared" si="25"/>
        <v>4520</v>
      </c>
      <c r="Q91" s="152">
        <f t="shared" si="26"/>
        <v>4520</v>
      </c>
      <c r="R91" s="152">
        <v>1</v>
      </c>
      <c r="S91" s="152">
        <v>1</v>
      </c>
      <c r="T91" s="152">
        <v>9</v>
      </c>
      <c r="U91" s="152">
        <v>9</v>
      </c>
      <c r="V91" s="152">
        <v>31</v>
      </c>
      <c r="W91" s="152">
        <v>31</v>
      </c>
      <c r="X91" s="147" t="s">
        <v>484</v>
      </c>
      <c r="Y91" s="147" t="s">
        <v>484</v>
      </c>
      <c r="Z91" s="147" t="s">
        <v>484</v>
      </c>
      <c r="AA91" s="147" t="s">
        <v>484</v>
      </c>
      <c r="AB91" s="147" t="s">
        <v>484</v>
      </c>
      <c r="AC91" s="147" t="s">
        <v>484</v>
      </c>
      <c r="AD91" s="147" t="s">
        <v>484</v>
      </c>
      <c r="AE91" s="147" t="s">
        <v>484</v>
      </c>
      <c r="AF91" s="152">
        <v>8</v>
      </c>
      <c r="AG91" s="152">
        <v>5</v>
      </c>
      <c r="AH91" s="152">
        <v>2</v>
      </c>
      <c r="AI91" s="152">
        <v>1</v>
      </c>
      <c r="AJ91" s="34" t="s">
        <v>13</v>
      </c>
      <c r="AK91" s="34" t="s">
        <v>13</v>
      </c>
      <c r="AL91" s="34" t="s">
        <v>13</v>
      </c>
      <c r="AM91" s="34" t="s">
        <v>13</v>
      </c>
      <c r="AN91" s="34" t="s">
        <v>487</v>
      </c>
      <c r="AO91" s="34" t="s">
        <v>487</v>
      </c>
      <c r="AP91" s="58">
        <v>40</v>
      </c>
      <c r="AQ91" s="59">
        <v>0</v>
      </c>
      <c r="AR91" s="59">
        <v>40</v>
      </c>
      <c r="AS91" s="59">
        <v>0</v>
      </c>
      <c r="AT91" s="59">
        <v>40</v>
      </c>
      <c r="AU91" s="59">
        <v>0</v>
      </c>
      <c r="AV91" s="59">
        <v>40</v>
      </c>
      <c r="AW91" s="59">
        <v>0</v>
      </c>
      <c r="AX91" s="53" t="s">
        <v>489</v>
      </c>
      <c r="AY91" s="52">
        <f t="shared" si="27"/>
        <v>18080</v>
      </c>
      <c r="AZ91" s="47">
        <v>50000</v>
      </c>
      <c r="BA91" s="47">
        <v>0</v>
      </c>
      <c r="BB91" s="47">
        <v>0</v>
      </c>
      <c r="BC91" s="47">
        <v>10</v>
      </c>
      <c r="BD91" s="47">
        <v>10</v>
      </c>
      <c r="BE91" s="47">
        <v>2</v>
      </c>
      <c r="BF91" s="47">
        <v>1</v>
      </c>
      <c r="BG91" s="47">
        <v>2</v>
      </c>
      <c r="BH91" s="47">
        <v>1</v>
      </c>
      <c r="BI91" s="47" t="s">
        <v>421</v>
      </c>
      <c r="BJ91" s="47" t="s">
        <v>421</v>
      </c>
      <c r="BK91" s="47">
        <v>0</v>
      </c>
      <c r="BL91" s="53">
        <v>0</v>
      </c>
    </row>
    <row r="92" spans="1:64" x14ac:dyDescent="0.25">
      <c r="B92" s="15" t="s">
        <v>84</v>
      </c>
      <c r="C92" s="30">
        <v>750</v>
      </c>
      <c r="D92" s="30" t="s">
        <v>226</v>
      </c>
      <c r="E92" s="34">
        <v>47360</v>
      </c>
      <c r="F92" s="34">
        <v>47360</v>
      </c>
      <c r="G92" s="152" t="s">
        <v>29</v>
      </c>
      <c r="H92" s="152" t="s">
        <v>31</v>
      </c>
      <c r="I92" s="152" t="s">
        <v>37</v>
      </c>
      <c r="J92" s="152" t="s">
        <v>469</v>
      </c>
      <c r="K92" s="152" t="s">
        <v>469</v>
      </c>
      <c r="L92" s="34">
        <f t="shared" si="23"/>
        <v>48256</v>
      </c>
      <c r="M92" s="34">
        <f t="shared" si="24"/>
        <v>48256</v>
      </c>
      <c r="N92" s="152">
        <v>24128</v>
      </c>
      <c r="O92" s="152">
        <v>24128</v>
      </c>
      <c r="P92" s="152">
        <f t="shared" si="25"/>
        <v>6032</v>
      </c>
      <c r="Q92" s="152">
        <f t="shared" si="26"/>
        <v>6032</v>
      </c>
      <c r="R92" s="152">
        <v>1</v>
      </c>
      <c r="S92" s="152">
        <v>1</v>
      </c>
      <c r="T92" s="152">
        <v>9</v>
      </c>
      <c r="U92" s="152">
        <v>9</v>
      </c>
      <c r="V92" s="152">
        <v>31</v>
      </c>
      <c r="W92" s="152">
        <v>31</v>
      </c>
      <c r="X92" s="147" t="s">
        <v>484</v>
      </c>
      <c r="Y92" s="147" t="s">
        <v>484</v>
      </c>
      <c r="Z92" s="147" t="s">
        <v>484</v>
      </c>
      <c r="AA92" s="147" t="s">
        <v>484</v>
      </c>
      <c r="AB92" s="147" t="s">
        <v>484</v>
      </c>
      <c r="AC92" s="147" t="s">
        <v>484</v>
      </c>
      <c r="AD92" s="147" t="s">
        <v>484</v>
      </c>
      <c r="AE92" s="147" t="s">
        <v>484</v>
      </c>
      <c r="AF92" s="152">
        <v>8</v>
      </c>
      <c r="AG92" s="152">
        <v>5</v>
      </c>
      <c r="AH92" s="152">
        <v>2</v>
      </c>
      <c r="AI92" s="152">
        <v>1</v>
      </c>
      <c r="AJ92" s="34" t="s">
        <v>13</v>
      </c>
      <c r="AK92" s="34" t="s">
        <v>13</v>
      </c>
      <c r="AL92" s="34" t="s">
        <v>13</v>
      </c>
      <c r="AM92" s="34" t="s">
        <v>13</v>
      </c>
      <c r="AN92" s="34" t="s">
        <v>487</v>
      </c>
      <c r="AO92" s="34" t="s">
        <v>487</v>
      </c>
      <c r="AP92" s="58">
        <v>40</v>
      </c>
      <c r="AQ92" s="59">
        <v>0</v>
      </c>
      <c r="AR92" s="59">
        <v>40</v>
      </c>
      <c r="AS92" s="59">
        <v>0</v>
      </c>
      <c r="AT92" s="59">
        <v>40</v>
      </c>
      <c r="AU92" s="59">
        <v>0</v>
      </c>
      <c r="AV92" s="59">
        <v>40</v>
      </c>
      <c r="AW92" s="59">
        <v>0</v>
      </c>
      <c r="AX92" s="53" t="s">
        <v>489</v>
      </c>
      <c r="AY92" s="52">
        <f t="shared" si="27"/>
        <v>24128</v>
      </c>
      <c r="AZ92" s="47">
        <v>50000</v>
      </c>
      <c r="BA92" s="47">
        <v>0</v>
      </c>
      <c r="BB92" s="47">
        <v>0</v>
      </c>
      <c r="BC92" s="47">
        <v>10</v>
      </c>
      <c r="BD92" s="47">
        <v>10</v>
      </c>
      <c r="BE92" s="47">
        <v>2</v>
      </c>
      <c r="BF92" s="47">
        <v>1</v>
      </c>
      <c r="BG92" s="47">
        <v>2</v>
      </c>
      <c r="BH92" s="47">
        <v>1</v>
      </c>
      <c r="BI92" s="47" t="s">
        <v>421</v>
      </c>
      <c r="BJ92" s="47" t="s">
        <v>421</v>
      </c>
      <c r="BK92" s="47">
        <v>0</v>
      </c>
      <c r="BL92" s="53">
        <v>0</v>
      </c>
    </row>
    <row r="93" spans="1:64" x14ac:dyDescent="0.25">
      <c r="AP93" s="69"/>
      <c r="AQ93" s="70"/>
      <c r="AR93" s="70"/>
      <c r="AS93" s="70"/>
      <c r="AT93" s="70"/>
      <c r="AU93" s="70"/>
      <c r="AV93" s="70"/>
      <c r="AW93" s="70"/>
      <c r="AX93" s="56"/>
      <c r="AY93" s="54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6"/>
    </row>
    <row r="94" spans="1:64" x14ac:dyDescent="0.25">
      <c r="A94" s="30" t="s">
        <v>71</v>
      </c>
      <c r="B94" s="15" t="s">
        <v>75</v>
      </c>
      <c r="C94" s="30">
        <v>1200</v>
      </c>
      <c r="D94" s="30" t="s">
        <v>341</v>
      </c>
      <c r="G94" s="152" t="s">
        <v>23</v>
      </c>
      <c r="H94" s="152" t="s">
        <v>36</v>
      </c>
      <c r="I94" s="152" t="s">
        <v>37</v>
      </c>
      <c r="J94" s="152" t="s">
        <v>469</v>
      </c>
      <c r="K94" s="152" t="s">
        <v>469</v>
      </c>
      <c r="L94" s="34">
        <f t="shared" ref="L94:M94" si="28">N94*2</f>
        <v>27264</v>
      </c>
      <c r="M94" s="34">
        <f t="shared" si="28"/>
        <v>1792</v>
      </c>
      <c r="N94" s="152">
        <v>13632</v>
      </c>
      <c r="O94" s="152">
        <v>896</v>
      </c>
      <c r="P94" s="152">
        <f t="shared" ref="P94" si="29">N94/4</f>
        <v>3408</v>
      </c>
      <c r="Q94" s="152">
        <f t="shared" ref="Q94" si="30">O94/4</f>
        <v>224</v>
      </c>
      <c r="R94" s="152">
        <v>1</v>
      </c>
      <c r="S94" s="152">
        <v>1</v>
      </c>
      <c r="T94" s="152">
        <v>9</v>
      </c>
      <c r="U94" s="152">
        <v>9</v>
      </c>
      <c r="V94" s="152">
        <v>31</v>
      </c>
      <c r="W94" s="152">
        <v>31</v>
      </c>
      <c r="X94" s="147" t="s">
        <v>484</v>
      </c>
      <c r="Y94" s="147" t="s">
        <v>484</v>
      </c>
      <c r="Z94" s="147" t="s">
        <v>484</v>
      </c>
      <c r="AA94" s="147" t="s">
        <v>484</v>
      </c>
      <c r="AB94" s="147" t="s">
        <v>484</v>
      </c>
      <c r="AC94" s="147" t="s">
        <v>484</v>
      </c>
      <c r="AD94" s="147" t="s">
        <v>484</v>
      </c>
      <c r="AE94" s="147" t="s">
        <v>484</v>
      </c>
      <c r="AF94" s="152">
        <v>8</v>
      </c>
      <c r="AG94" s="152">
        <v>5</v>
      </c>
      <c r="AH94" s="152">
        <v>2</v>
      </c>
      <c r="AI94" s="152">
        <v>1</v>
      </c>
      <c r="AJ94" s="34" t="s">
        <v>13</v>
      </c>
      <c r="AK94" s="34" t="s">
        <v>13</v>
      </c>
      <c r="AL94" s="34" t="s">
        <v>13</v>
      </c>
      <c r="AM94" s="34" t="s">
        <v>13</v>
      </c>
      <c r="AN94" s="34" t="s">
        <v>487</v>
      </c>
      <c r="AO94" s="34" t="s">
        <v>487</v>
      </c>
      <c r="AP94" s="58">
        <v>40</v>
      </c>
      <c r="AQ94" s="59">
        <v>0</v>
      </c>
      <c r="AR94" s="59">
        <v>40</v>
      </c>
      <c r="AS94" s="59">
        <v>0</v>
      </c>
      <c r="AT94" s="59">
        <v>40</v>
      </c>
      <c r="AU94" s="59">
        <v>0</v>
      </c>
      <c r="AV94" s="59">
        <v>40</v>
      </c>
      <c r="AW94" s="59">
        <v>0</v>
      </c>
      <c r="AX94" s="53" t="s">
        <v>489</v>
      </c>
      <c r="AY94" s="52">
        <f>N94</f>
        <v>13632</v>
      </c>
      <c r="AZ94" s="47">
        <v>50000</v>
      </c>
      <c r="BA94" s="47">
        <v>0</v>
      </c>
      <c r="BB94" s="47">
        <v>0</v>
      </c>
      <c r="BC94" s="47">
        <v>10</v>
      </c>
      <c r="BD94" s="47">
        <v>10</v>
      </c>
      <c r="BE94" s="47">
        <v>2</v>
      </c>
      <c r="BF94" s="47">
        <v>1</v>
      </c>
      <c r="BG94" s="47">
        <v>2</v>
      </c>
      <c r="BH94" s="47">
        <v>1</v>
      </c>
      <c r="BI94" s="47" t="s">
        <v>421</v>
      </c>
      <c r="BJ94" s="47" t="s">
        <v>421</v>
      </c>
      <c r="BK94" s="47">
        <v>0</v>
      </c>
      <c r="BL94" s="53">
        <v>0</v>
      </c>
    </row>
    <row r="95" spans="1:64" x14ac:dyDescent="0.25">
      <c r="A95" s="30" t="s">
        <v>93</v>
      </c>
      <c r="AP95" s="69"/>
      <c r="AQ95" s="70"/>
      <c r="AR95" s="70"/>
      <c r="AS95" s="70"/>
      <c r="AT95" s="70"/>
      <c r="AU95" s="70"/>
      <c r="AV95" s="70"/>
      <c r="AW95" s="70"/>
      <c r="AX95" s="56"/>
      <c r="AY95" s="54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6"/>
    </row>
    <row r="96" spans="1:64" x14ac:dyDescent="0.25">
      <c r="A96" s="30" t="s">
        <v>74</v>
      </c>
      <c r="AP96" s="69"/>
      <c r="AQ96" s="70"/>
      <c r="AR96" s="70"/>
      <c r="AS96" s="70"/>
      <c r="AT96" s="70"/>
      <c r="AU96" s="70"/>
      <c r="AV96" s="70"/>
      <c r="AW96" s="70"/>
      <c r="AX96" s="56"/>
      <c r="AY96" s="54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6"/>
    </row>
    <row r="97" spans="1:64" x14ac:dyDescent="0.25">
      <c r="AP97" s="69"/>
      <c r="AQ97" s="70"/>
      <c r="AR97" s="70"/>
      <c r="AS97" s="70"/>
      <c r="AT97" s="70"/>
      <c r="AU97" s="70"/>
      <c r="AV97" s="70"/>
      <c r="AW97" s="70"/>
      <c r="AX97" s="56"/>
      <c r="AY97" s="54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6"/>
    </row>
    <row r="98" spans="1:64" x14ac:dyDescent="0.25">
      <c r="A98" s="30" t="s">
        <v>95</v>
      </c>
      <c r="B98" s="30" t="s">
        <v>97</v>
      </c>
      <c r="C98" s="30">
        <v>14500</v>
      </c>
      <c r="D98" s="30" t="s">
        <v>282</v>
      </c>
      <c r="E98" s="34">
        <v>256</v>
      </c>
      <c r="F98" s="34">
        <v>256</v>
      </c>
      <c r="G98" s="152" t="s">
        <v>33</v>
      </c>
      <c r="H98" s="152" t="s">
        <v>36</v>
      </c>
      <c r="I98" s="152" t="s">
        <v>37</v>
      </c>
      <c r="J98" s="152" t="s">
        <v>469</v>
      </c>
      <c r="K98" s="152" t="s">
        <v>469</v>
      </c>
      <c r="N98" s="152">
        <v>256</v>
      </c>
      <c r="O98" s="152">
        <v>256</v>
      </c>
      <c r="P98" s="152">
        <v>32</v>
      </c>
      <c r="Q98" s="152">
        <v>32</v>
      </c>
      <c r="R98" s="152">
        <v>0</v>
      </c>
      <c r="S98" s="152">
        <v>0</v>
      </c>
      <c r="T98" s="152">
        <v>6</v>
      </c>
      <c r="U98" s="152">
        <v>6</v>
      </c>
      <c r="V98" s="152">
        <v>31</v>
      </c>
      <c r="W98" s="152">
        <v>31</v>
      </c>
      <c r="X98" s="147" t="s">
        <v>484</v>
      </c>
      <c r="Y98" s="147" t="s">
        <v>484</v>
      </c>
      <c r="Z98" s="147" t="s">
        <v>484</v>
      </c>
      <c r="AA98" s="147" t="s">
        <v>484</v>
      </c>
      <c r="AB98" s="147" t="s">
        <v>484</v>
      </c>
      <c r="AC98" s="147" t="s">
        <v>484</v>
      </c>
      <c r="AD98" s="147" t="s">
        <v>484</v>
      </c>
      <c r="AE98" s="147" t="s">
        <v>484</v>
      </c>
      <c r="AF98" s="152">
        <v>16</v>
      </c>
      <c r="AG98" s="152">
        <v>16</v>
      </c>
      <c r="AH98" s="152" t="s">
        <v>36</v>
      </c>
      <c r="AI98" s="152" t="s">
        <v>36</v>
      </c>
      <c r="AJ98" s="34" t="s">
        <v>13</v>
      </c>
      <c r="AK98" s="34" t="s">
        <v>13</v>
      </c>
      <c r="AL98" s="34" t="s">
        <v>13</v>
      </c>
      <c r="AM98" s="34" t="s">
        <v>13</v>
      </c>
      <c r="AN98" s="34" t="s">
        <v>487</v>
      </c>
      <c r="AO98" s="34" t="s">
        <v>487</v>
      </c>
      <c r="AP98" s="58">
        <v>40</v>
      </c>
      <c r="AQ98" s="59">
        <v>0</v>
      </c>
      <c r="AR98" s="59">
        <v>40</v>
      </c>
      <c r="AS98" s="59">
        <v>0</v>
      </c>
      <c r="AT98" s="59">
        <v>40</v>
      </c>
      <c r="AU98" s="59">
        <v>0</v>
      </c>
      <c r="AV98" s="59">
        <v>40</v>
      </c>
      <c r="AW98" s="59">
        <v>0</v>
      </c>
      <c r="AX98" s="53" t="s">
        <v>489</v>
      </c>
      <c r="AY98" s="52">
        <f t="shared" ref="AY98:AY104" si="31">N98</f>
        <v>256</v>
      </c>
      <c r="AZ98" s="47">
        <v>50000</v>
      </c>
      <c r="BA98" s="47">
        <v>0</v>
      </c>
      <c r="BB98" s="47">
        <v>0</v>
      </c>
      <c r="BC98" s="47">
        <v>10</v>
      </c>
      <c r="BD98" s="47">
        <v>10</v>
      </c>
      <c r="BE98" s="47">
        <v>2</v>
      </c>
      <c r="BF98" s="47">
        <v>1</v>
      </c>
      <c r="BG98" s="47">
        <v>2</v>
      </c>
      <c r="BH98" s="47">
        <v>1</v>
      </c>
      <c r="BI98" s="47" t="s">
        <v>421</v>
      </c>
      <c r="BJ98" s="47" t="s">
        <v>421</v>
      </c>
      <c r="BK98" s="47">
        <v>0</v>
      </c>
      <c r="BL98" s="53">
        <v>0</v>
      </c>
    </row>
    <row r="99" spans="1:64" x14ac:dyDescent="0.25">
      <c r="A99" s="30" t="s">
        <v>96</v>
      </c>
      <c r="B99" s="30" t="s">
        <v>98</v>
      </c>
      <c r="C99" s="30">
        <v>14500</v>
      </c>
      <c r="D99" s="30" t="s">
        <v>283</v>
      </c>
      <c r="E99" s="34">
        <v>640</v>
      </c>
      <c r="F99" s="34">
        <v>256</v>
      </c>
      <c r="G99" s="152" t="s">
        <v>33</v>
      </c>
      <c r="H99" s="152" t="s">
        <v>36</v>
      </c>
      <c r="I99" s="152" t="s">
        <v>37</v>
      </c>
      <c r="J99" s="152" t="s">
        <v>469</v>
      </c>
      <c r="K99" s="152" t="s">
        <v>469</v>
      </c>
      <c r="N99" s="152">
        <v>640</v>
      </c>
      <c r="O99" s="152">
        <v>256</v>
      </c>
      <c r="P99" s="152">
        <v>32</v>
      </c>
      <c r="Q99" s="152">
        <v>32</v>
      </c>
      <c r="R99" s="152">
        <v>0</v>
      </c>
      <c r="S99" s="152">
        <v>0</v>
      </c>
      <c r="T99" s="152">
        <v>6</v>
      </c>
      <c r="U99" s="152">
        <v>6</v>
      </c>
      <c r="V99" s="152">
        <v>31</v>
      </c>
      <c r="W99" s="152">
        <v>31</v>
      </c>
      <c r="X99" s="147" t="s">
        <v>484</v>
      </c>
      <c r="Y99" s="147" t="s">
        <v>484</v>
      </c>
      <c r="Z99" s="147" t="s">
        <v>484</v>
      </c>
      <c r="AA99" s="147" t="s">
        <v>484</v>
      </c>
      <c r="AB99" s="147" t="s">
        <v>484</v>
      </c>
      <c r="AC99" s="147" t="s">
        <v>484</v>
      </c>
      <c r="AD99" s="147" t="s">
        <v>484</v>
      </c>
      <c r="AE99" s="147" t="s">
        <v>484</v>
      </c>
      <c r="AF99" s="152">
        <v>16</v>
      </c>
      <c r="AG99" s="152">
        <v>16</v>
      </c>
      <c r="AH99" s="152" t="s">
        <v>36</v>
      </c>
      <c r="AI99" s="152" t="s">
        <v>36</v>
      </c>
      <c r="AJ99" s="34" t="s">
        <v>13</v>
      </c>
      <c r="AK99" s="34" t="s">
        <v>13</v>
      </c>
      <c r="AL99" s="34" t="s">
        <v>13</v>
      </c>
      <c r="AM99" s="34" t="s">
        <v>13</v>
      </c>
      <c r="AN99" s="34" t="s">
        <v>487</v>
      </c>
      <c r="AO99" s="34" t="s">
        <v>487</v>
      </c>
      <c r="AP99" s="58">
        <v>40</v>
      </c>
      <c r="AQ99" s="59">
        <v>0</v>
      </c>
      <c r="AR99" s="59">
        <v>40</v>
      </c>
      <c r="AS99" s="59">
        <v>0</v>
      </c>
      <c r="AT99" s="59">
        <v>40</v>
      </c>
      <c r="AU99" s="59">
        <v>0</v>
      </c>
      <c r="AV99" s="59">
        <v>40</v>
      </c>
      <c r="AW99" s="59">
        <v>0</v>
      </c>
      <c r="AX99" s="53" t="s">
        <v>489</v>
      </c>
      <c r="AY99" s="52">
        <f t="shared" si="31"/>
        <v>640</v>
      </c>
      <c r="AZ99" s="47">
        <v>50000</v>
      </c>
      <c r="BA99" s="47">
        <v>0</v>
      </c>
      <c r="BB99" s="47">
        <v>0</v>
      </c>
      <c r="BC99" s="47">
        <v>10</v>
      </c>
      <c r="BD99" s="47">
        <v>10</v>
      </c>
      <c r="BE99" s="47">
        <v>2</v>
      </c>
      <c r="BF99" s="47">
        <v>1</v>
      </c>
      <c r="BG99" s="47">
        <v>2</v>
      </c>
      <c r="BH99" s="47">
        <v>1</v>
      </c>
      <c r="BI99" s="47" t="s">
        <v>421</v>
      </c>
      <c r="BJ99" s="47" t="s">
        <v>421</v>
      </c>
      <c r="BK99" s="47">
        <v>0</v>
      </c>
      <c r="BL99" s="53">
        <v>0</v>
      </c>
    </row>
    <row r="100" spans="1:64" x14ac:dyDescent="0.25">
      <c r="B100" s="30" t="s">
        <v>99</v>
      </c>
      <c r="C100" s="30">
        <v>14100</v>
      </c>
      <c r="D100" s="30" t="s">
        <v>284</v>
      </c>
      <c r="E100" s="34">
        <v>1536</v>
      </c>
      <c r="F100" s="34">
        <v>640</v>
      </c>
      <c r="G100" s="152" t="s">
        <v>33</v>
      </c>
      <c r="H100" s="152" t="s">
        <v>36</v>
      </c>
      <c r="I100" s="152" t="s">
        <v>37</v>
      </c>
      <c r="J100" s="152" t="s">
        <v>469</v>
      </c>
      <c r="K100" s="152" t="s">
        <v>469</v>
      </c>
      <c r="N100" s="152">
        <v>1536</v>
      </c>
      <c r="O100" s="152">
        <v>640</v>
      </c>
      <c r="P100" s="152">
        <v>32</v>
      </c>
      <c r="Q100" s="152">
        <v>32</v>
      </c>
      <c r="R100" s="152">
        <v>0</v>
      </c>
      <c r="S100" s="152">
        <v>0</v>
      </c>
      <c r="T100" s="152">
        <v>6</v>
      </c>
      <c r="U100" s="152">
        <v>6</v>
      </c>
      <c r="V100" s="152">
        <v>31</v>
      </c>
      <c r="W100" s="152">
        <v>31</v>
      </c>
      <c r="X100" s="147" t="s">
        <v>484</v>
      </c>
      <c r="Y100" s="147" t="s">
        <v>484</v>
      </c>
      <c r="Z100" s="147" t="s">
        <v>484</v>
      </c>
      <c r="AA100" s="147" t="s">
        <v>484</v>
      </c>
      <c r="AB100" s="147" t="s">
        <v>484</v>
      </c>
      <c r="AC100" s="147" t="s">
        <v>484</v>
      </c>
      <c r="AD100" s="147" t="s">
        <v>484</v>
      </c>
      <c r="AE100" s="147" t="s">
        <v>484</v>
      </c>
      <c r="AF100" s="152">
        <v>16</v>
      </c>
      <c r="AG100" s="152">
        <v>16</v>
      </c>
      <c r="AH100" s="152" t="s">
        <v>36</v>
      </c>
      <c r="AI100" s="152" t="s">
        <v>36</v>
      </c>
      <c r="AJ100" s="34" t="s">
        <v>13</v>
      </c>
      <c r="AK100" s="34" t="s">
        <v>13</v>
      </c>
      <c r="AL100" s="34" t="s">
        <v>13</v>
      </c>
      <c r="AM100" s="34" t="s">
        <v>13</v>
      </c>
      <c r="AN100" s="34" t="s">
        <v>487</v>
      </c>
      <c r="AO100" s="34" t="s">
        <v>487</v>
      </c>
      <c r="AP100" s="58">
        <v>40</v>
      </c>
      <c r="AQ100" s="59">
        <v>0</v>
      </c>
      <c r="AR100" s="59">
        <v>40</v>
      </c>
      <c r="AS100" s="59">
        <v>0</v>
      </c>
      <c r="AT100" s="59">
        <v>40</v>
      </c>
      <c r="AU100" s="59">
        <v>0</v>
      </c>
      <c r="AV100" s="59">
        <v>40</v>
      </c>
      <c r="AW100" s="59">
        <v>0</v>
      </c>
      <c r="AX100" s="53" t="s">
        <v>489</v>
      </c>
      <c r="AY100" s="52">
        <f t="shared" si="31"/>
        <v>1536</v>
      </c>
      <c r="AZ100" s="47">
        <v>50000</v>
      </c>
      <c r="BA100" s="47">
        <v>0</v>
      </c>
      <c r="BB100" s="47">
        <v>0</v>
      </c>
      <c r="BC100" s="47">
        <v>10</v>
      </c>
      <c r="BD100" s="47">
        <v>10</v>
      </c>
      <c r="BE100" s="47">
        <v>2</v>
      </c>
      <c r="BF100" s="47">
        <v>1</v>
      </c>
      <c r="BG100" s="47">
        <v>2</v>
      </c>
      <c r="BH100" s="47">
        <v>1</v>
      </c>
      <c r="BI100" s="47" t="s">
        <v>421</v>
      </c>
      <c r="BJ100" s="47" t="s">
        <v>421</v>
      </c>
      <c r="BK100" s="47">
        <v>0</v>
      </c>
      <c r="BL100" s="53">
        <v>0</v>
      </c>
    </row>
    <row r="101" spans="1:64" x14ac:dyDescent="0.25">
      <c r="B101" s="30" t="s">
        <v>100</v>
      </c>
      <c r="C101" s="30">
        <v>14100</v>
      </c>
      <c r="D101" s="30" t="s">
        <v>285</v>
      </c>
      <c r="E101" s="34">
        <v>1536</v>
      </c>
      <c r="F101" s="34">
        <v>896</v>
      </c>
      <c r="G101" s="152" t="s">
        <v>33</v>
      </c>
      <c r="H101" s="152" t="s">
        <v>36</v>
      </c>
      <c r="I101" s="152" t="s">
        <v>37</v>
      </c>
      <c r="J101" s="152" t="s">
        <v>469</v>
      </c>
      <c r="K101" s="152" t="s">
        <v>469</v>
      </c>
      <c r="N101" s="152">
        <v>1536</v>
      </c>
      <c r="O101" s="152">
        <v>896</v>
      </c>
      <c r="P101" s="152">
        <v>32</v>
      </c>
      <c r="Q101" s="152">
        <v>32</v>
      </c>
      <c r="R101" s="152">
        <v>0</v>
      </c>
      <c r="S101" s="152">
        <v>0</v>
      </c>
      <c r="T101" s="152">
        <v>6</v>
      </c>
      <c r="U101" s="152">
        <v>6</v>
      </c>
      <c r="V101" s="152">
        <v>31</v>
      </c>
      <c r="W101" s="152">
        <v>31</v>
      </c>
      <c r="X101" s="147" t="s">
        <v>484</v>
      </c>
      <c r="Y101" s="147" t="s">
        <v>484</v>
      </c>
      <c r="Z101" s="147" t="s">
        <v>484</v>
      </c>
      <c r="AA101" s="147" t="s">
        <v>484</v>
      </c>
      <c r="AB101" s="147" t="s">
        <v>484</v>
      </c>
      <c r="AC101" s="147" t="s">
        <v>484</v>
      </c>
      <c r="AD101" s="147" t="s">
        <v>484</v>
      </c>
      <c r="AE101" s="147" t="s">
        <v>484</v>
      </c>
      <c r="AF101" s="152">
        <v>16</v>
      </c>
      <c r="AG101" s="152">
        <v>16</v>
      </c>
      <c r="AH101" s="152" t="s">
        <v>36</v>
      </c>
      <c r="AI101" s="152" t="s">
        <v>36</v>
      </c>
      <c r="AJ101" s="34" t="s">
        <v>13</v>
      </c>
      <c r="AK101" s="34" t="s">
        <v>13</v>
      </c>
      <c r="AL101" s="34" t="s">
        <v>13</v>
      </c>
      <c r="AM101" s="34" t="s">
        <v>13</v>
      </c>
      <c r="AN101" s="34" t="s">
        <v>487</v>
      </c>
      <c r="AO101" s="34" t="s">
        <v>487</v>
      </c>
      <c r="AP101" s="58">
        <v>40</v>
      </c>
      <c r="AQ101" s="59">
        <v>0</v>
      </c>
      <c r="AR101" s="59">
        <v>40</v>
      </c>
      <c r="AS101" s="59">
        <v>0</v>
      </c>
      <c r="AT101" s="59">
        <v>40</v>
      </c>
      <c r="AU101" s="59">
        <v>0</v>
      </c>
      <c r="AV101" s="59">
        <v>40</v>
      </c>
      <c r="AW101" s="59">
        <v>0</v>
      </c>
      <c r="AX101" s="53" t="s">
        <v>489</v>
      </c>
      <c r="AY101" s="52">
        <f t="shared" si="31"/>
        <v>1536</v>
      </c>
      <c r="AZ101" s="47">
        <v>50000</v>
      </c>
      <c r="BA101" s="47">
        <v>0</v>
      </c>
      <c r="BB101" s="47">
        <v>0</v>
      </c>
      <c r="BC101" s="47">
        <v>10</v>
      </c>
      <c r="BD101" s="47">
        <v>10</v>
      </c>
      <c r="BE101" s="47">
        <v>2</v>
      </c>
      <c r="BF101" s="47">
        <v>1</v>
      </c>
      <c r="BG101" s="47">
        <v>2</v>
      </c>
      <c r="BH101" s="47">
        <v>1</v>
      </c>
      <c r="BI101" s="47" t="s">
        <v>421</v>
      </c>
      <c r="BJ101" s="47" t="s">
        <v>421</v>
      </c>
      <c r="BK101" s="47">
        <v>0</v>
      </c>
      <c r="BL101" s="53">
        <v>0</v>
      </c>
    </row>
    <row r="102" spans="1:64" x14ac:dyDescent="0.25">
      <c r="B102" s="30" t="s">
        <v>101</v>
      </c>
      <c r="C102" s="30">
        <v>10300</v>
      </c>
      <c r="D102" s="30" t="s">
        <v>286</v>
      </c>
      <c r="E102" s="34">
        <v>3072</v>
      </c>
      <c r="F102" s="34">
        <v>640</v>
      </c>
      <c r="G102" s="152" t="s">
        <v>33</v>
      </c>
      <c r="H102" s="152" t="s">
        <v>36</v>
      </c>
      <c r="I102" s="152" t="s">
        <v>37</v>
      </c>
      <c r="J102" s="152" t="s">
        <v>469</v>
      </c>
      <c r="K102" s="152" t="s">
        <v>469</v>
      </c>
      <c r="N102" s="152">
        <v>3072</v>
      </c>
      <c r="O102" s="152">
        <v>640</v>
      </c>
      <c r="P102" s="152">
        <v>32</v>
      </c>
      <c r="Q102" s="152">
        <v>32</v>
      </c>
      <c r="R102" s="152">
        <v>0</v>
      </c>
      <c r="S102" s="152">
        <v>0</v>
      </c>
      <c r="T102" s="152">
        <v>6</v>
      </c>
      <c r="U102" s="152">
        <v>6</v>
      </c>
      <c r="V102" s="152">
        <v>31</v>
      </c>
      <c r="W102" s="152">
        <v>31</v>
      </c>
      <c r="X102" s="147" t="s">
        <v>484</v>
      </c>
      <c r="Y102" s="147" t="s">
        <v>484</v>
      </c>
      <c r="Z102" s="147" t="s">
        <v>484</v>
      </c>
      <c r="AA102" s="147" t="s">
        <v>484</v>
      </c>
      <c r="AB102" s="147" t="s">
        <v>484</v>
      </c>
      <c r="AC102" s="147" t="s">
        <v>484</v>
      </c>
      <c r="AD102" s="147" t="s">
        <v>484</v>
      </c>
      <c r="AE102" s="147" t="s">
        <v>484</v>
      </c>
      <c r="AF102" s="152">
        <v>16</v>
      </c>
      <c r="AG102" s="152">
        <v>16</v>
      </c>
      <c r="AH102" s="152" t="s">
        <v>36</v>
      </c>
      <c r="AI102" s="152" t="s">
        <v>36</v>
      </c>
      <c r="AJ102" s="34" t="s">
        <v>13</v>
      </c>
      <c r="AK102" s="34" t="s">
        <v>13</v>
      </c>
      <c r="AL102" s="34" t="s">
        <v>13</v>
      </c>
      <c r="AM102" s="34" t="s">
        <v>13</v>
      </c>
      <c r="AN102" s="34" t="s">
        <v>487</v>
      </c>
      <c r="AO102" s="34" t="s">
        <v>487</v>
      </c>
      <c r="AP102" s="58">
        <v>40</v>
      </c>
      <c r="AQ102" s="59">
        <v>0</v>
      </c>
      <c r="AR102" s="59">
        <v>40</v>
      </c>
      <c r="AS102" s="59">
        <v>0</v>
      </c>
      <c r="AT102" s="59">
        <v>40</v>
      </c>
      <c r="AU102" s="59">
        <v>0</v>
      </c>
      <c r="AV102" s="59">
        <v>40</v>
      </c>
      <c r="AW102" s="59">
        <v>0</v>
      </c>
      <c r="AX102" s="53" t="s">
        <v>489</v>
      </c>
      <c r="AY102" s="52">
        <f t="shared" si="31"/>
        <v>3072</v>
      </c>
      <c r="AZ102" s="47">
        <v>50000</v>
      </c>
      <c r="BA102" s="47">
        <v>0</v>
      </c>
      <c r="BB102" s="47">
        <v>0</v>
      </c>
      <c r="BC102" s="47">
        <v>10</v>
      </c>
      <c r="BD102" s="47">
        <v>10</v>
      </c>
      <c r="BE102" s="47">
        <v>2</v>
      </c>
      <c r="BF102" s="47">
        <v>1</v>
      </c>
      <c r="BG102" s="47">
        <v>2</v>
      </c>
      <c r="BH102" s="47">
        <v>1</v>
      </c>
      <c r="BI102" s="47" t="s">
        <v>421</v>
      </c>
      <c r="BJ102" s="47" t="s">
        <v>421</v>
      </c>
      <c r="BK102" s="47">
        <v>0</v>
      </c>
      <c r="BL102" s="53">
        <v>0</v>
      </c>
    </row>
    <row r="103" spans="1:64" x14ac:dyDescent="0.25">
      <c r="B103" s="30" t="s">
        <v>103</v>
      </c>
      <c r="C103" s="30">
        <v>7700</v>
      </c>
      <c r="D103" s="30" t="s">
        <v>287</v>
      </c>
      <c r="E103" s="34">
        <v>5120</v>
      </c>
      <c r="F103" s="34">
        <v>896</v>
      </c>
      <c r="G103" s="152" t="s">
        <v>33</v>
      </c>
      <c r="H103" s="152" t="s">
        <v>36</v>
      </c>
      <c r="I103" s="152" t="s">
        <v>37</v>
      </c>
      <c r="J103" s="152" t="s">
        <v>469</v>
      </c>
      <c r="K103" s="152" t="s">
        <v>469</v>
      </c>
      <c r="N103" s="152">
        <v>5120</v>
      </c>
      <c r="O103" s="152">
        <v>896</v>
      </c>
      <c r="P103" s="152">
        <v>32</v>
      </c>
      <c r="Q103" s="152">
        <v>32</v>
      </c>
      <c r="R103" s="152">
        <v>0</v>
      </c>
      <c r="S103" s="152">
        <v>0</v>
      </c>
      <c r="T103" s="152">
        <v>6</v>
      </c>
      <c r="U103" s="152">
        <v>6</v>
      </c>
      <c r="V103" s="152">
        <v>31</v>
      </c>
      <c r="W103" s="152">
        <v>31</v>
      </c>
      <c r="X103" s="147" t="s">
        <v>484</v>
      </c>
      <c r="Y103" s="147" t="s">
        <v>484</v>
      </c>
      <c r="Z103" s="147" t="s">
        <v>484</v>
      </c>
      <c r="AA103" s="147" t="s">
        <v>484</v>
      </c>
      <c r="AB103" s="147" t="s">
        <v>484</v>
      </c>
      <c r="AC103" s="147" t="s">
        <v>484</v>
      </c>
      <c r="AD103" s="147" t="s">
        <v>484</v>
      </c>
      <c r="AE103" s="147" t="s">
        <v>484</v>
      </c>
      <c r="AF103" s="152">
        <v>16</v>
      </c>
      <c r="AG103" s="152">
        <v>16</v>
      </c>
      <c r="AH103" s="152" t="s">
        <v>36</v>
      </c>
      <c r="AI103" s="152" t="s">
        <v>36</v>
      </c>
      <c r="AJ103" s="34" t="s">
        <v>13</v>
      </c>
      <c r="AK103" s="34" t="s">
        <v>13</v>
      </c>
      <c r="AL103" s="34" t="s">
        <v>13</v>
      </c>
      <c r="AM103" s="34" t="s">
        <v>13</v>
      </c>
      <c r="AN103" s="34" t="s">
        <v>487</v>
      </c>
      <c r="AO103" s="34" t="s">
        <v>487</v>
      </c>
      <c r="AP103" s="58">
        <v>40</v>
      </c>
      <c r="AQ103" s="59">
        <v>0</v>
      </c>
      <c r="AR103" s="59">
        <v>40</v>
      </c>
      <c r="AS103" s="59">
        <v>0</v>
      </c>
      <c r="AT103" s="59">
        <v>40</v>
      </c>
      <c r="AU103" s="59">
        <v>0</v>
      </c>
      <c r="AV103" s="59">
        <v>40</v>
      </c>
      <c r="AW103" s="59">
        <v>0</v>
      </c>
      <c r="AX103" s="53" t="s">
        <v>489</v>
      </c>
      <c r="AY103" s="52">
        <f t="shared" si="31"/>
        <v>5120</v>
      </c>
      <c r="AZ103" s="47">
        <v>50000</v>
      </c>
      <c r="BA103" s="47">
        <v>0</v>
      </c>
      <c r="BB103" s="47">
        <v>0</v>
      </c>
      <c r="BC103" s="47">
        <v>10</v>
      </c>
      <c r="BD103" s="47">
        <v>10</v>
      </c>
      <c r="BE103" s="47">
        <v>2</v>
      </c>
      <c r="BF103" s="47">
        <v>1</v>
      </c>
      <c r="BG103" s="47">
        <v>2</v>
      </c>
      <c r="BH103" s="47">
        <v>1</v>
      </c>
      <c r="BI103" s="47" t="s">
        <v>421</v>
      </c>
      <c r="BJ103" s="47" t="s">
        <v>421</v>
      </c>
      <c r="BK103" s="47">
        <v>0</v>
      </c>
      <c r="BL103" s="53">
        <v>0</v>
      </c>
    </row>
    <row r="104" spans="1:64" x14ac:dyDescent="0.25">
      <c r="B104" s="30" t="s">
        <v>102</v>
      </c>
      <c r="C104" s="30">
        <v>6400</v>
      </c>
      <c r="D104" s="30" t="s">
        <v>288</v>
      </c>
      <c r="E104" s="34">
        <v>7168</v>
      </c>
      <c r="F104" s="34">
        <v>896</v>
      </c>
      <c r="G104" s="152" t="s">
        <v>33</v>
      </c>
      <c r="H104" s="152" t="s">
        <v>36</v>
      </c>
      <c r="I104" s="152" t="s">
        <v>37</v>
      </c>
      <c r="J104" s="152" t="s">
        <v>469</v>
      </c>
      <c r="K104" s="152" t="s">
        <v>469</v>
      </c>
      <c r="N104" s="152">
        <v>7168</v>
      </c>
      <c r="O104" s="152">
        <v>896</v>
      </c>
      <c r="P104" s="152">
        <v>32</v>
      </c>
      <c r="Q104" s="152">
        <v>32</v>
      </c>
      <c r="R104" s="152">
        <v>0</v>
      </c>
      <c r="S104" s="152">
        <v>0</v>
      </c>
      <c r="T104" s="152">
        <v>6</v>
      </c>
      <c r="U104" s="152">
        <v>6</v>
      </c>
      <c r="V104" s="152">
        <v>31</v>
      </c>
      <c r="W104" s="152">
        <v>31</v>
      </c>
      <c r="X104" s="147" t="s">
        <v>484</v>
      </c>
      <c r="Y104" s="147" t="s">
        <v>484</v>
      </c>
      <c r="Z104" s="147" t="s">
        <v>484</v>
      </c>
      <c r="AA104" s="147" t="s">
        <v>484</v>
      </c>
      <c r="AB104" s="147" t="s">
        <v>484</v>
      </c>
      <c r="AC104" s="147" t="s">
        <v>484</v>
      </c>
      <c r="AD104" s="147" t="s">
        <v>484</v>
      </c>
      <c r="AE104" s="147" t="s">
        <v>484</v>
      </c>
      <c r="AF104" s="152">
        <v>16</v>
      </c>
      <c r="AG104" s="152">
        <v>16</v>
      </c>
      <c r="AH104" s="152" t="s">
        <v>36</v>
      </c>
      <c r="AI104" s="152" t="s">
        <v>36</v>
      </c>
      <c r="AJ104" s="34" t="s">
        <v>13</v>
      </c>
      <c r="AK104" s="34" t="s">
        <v>13</v>
      </c>
      <c r="AL104" s="34" t="s">
        <v>13</v>
      </c>
      <c r="AM104" s="34" t="s">
        <v>13</v>
      </c>
      <c r="AN104" s="34" t="s">
        <v>487</v>
      </c>
      <c r="AO104" s="34" t="s">
        <v>487</v>
      </c>
      <c r="AP104" s="58">
        <v>40</v>
      </c>
      <c r="AQ104" s="59">
        <v>0</v>
      </c>
      <c r="AR104" s="59">
        <v>40</v>
      </c>
      <c r="AS104" s="59">
        <v>0</v>
      </c>
      <c r="AT104" s="59">
        <v>40</v>
      </c>
      <c r="AU104" s="59">
        <v>0</v>
      </c>
      <c r="AV104" s="59">
        <v>40</v>
      </c>
      <c r="AW104" s="59">
        <v>0</v>
      </c>
      <c r="AX104" s="53" t="s">
        <v>489</v>
      </c>
      <c r="AY104" s="52">
        <f t="shared" si="31"/>
        <v>7168</v>
      </c>
      <c r="AZ104" s="47">
        <v>50000</v>
      </c>
      <c r="BA104" s="47">
        <v>0</v>
      </c>
      <c r="BB104" s="47">
        <v>0</v>
      </c>
      <c r="BC104" s="47">
        <v>10</v>
      </c>
      <c r="BD104" s="47">
        <v>10</v>
      </c>
      <c r="BE104" s="47">
        <v>2</v>
      </c>
      <c r="BF104" s="47">
        <v>1</v>
      </c>
      <c r="BG104" s="47">
        <v>2</v>
      </c>
      <c r="BH104" s="47">
        <v>1</v>
      </c>
      <c r="BI104" s="47" t="s">
        <v>421</v>
      </c>
      <c r="BJ104" s="47" t="s">
        <v>421</v>
      </c>
      <c r="BK104" s="47">
        <v>0</v>
      </c>
      <c r="BL104" s="53">
        <v>0</v>
      </c>
    </row>
    <row r="105" spans="1:64" x14ac:dyDescent="0.25">
      <c r="AP105" s="69"/>
      <c r="AQ105" s="70"/>
      <c r="AR105" s="70"/>
      <c r="AS105" s="70"/>
      <c r="AT105" s="70"/>
      <c r="AU105" s="70"/>
      <c r="AV105" s="70"/>
      <c r="AW105" s="70"/>
      <c r="AX105" s="56"/>
      <c r="AY105" s="54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6"/>
    </row>
    <row r="106" spans="1:64" x14ac:dyDescent="0.25">
      <c r="A106" s="30" t="s">
        <v>95</v>
      </c>
      <c r="B106" s="30" t="s">
        <v>104</v>
      </c>
      <c r="C106" s="30">
        <v>5000</v>
      </c>
      <c r="D106" s="30" t="s">
        <v>270</v>
      </c>
      <c r="E106" s="34">
        <v>10240</v>
      </c>
      <c r="F106" s="34">
        <v>640</v>
      </c>
      <c r="G106" s="152" t="s">
        <v>23</v>
      </c>
      <c r="H106" s="152" t="s">
        <v>36</v>
      </c>
      <c r="I106" s="152" t="s">
        <v>37</v>
      </c>
      <c r="J106" s="152" t="s">
        <v>469</v>
      </c>
      <c r="K106" s="152" t="s">
        <v>469</v>
      </c>
      <c r="N106" s="152">
        <v>10240</v>
      </c>
      <c r="O106" s="152">
        <v>640</v>
      </c>
      <c r="P106" s="152">
        <v>32</v>
      </c>
      <c r="Q106" s="152">
        <v>32</v>
      </c>
      <c r="R106" s="152">
        <v>0</v>
      </c>
      <c r="S106" s="152">
        <v>0</v>
      </c>
      <c r="T106" s="152">
        <v>6</v>
      </c>
      <c r="U106" s="152">
        <v>6</v>
      </c>
      <c r="V106" s="152">
        <v>31</v>
      </c>
      <c r="W106" s="152">
        <v>31</v>
      </c>
      <c r="X106" s="147" t="s">
        <v>484</v>
      </c>
      <c r="Y106" s="147" t="s">
        <v>484</v>
      </c>
      <c r="Z106" s="147" t="s">
        <v>484</v>
      </c>
      <c r="AA106" s="147" t="s">
        <v>484</v>
      </c>
      <c r="AB106" s="147" t="s">
        <v>484</v>
      </c>
      <c r="AC106" s="147" t="s">
        <v>484</v>
      </c>
      <c r="AD106" s="147" t="s">
        <v>484</v>
      </c>
      <c r="AE106" s="147" t="s">
        <v>484</v>
      </c>
      <c r="AF106" s="152">
        <v>16</v>
      </c>
      <c r="AG106" s="152">
        <v>16</v>
      </c>
      <c r="AH106" s="152">
        <v>0.5</v>
      </c>
      <c r="AI106" s="152">
        <v>0.5</v>
      </c>
      <c r="AJ106" s="34" t="s">
        <v>13</v>
      </c>
      <c r="AK106" s="34" t="s">
        <v>13</v>
      </c>
      <c r="AL106" s="34" t="s">
        <v>13</v>
      </c>
      <c r="AM106" s="34" t="s">
        <v>13</v>
      </c>
      <c r="AN106" s="34" t="s">
        <v>487</v>
      </c>
      <c r="AO106" s="34" t="s">
        <v>487</v>
      </c>
      <c r="AP106" s="58">
        <v>40</v>
      </c>
      <c r="AQ106" s="59">
        <v>0</v>
      </c>
      <c r="AR106" s="59">
        <v>40</v>
      </c>
      <c r="AS106" s="59">
        <v>0</v>
      </c>
      <c r="AT106" s="59">
        <v>40</v>
      </c>
      <c r="AU106" s="59">
        <v>0</v>
      </c>
      <c r="AV106" s="59">
        <v>40</v>
      </c>
      <c r="AW106" s="59">
        <v>0</v>
      </c>
      <c r="AX106" s="53" t="s">
        <v>489</v>
      </c>
      <c r="AY106" s="52">
        <f t="shared" ref="AY106:AY109" si="32">N106</f>
        <v>10240</v>
      </c>
      <c r="AZ106" s="47">
        <v>50000</v>
      </c>
      <c r="BA106" s="47">
        <v>0</v>
      </c>
      <c r="BB106" s="47">
        <v>0</v>
      </c>
      <c r="BC106" s="47">
        <v>10</v>
      </c>
      <c r="BD106" s="47">
        <v>10</v>
      </c>
      <c r="BE106" s="47">
        <v>2</v>
      </c>
      <c r="BF106" s="47">
        <v>1</v>
      </c>
      <c r="BG106" s="47">
        <v>2</v>
      </c>
      <c r="BH106" s="47">
        <v>1</v>
      </c>
      <c r="BI106" s="47" t="s">
        <v>421</v>
      </c>
      <c r="BJ106" s="47" t="s">
        <v>421</v>
      </c>
      <c r="BK106" s="47">
        <v>0</v>
      </c>
      <c r="BL106" s="53">
        <v>0</v>
      </c>
    </row>
    <row r="107" spans="1:64" x14ac:dyDescent="0.25">
      <c r="A107" s="30" t="s">
        <v>23</v>
      </c>
      <c r="B107" s="30" t="s">
        <v>105</v>
      </c>
      <c r="C107" s="30">
        <v>5000</v>
      </c>
      <c r="D107" s="30" t="s">
        <v>271</v>
      </c>
      <c r="E107" s="34">
        <v>12128</v>
      </c>
      <c r="F107" s="34">
        <v>896</v>
      </c>
      <c r="G107" s="152" t="s">
        <v>23</v>
      </c>
      <c r="H107" s="152" t="s">
        <v>36</v>
      </c>
      <c r="I107" s="152" t="s">
        <v>37</v>
      </c>
      <c r="J107" s="152" t="s">
        <v>469</v>
      </c>
      <c r="K107" s="152" t="s">
        <v>469</v>
      </c>
      <c r="N107" s="152">
        <v>12128</v>
      </c>
      <c r="O107" s="152">
        <v>896</v>
      </c>
      <c r="P107" s="152">
        <v>32</v>
      </c>
      <c r="Q107" s="152">
        <v>32</v>
      </c>
      <c r="R107" s="152">
        <v>0</v>
      </c>
      <c r="S107" s="152">
        <v>0</v>
      </c>
      <c r="T107" s="152">
        <v>6</v>
      </c>
      <c r="U107" s="152">
        <v>6</v>
      </c>
      <c r="V107" s="152">
        <v>31</v>
      </c>
      <c r="W107" s="152">
        <v>31</v>
      </c>
      <c r="X107" s="147" t="s">
        <v>484</v>
      </c>
      <c r="Y107" s="147" t="s">
        <v>484</v>
      </c>
      <c r="Z107" s="147" t="s">
        <v>484</v>
      </c>
      <c r="AA107" s="147" t="s">
        <v>484</v>
      </c>
      <c r="AB107" s="147" t="s">
        <v>484</v>
      </c>
      <c r="AC107" s="147" t="s">
        <v>484</v>
      </c>
      <c r="AD107" s="147" t="s">
        <v>484</v>
      </c>
      <c r="AE107" s="147" t="s">
        <v>484</v>
      </c>
      <c r="AF107" s="152">
        <v>16</v>
      </c>
      <c r="AG107" s="152">
        <v>16</v>
      </c>
      <c r="AH107" s="152">
        <v>0.5</v>
      </c>
      <c r="AI107" s="152">
        <v>0.5</v>
      </c>
      <c r="AJ107" s="34" t="s">
        <v>13</v>
      </c>
      <c r="AK107" s="34" t="s">
        <v>13</v>
      </c>
      <c r="AL107" s="34" t="s">
        <v>13</v>
      </c>
      <c r="AM107" s="34" t="s">
        <v>13</v>
      </c>
      <c r="AN107" s="34" t="s">
        <v>487</v>
      </c>
      <c r="AO107" s="34" t="s">
        <v>487</v>
      </c>
      <c r="AP107" s="58">
        <v>40</v>
      </c>
      <c r="AQ107" s="59">
        <v>0</v>
      </c>
      <c r="AR107" s="59">
        <v>40</v>
      </c>
      <c r="AS107" s="59">
        <v>0</v>
      </c>
      <c r="AT107" s="59">
        <v>40</v>
      </c>
      <c r="AU107" s="59">
        <v>0</v>
      </c>
      <c r="AV107" s="59">
        <v>40</v>
      </c>
      <c r="AW107" s="59">
        <v>0</v>
      </c>
      <c r="AX107" s="53" t="s">
        <v>489</v>
      </c>
      <c r="AY107" s="52">
        <f t="shared" si="32"/>
        <v>12128</v>
      </c>
      <c r="AZ107" s="47">
        <v>50000</v>
      </c>
      <c r="BA107" s="47">
        <v>0</v>
      </c>
      <c r="BB107" s="47">
        <v>0</v>
      </c>
      <c r="BC107" s="47">
        <v>10</v>
      </c>
      <c r="BD107" s="47">
        <v>10</v>
      </c>
      <c r="BE107" s="47">
        <v>2</v>
      </c>
      <c r="BF107" s="47">
        <v>1</v>
      </c>
      <c r="BG107" s="47">
        <v>2</v>
      </c>
      <c r="BH107" s="47">
        <v>1</v>
      </c>
      <c r="BI107" s="47" t="s">
        <v>421</v>
      </c>
      <c r="BJ107" s="47" t="s">
        <v>421</v>
      </c>
      <c r="BK107" s="47">
        <v>0</v>
      </c>
      <c r="BL107" s="53">
        <v>0</v>
      </c>
    </row>
    <row r="108" spans="1:64" x14ac:dyDescent="0.25">
      <c r="A108" s="30" t="s">
        <v>63</v>
      </c>
      <c r="B108" s="30" t="s">
        <v>106</v>
      </c>
      <c r="C108" s="30">
        <v>2500</v>
      </c>
      <c r="D108" s="30" t="s">
        <v>272</v>
      </c>
      <c r="E108" s="34">
        <v>18128</v>
      </c>
      <c r="F108" s="34">
        <v>896</v>
      </c>
      <c r="G108" s="152" t="s">
        <v>23</v>
      </c>
      <c r="H108" s="152" t="s">
        <v>36</v>
      </c>
      <c r="I108" s="152" t="s">
        <v>37</v>
      </c>
      <c r="J108" s="152" t="s">
        <v>469</v>
      </c>
      <c r="K108" s="152" t="s">
        <v>469</v>
      </c>
      <c r="N108" s="152">
        <v>18128</v>
      </c>
      <c r="O108" s="152">
        <v>896</v>
      </c>
      <c r="P108" s="152">
        <v>32</v>
      </c>
      <c r="Q108" s="152">
        <v>32</v>
      </c>
      <c r="R108" s="152">
        <v>0</v>
      </c>
      <c r="S108" s="152">
        <v>0</v>
      </c>
      <c r="T108" s="152">
        <v>6</v>
      </c>
      <c r="U108" s="152">
        <v>6</v>
      </c>
      <c r="V108" s="152">
        <v>31</v>
      </c>
      <c r="W108" s="152">
        <v>31</v>
      </c>
      <c r="X108" s="147" t="s">
        <v>484</v>
      </c>
      <c r="Y108" s="147" t="s">
        <v>484</v>
      </c>
      <c r="Z108" s="147" t="s">
        <v>484</v>
      </c>
      <c r="AA108" s="147" t="s">
        <v>484</v>
      </c>
      <c r="AB108" s="147" t="s">
        <v>484</v>
      </c>
      <c r="AC108" s="147" t="s">
        <v>484</v>
      </c>
      <c r="AD108" s="147" t="s">
        <v>484</v>
      </c>
      <c r="AE108" s="147" t="s">
        <v>484</v>
      </c>
      <c r="AF108" s="152">
        <v>16</v>
      </c>
      <c r="AG108" s="152">
        <v>16</v>
      </c>
      <c r="AH108" s="152">
        <v>0.5</v>
      </c>
      <c r="AI108" s="152">
        <v>0.5</v>
      </c>
      <c r="AJ108" s="34" t="s">
        <v>13</v>
      </c>
      <c r="AK108" s="34" t="s">
        <v>13</v>
      </c>
      <c r="AL108" s="34" t="s">
        <v>13</v>
      </c>
      <c r="AM108" s="34" t="s">
        <v>13</v>
      </c>
      <c r="AN108" s="34" t="s">
        <v>487</v>
      </c>
      <c r="AO108" s="34" t="s">
        <v>487</v>
      </c>
      <c r="AP108" s="58">
        <v>40</v>
      </c>
      <c r="AQ108" s="59">
        <v>0</v>
      </c>
      <c r="AR108" s="59">
        <v>40</v>
      </c>
      <c r="AS108" s="59">
        <v>0</v>
      </c>
      <c r="AT108" s="59">
        <v>40</v>
      </c>
      <c r="AU108" s="59">
        <v>0</v>
      </c>
      <c r="AV108" s="59">
        <v>40</v>
      </c>
      <c r="AW108" s="59">
        <v>0</v>
      </c>
      <c r="AX108" s="53" t="s">
        <v>489</v>
      </c>
      <c r="AY108" s="52">
        <f t="shared" si="32"/>
        <v>18128</v>
      </c>
      <c r="AZ108" s="47">
        <v>50000</v>
      </c>
      <c r="BA108" s="47">
        <v>0</v>
      </c>
      <c r="BB108" s="47">
        <v>0</v>
      </c>
      <c r="BC108" s="47">
        <v>10</v>
      </c>
      <c r="BD108" s="47">
        <v>10</v>
      </c>
      <c r="BE108" s="47">
        <v>2</v>
      </c>
      <c r="BF108" s="47">
        <v>1</v>
      </c>
      <c r="BG108" s="47">
        <v>2</v>
      </c>
      <c r="BH108" s="47">
        <v>1</v>
      </c>
      <c r="BI108" s="47" t="s">
        <v>421</v>
      </c>
      <c r="BJ108" s="47" t="s">
        <v>421</v>
      </c>
      <c r="BK108" s="47">
        <v>0</v>
      </c>
      <c r="BL108" s="53">
        <v>0</v>
      </c>
    </row>
    <row r="109" spans="1:64" x14ac:dyDescent="0.25">
      <c r="B109" s="30" t="s">
        <v>107</v>
      </c>
      <c r="C109" s="30">
        <v>2500</v>
      </c>
      <c r="D109" s="30" t="s">
        <v>273</v>
      </c>
      <c r="E109" s="34">
        <v>20128</v>
      </c>
      <c r="F109" s="34">
        <v>896</v>
      </c>
      <c r="G109" s="152" t="s">
        <v>23</v>
      </c>
      <c r="H109" s="152" t="s">
        <v>36</v>
      </c>
      <c r="I109" s="152" t="s">
        <v>37</v>
      </c>
      <c r="J109" s="152" t="s">
        <v>469</v>
      </c>
      <c r="K109" s="152" t="s">
        <v>469</v>
      </c>
      <c r="N109" s="152">
        <v>20128</v>
      </c>
      <c r="O109" s="152">
        <v>896</v>
      </c>
      <c r="P109" s="152">
        <v>32</v>
      </c>
      <c r="Q109" s="152">
        <v>32</v>
      </c>
      <c r="R109" s="152">
        <v>0</v>
      </c>
      <c r="S109" s="152">
        <v>0</v>
      </c>
      <c r="T109" s="152">
        <v>6</v>
      </c>
      <c r="U109" s="152">
        <v>6</v>
      </c>
      <c r="V109" s="152">
        <v>31</v>
      </c>
      <c r="W109" s="152">
        <v>31</v>
      </c>
      <c r="X109" s="147" t="s">
        <v>484</v>
      </c>
      <c r="Y109" s="147" t="s">
        <v>484</v>
      </c>
      <c r="Z109" s="147" t="s">
        <v>484</v>
      </c>
      <c r="AA109" s="147" t="s">
        <v>484</v>
      </c>
      <c r="AB109" s="147" t="s">
        <v>484</v>
      </c>
      <c r="AC109" s="147" t="s">
        <v>484</v>
      </c>
      <c r="AD109" s="147" t="s">
        <v>484</v>
      </c>
      <c r="AE109" s="147" t="s">
        <v>484</v>
      </c>
      <c r="AF109" s="152">
        <v>16</v>
      </c>
      <c r="AG109" s="152">
        <v>16</v>
      </c>
      <c r="AH109" s="152">
        <v>0.5</v>
      </c>
      <c r="AI109" s="152">
        <v>0.5</v>
      </c>
      <c r="AJ109" s="34" t="s">
        <v>13</v>
      </c>
      <c r="AK109" s="34" t="s">
        <v>13</v>
      </c>
      <c r="AL109" s="34" t="s">
        <v>13</v>
      </c>
      <c r="AM109" s="34" t="s">
        <v>13</v>
      </c>
      <c r="AN109" s="34" t="s">
        <v>487</v>
      </c>
      <c r="AO109" s="34" t="s">
        <v>487</v>
      </c>
      <c r="AP109" s="58">
        <v>40</v>
      </c>
      <c r="AQ109" s="59">
        <v>0</v>
      </c>
      <c r="AR109" s="59">
        <v>40</v>
      </c>
      <c r="AS109" s="59">
        <v>0</v>
      </c>
      <c r="AT109" s="59">
        <v>40</v>
      </c>
      <c r="AU109" s="59">
        <v>0</v>
      </c>
      <c r="AV109" s="59">
        <v>40</v>
      </c>
      <c r="AW109" s="59">
        <v>0</v>
      </c>
      <c r="AX109" s="53" t="s">
        <v>489</v>
      </c>
      <c r="AY109" s="52">
        <f t="shared" si="32"/>
        <v>20128</v>
      </c>
      <c r="AZ109" s="47">
        <v>50000</v>
      </c>
      <c r="BA109" s="47">
        <v>0</v>
      </c>
      <c r="BB109" s="47">
        <v>0</v>
      </c>
      <c r="BC109" s="47">
        <v>10</v>
      </c>
      <c r="BD109" s="47">
        <v>10</v>
      </c>
      <c r="BE109" s="47">
        <v>2</v>
      </c>
      <c r="BF109" s="47">
        <v>1</v>
      </c>
      <c r="BG109" s="47">
        <v>2</v>
      </c>
      <c r="BH109" s="47">
        <v>1</v>
      </c>
      <c r="BI109" s="47" t="s">
        <v>421</v>
      </c>
      <c r="BJ109" s="47" t="s">
        <v>421</v>
      </c>
      <c r="BK109" s="47">
        <v>0</v>
      </c>
      <c r="BL109" s="53">
        <v>0</v>
      </c>
    </row>
    <row r="110" spans="1:64" x14ac:dyDescent="0.25">
      <c r="AP110" s="69"/>
      <c r="AQ110" s="70"/>
      <c r="AR110" s="70"/>
      <c r="AS110" s="70"/>
      <c r="AT110" s="70"/>
      <c r="AU110" s="70"/>
      <c r="AV110" s="70"/>
      <c r="AW110" s="70"/>
      <c r="AX110" s="56"/>
      <c r="AY110" s="54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6"/>
    </row>
    <row r="111" spans="1:64" x14ac:dyDescent="0.25">
      <c r="A111" s="30" t="s">
        <v>108</v>
      </c>
      <c r="B111" s="30" t="s">
        <v>109</v>
      </c>
      <c r="C111" s="30">
        <v>4000</v>
      </c>
      <c r="D111" s="30" t="s">
        <v>274</v>
      </c>
      <c r="E111" s="34">
        <v>2048</v>
      </c>
      <c r="F111" s="34">
        <v>1536</v>
      </c>
      <c r="G111" s="152" t="s">
        <v>23</v>
      </c>
      <c r="H111" s="152" t="s">
        <v>36</v>
      </c>
      <c r="I111" s="152" t="s">
        <v>37</v>
      </c>
      <c r="J111" s="152" t="s">
        <v>469</v>
      </c>
      <c r="K111" s="152" t="s">
        <v>469</v>
      </c>
      <c r="L111" s="34">
        <f t="shared" ref="L111:L118" si="33">N111*2</f>
        <v>2048</v>
      </c>
      <c r="M111" s="34">
        <f t="shared" ref="M111:M118" si="34">O111*2</f>
        <v>1536</v>
      </c>
      <c r="N111" s="152">
        <v>1024</v>
      </c>
      <c r="O111" s="152">
        <v>768</v>
      </c>
      <c r="P111" s="152">
        <f>N111/4</f>
        <v>256</v>
      </c>
      <c r="Q111" s="152">
        <f t="shared" ref="Q111:Q118" si="35">O111/4</f>
        <v>192</v>
      </c>
      <c r="R111" s="152">
        <v>0</v>
      </c>
      <c r="S111" s="152">
        <v>0</v>
      </c>
      <c r="T111" s="152">
        <v>6</v>
      </c>
      <c r="U111" s="152">
        <v>6</v>
      </c>
      <c r="V111" s="152">
        <v>31</v>
      </c>
      <c r="W111" s="152">
        <v>31</v>
      </c>
      <c r="X111" s="147" t="s">
        <v>484</v>
      </c>
      <c r="Y111" s="147" t="s">
        <v>484</v>
      </c>
      <c r="Z111" s="147" t="s">
        <v>484</v>
      </c>
      <c r="AA111" s="147" t="s">
        <v>484</v>
      </c>
      <c r="AB111" s="147" t="s">
        <v>484</v>
      </c>
      <c r="AC111" s="147" t="s">
        <v>484</v>
      </c>
      <c r="AD111" s="147" t="s">
        <v>484</v>
      </c>
      <c r="AE111" s="147" t="s">
        <v>484</v>
      </c>
      <c r="AF111" s="152">
        <v>16</v>
      </c>
      <c r="AG111" s="152">
        <v>16</v>
      </c>
      <c r="AH111" s="152">
        <v>0.5</v>
      </c>
      <c r="AI111" s="152">
        <v>0.5</v>
      </c>
      <c r="AJ111" s="34" t="s">
        <v>13</v>
      </c>
      <c r="AK111" s="34" t="s">
        <v>13</v>
      </c>
      <c r="AL111" s="34" t="s">
        <v>13</v>
      </c>
      <c r="AM111" s="34" t="s">
        <v>13</v>
      </c>
      <c r="AN111" s="34" t="s">
        <v>487</v>
      </c>
      <c r="AO111" s="34" t="s">
        <v>487</v>
      </c>
      <c r="AP111" s="58">
        <v>40</v>
      </c>
      <c r="AQ111" s="59">
        <v>0</v>
      </c>
      <c r="AR111" s="59">
        <v>40</v>
      </c>
      <c r="AS111" s="59">
        <v>0</v>
      </c>
      <c r="AT111" s="59">
        <v>40</v>
      </c>
      <c r="AU111" s="59">
        <v>0</v>
      </c>
      <c r="AV111" s="59">
        <v>40</v>
      </c>
      <c r="AW111" s="59">
        <v>0</v>
      </c>
      <c r="AX111" s="53" t="s">
        <v>489</v>
      </c>
      <c r="AY111" s="52">
        <f t="shared" ref="AY111:AY118" si="36">N111</f>
        <v>1024</v>
      </c>
      <c r="AZ111" s="47">
        <v>50000</v>
      </c>
      <c r="BA111" s="47">
        <v>0</v>
      </c>
      <c r="BB111" s="47">
        <v>0</v>
      </c>
      <c r="BC111" s="47">
        <v>10</v>
      </c>
      <c r="BD111" s="47">
        <v>10</v>
      </c>
      <c r="BE111" s="47">
        <v>2</v>
      </c>
      <c r="BF111" s="47">
        <v>1</v>
      </c>
      <c r="BG111" s="47">
        <v>2</v>
      </c>
      <c r="BH111" s="47">
        <v>1</v>
      </c>
      <c r="BI111" s="47" t="s">
        <v>421</v>
      </c>
      <c r="BJ111" s="47" t="s">
        <v>421</v>
      </c>
      <c r="BK111" s="47">
        <v>0</v>
      </c>
      <c r="BL111" s="53">
        <v>0</v>
      </c>
    </row>
    <row r="112" spans="1:64" x14ac:dyDescent="0.25">
      <c r="A112" s="30" t="s">
        <v>23</v>
      </c>
      <c r="B112" s="30" t="s">
        <v>110</v>
      </c>
      <c r="C112" s="30">
        <v>4000</v>
      </c>
      <c r="D112" s="30" t="s">
        <v>275</v>
      </c>
      <c r="E112" s="34">
        <v>3072</v>
      </c>
      <c r="F112" s="34">
        <v>2048</v>
      </c>
      <c r="G112" s="152" t="s">
        <v>23</v>
      </c>
      <c r="H112" s="152" t="s">
        <v>36</v>
      </c>
      <c r="I112" s="152" t="s">
        <v>37</v>
      </c>
      <c r="J112" s="152" t="s">
        <v>469</v>
      </c>
      <c r="K112" s="152" t="s">
        <v>469</v>
      </c>
      <c r="L112" s="34">
        <f t="shared" si="33"/>
        <v>3072</v>
      </c>
      <c r="M112" s="34">
        <f t="shared" si="34"/>
        <v>2048</v>
      </c>
      <c r="N112" s="152">
        <f>3072/2</f>
        <v>1536</v>
      </c>
      <c r="O112" s="152">
        <v>1024</v>
      </c>
      <c r="P112" s="152">
        <f t="shared" ref="P112:P118" si="37">N112/4</f>
        <v>384</v>
      </c>
      <c r="Q112" s="152">
        <f t="shared" si="35"/>
        <v>256</v>
      </c>
      <c r="R112" s="152">
        <v>0</v>
      </c>
      <c r="S112" s="152">
        <v>0</v>
      </c>
      <c r="T112" s="152">
        <v>6</v>
      </c>
      <c r="U112" s="152">
        <v>6</v>
      </c>
      <c r="V112" s="152">
        <v>31</v>
      </c>
      <c r="W112" s="152">
        <v>31</v>
      </c>
      <c r="X112" s="147" t="s">
        <v>484</v>
      </c>
      <c r="Y112" s="147" t="s">
        <v>484</v>
      </c>
      <c r="Z112" s="147" t="s">
        <v>484</v>
      </c>
      <c r="AA112" s="147" t="s">
        <v>484</v>
      </c>
      <c r="AB112" s="147" t="s">
        <v>484</v>
      </c>
      <c r="AC112" s="147" t="s">
        <v>484</v>
      </c>
      <c r="AD112" s="147" t="s">
        <v>484</v>
      </c>
      <c r="AE112" s="147" t="s">
        <v>484</v>
      </c>
      <c r="AF112" s="152">
        <v>16</v>
      </c>
      <c r="AG112" s="152">
        <v>16</v>
      </c>
      <c r="AH112" s="152">
        <v>0.5</v>
      </c>
      <c r="AI112" s="152">
        <v>0.5</v>
      </c>
      <c r="AJ112" s="34" t="s">
        <v>13</v>
      </c>
      <c r="AK112" s="34" t="s">
        <v>13</v>
      </c>
      <c r="AL112" s="34" t="s">
        <v>13</v>
      </c>
      <c r="AM112" s="34" t="s">
        <v>13</v>
      </c>
      <c r="AN112" s="34" t="s">
        <v>487</v>
      </c>
      <c r="AO112" s="34" t="s">
        <v>487</v>
      </c>
      <c r="AP112" s="58">
        <v>40</v>
      </c>
      <c r="AQ112" s="59">
        <v>0</v>
      </c>
      <c r="AR112" s="59">
        <v>40</v>
      </c>
      <c r="AS112" s="59">
        <v>0</v>
      </c>
      <c r="AT112" s="59">
        <v>40</v>
      </c>
      <c r="AU112" s="59">
        <v>0</v>
      </c>
      <c r="AV112" s="59">
        <v>40</v>
      </c>
      <c r="AW112" s="59">
        <v>0</v>
      </c>
      <c r="AX112" s="53" t="s">
        <v>489</v>
      </c>
      <c r="AY112" s="52">
        <f t="shared" si="36"/>
        <v>1536</v>
      </c>
      <c r="AZ112" s="47">
        <v>50000</v>
      </c>
      <c r="BA112" s="47">
        <v>0</v>
      </c>
      <c r="BB112" s="47">
        <v>0</v>
      </c>
      <c r="BC112" s="47">
        <v>10</v>
      </c>
      <c r="BD112" s="47">
        <v>10</v>
      </c>
      <c r="BE112" s="47">
        <v>2</v>
      </c>
      <c r="BF112" s="47">
        <v>1</v>
      </c>
      <c r="BG112" s="47">
        <v>2</v>
      </c>
      <c r="BH112" s="47">
        <v>1</v>
      </c>
      <c r="BI112" s="47" t="s">
        <v>421</v>
      </c>
      <c r="BJ112" s="47" t="s">
        <v>421</v>
      </c>
      <c r="BK112" s="47">
        <v>0</v>
      </c>
      <c r="BL112" s="53">
        <v>0</v>
      </c>
    </row>
    <row r="113" spans="1:64" x14ac:dyDescent="0.25">
      <c r="A113" s="30" t="s">
        <v>63</v>
      </c>
      <c r="B113" s="30" t="s">
        <v>111</v>
      </c>
      <c r="C113" s="30">
        <v>4000</v>
      </c>
      <c r="D113" s="30" t="s">
        <v>276</v>
      </c>
      <c r="E113" s="34">
        <v>5120</v>
      </c>
      <c r="F113" s="34">
        <v>1536</v>
      </c>
      <c r="G113" s="152" t="s">
        <v>23</v>
      </c>
      <c r="H113" s="152" t="s">
        <v>36</v>
      </c>
      <c r="I113" s="152" t="s">
        <v>37</v>
      </c>
      <c r="J113" s="152" t="s">
        <v>469</v>
      </c>
      <c r="K113" s="152" t="s">
        <v>469</v>
      </c>
      <c r="L113" s="34">
        <f t="shared" si="33"/>
        <v>5120</v>
      </c>
      <c r="M113" s="34">
        <f t="shared" si="34"/>
        <v>1536</v>
      </c>
      <c r="N113" s="152">
        <f>5120/2</f>
        <v>2560</v>
      </c>
      <c r="O113" s="152">
        <v>768</v>
      </c>
      <c r="P113" s="152">
        <f t="shared" si="37"/>
        <v>640</v>
      </c>
      <c r="Q113" s="152">
        <f t="shared" si="35"/>
        <v>192</v>
      </c>
      <c r="R113" s="152">
        <v>0</v>
      </c>
      <c r="S113" s="152">
        <v>0</v>
      </c>
      <c r="T113" s="152">
        <v>6</v>
      </c>
      <c r="U113" s="152">
        <v>6</v>
      </c>
      <c r="V113" s="152">
        <v>31</v>
      </c>
      <c r="W113" s="152">
        <v>31</v>
      </c>
      <c r="X113" s="147" t="s">
        <v>484</v>
      </c>
      <c r="Y113" s="147" t="s">
        <v>484</v>
      </c>
      <c r="Z113" s="147" t="s">
        <v>484</v>
      </c>
      <c r="AA113" s="147" t="s">
        <v>484</v>
      </c>
      <c r="AB113" s="147" t="s">
        <v>484</v>
      </c>
      <c r="AC113" s="147" t="s">
        <v>484</v>
      </c>
      <c r="AD113" s="147" t="s">
        <v>484</v>
      </c>
      <c r="AE113" s="147" t="s">
        <v>484</v>
      </c>
      <c r="AF113" s="152">
        <v>16</v>
      </c>
      <c r="AG113" s="152">
        <v>16</v>
      </c>
      <c r="AH113" s="152">
        <v>0.5</v>
      </c>
      <c r="AI113" s="152">
        <v>0.5</v>
      </c>
      <c r="AJ113" s="34" t="s">
        <v>13</v>
      </c>
      <c r="AK113" s="34" t="s">
        <v>13</v>
      </c>
      <c r="AL113" s="34" t="s">
        <v>13</v>
      </c>
      <c r="AM113" s="34" t="s">
        <v>13</v>
      </c>
      <c r="AN113" s="34" t="s">
        <v>487</v>
      </c>
      <c r="AO113" s="34" t="s">
        <v>487</v>
      </c>
      <c r="AP113" s="58">
        <v>40</v>
      </c>
      <c r="AQ113" s="59">
        <v>0</v>
      </c>
      <c r="AR113" s="59">
        <v>40</v>
      </c>
      <c r="AS113" s="59">
        <v>0</v>
      </c>
      <c r="AT113" s="59">
        <v>40</v>
      </c>
      <c r="AU113" s="59">
        <v>0</v>
      </c>
      <c r="AV113" s="59">
        <v>40</v>
      </c>
      <c r="AW113" s="59">
        <v>0</v>
      </c>
      <c r="AX113" s="53" t="s">
        <v>489</v>
      </c>
      <c r="AY113" s="52">
        <f t="shared" si="36"/>
        <v>2560</v>
      </c>
      <c r="AZ113" s="47">
        <v>50000</v>
      </c>
      <c r="BA113" s="47">
        <v>0</v>
      </c>
      <c r="BB113" s="47">
        <v>0</v>
      </c>
      <c r="BC113" s="47">
        <v>10</v>
      </c>
      <c r="BD113" s="47">
        <v>10</v>
      </c>
      <c r="BE113" s="47">
        <v>2</v>
      </c>
      <c r="BF113" s="47">
        <v>1</v>
      </c>
      <c r="BG113" s="47">
        <v>2</v>
      </c>
      <c r="BH113" s="47">
        <v>1</v>
      </c>
      <c r="BI113" s="47" t="s">
        <v>421</v>
      </c>
      <c r="BJ113" s="47" t="s">
        <v>421</v>
      </c>
      <c r="BK113" s="47">
        <v>0</v>
      </c>
      <c r="BL113" s="53">
        <v>0</v>
      </c>
    </row>
    <row r="114" spans="1:64" x14ac:dyDescent="0.25">
      <c r="B114" s="30" t="s">
        <v>112</v>
      </c>
      <c r="C114" s="30">
        <v>4000</v>
      </c>
      <c r="D114" s="30" t="s">
        <v>277</v>
      </c>
      <c r="E114" s="34">
        <v>7168</v>
      </c>
      <c r="F114" s="34">
        <v>2048</v>
      </c>
      <c r="G114" s="152" t="s">
        <v>23</v>
      </c>
      <c r="H114" s="152" t="s">
        <v>36</v>
      </c>
      <c r="I114" s="152" t="s">
        <v>37</v>
      </c>
      <c r="J114" s="152" t="s">
        <v>469</v>
      </c>
      <c r="K114" s="152" t="s">
        <v>469</v>
      </c>
      <c r="L114" s="34">
        <f t="shared" si="33"/>
        <v>7168</v>
      </c>
      <c r="M114" s="34">
        <f t="shared" si="34"/>
        <v>2048</v>
      </c>
      <c r="N114" s="152">
        <f>7168/2</f>
        <v>3584</v>
      </c>
      <c r="O114" s="152">
        <v>1024</v>
      </c>
      <c r="P114" s="152">
        <f t="shared" si="37"/>
        <v>896</v>
      </c>
      <c r="Q114" s="152">
        <f t="shared" si="35"/>
        <v>256</v>
      </c>
      <c r="R114" s="152">
        <v>0</v>
      </c>
      <c r="S114" s="152">
        <v>0</v>
      </c>
      <c r="T114" s="152">
        <v>6</v>
      </c>
      <c r="U114" s="152">
        <v>6</v>
      </c>
      <c r="V114" s="152">
        <v>31</v>
      </c>
      <c r="W114" s="152">
        <v>31</v>
      </c>
      <c r="X114" s="147" t="s">
        <v>484</v>
      </c>
      <c r="Y114" s="147" t="s">
        <v>484</v>
      </c>
      <c r="Z114" s="147" t="s">
        <v>484</v>
      </c>
      <c r="AA114" s="147" t="s">
        <v>484</v>
      </c>
      <c r="AB114" s="147" t="s">
        <v>484</v>
      </c>
      <c r="AC114" s="147" t="s">
        <v>484</v>
      </c>
      <c r="AD114" s="147" t="s">
        <v>484</v>
      </c>
      <c r="AE114" s="147" t="s">
        <v>484</v>
      </c>
      <c r="AF114" s="152">
        <v>16</v>
      </c>
      <c r="AG114" s="152">
        <v>16</v>
      </c>
      <c r="AH114" s="152">
        <v>0.5</v>
      </c>
      <c r="AI114" s="152">
        <v>0.5</v>
      </c>
      <c r="AJ114" s="34" t="s">
        <v>13</v>
      </c>
      <c r="AK114" s="34" t="s">
        <v>13</v>
      </c>
      <c r="AL114" s="34" t="s">
        <v>13</v>
      </c>
      <c r="AM114" s="34" t="s">
        <v>13</v>
      </c>
      <c r="AN114" s="34" t="s">
        <v>487</v>
      </c>
      <c r="AO114" s="34" t="s">
        <v>487</v>
      </c>
      <c r="AP114" s="58">
        <v>40</v>
      </c>
      <c r="AQ114" s="59">
        <v>0</v>
      </c>
      <c r="AR114" s="59">
        <v>40</v>
      </c>
      <c r="AS114" s="59">
        <v>0</v>
      </c>
      <c r="AT114" s="59">
        <v>40</v>
      </c>
      <c r="AU114" s="59">
        <v>0</v>
      </c>
      <c r="AV114" s="59">
        <v>40</v>
      </c>
      <c r="AW114" s="59">
        <v>0</v>
      </c>
      <c r="AX114" s="53" t="s">
        <v>489</v>
      </c>
      <c r="AY114" s="52">
        <f t="shared" si="36"/>
        <v>3584</v>
      </c>
      <c r="AZ114" s="47">
        <v>50000</v>
      </c>
      <c r="BA114" s="47">
        <v>0</v>
      </c>
      <c r="BB114" s="47">
        <v>0</v>
      </c>
      <c r="BC114" s="47">
        <v>10</v>
      </c>
      <c r="BD114" s="47">
        <v>10</v>
      </c>
      <c r="BE114" s="47">
        <v>2</v>
      </c>
      <c r="BF114" s="47">
        <v>1</v>
      </c>
      <c r="BG114" s="47">
        <v>2</v>
      </c>
      <c r="BH114" s="47">
        <v>1</v>
      </c>
      <c r="BI114" s="47" t="s">
        <v>421</v>
      </c>
      <c r="BJ114" s="47" t="s">
        <v>421</v>
      </c>
      <c r="BK114" s="47">
        <v>0</v>
      </c>
      <c r="BL114" s="53">
        <v>0</v>
      </c>
    </row>
    <row r="115" spans="1:64" x14ac:dyDescent="0.25">
      <c r="B115" s="30" t="s">
        <v>113</v>
      </c>
      <c r="C115" s="30">
        <v>4000</v>
      </c>
      <c r="D115" s="30" t="s">
        <v>278</v>
      </c>
      <c r="E115" s="34">
        <v>10176</v>
      </c>
      <c r="F115" s="34">
        <v>1536</v>
      </c>
      <c r="G115" s="152" t="s">
        <v>23</v>
      </c>
      <c r="H115" s="152" t="s">
        <v>36</v>
      </c>
      <c r="I115" s="152" t="s">
        <v>37</v>
      </c>
      <c r="J115" s="152" t="s">
        <v>469</v>
      </c>
      <c r="K115" s="152" t="s">
        <v>469</v>
      </c>
      <c r="L115" s="34">
        <f t="shared" si="33"/>
        <v>10176</v>
      </c>
      <c r="M115" s="34">
        <f t="shared" si="34"/>
        <v>1536</v>
      </c>
      <c r="N115" s="152">
        <v>5088</v>
      </c>
      <c r="O115" s="152">
        <v>768</v>
      </c>
      <c r="P115" s="152">
        <f t="shared" si="37"/>
        <v>1272</v>
      </c>
      <c r="Q115" s="152">
        <f t="shared" si="35"/>
        <v>192</v>
      </c>
      <c r="R115" s="152">
        <v>0</v>
      </c>
      <c r="S115" s="152">
        <v>0</v>
      </c>
      <c r="T115" s="152">
        <v>6</v>
      </c>
      <c r="U115" s="152">
        <v>6</v>
      </c>
      <c r="V115" s="152">
        <v>31</v>
      </c>
      <c r="W115" s="152">
        <v>31</v>
      </c>
      <c r="X115" s="147" t="s">
        <v>484</v>
      </c>
      <c r="Y115" s="147" t="s">
        <v>484</v>
      </c>
      <c r="Z115" s="147" t="s">
        <v>484</v>
      </c>
      <c r="AA115" s="147" t="s">
        <v>484</v>
      </c>
      <c r="AB115" s="147" t="s">
        <v>484</v>
      </c>
      <c r="AC115" s="147" t="s">
        <v>484</v>
      </c>
      <c r="AD115" s="147" t="s">
        <v>484</v>
      </c>
      <c r="AE115" s="147" t="s">
        <v>484</v>
      </c>
      <c r="AF115" s="152">
        <v>16</v>
      </c>
      <c r="AG115" s="152">
        <v>16</v>
      </c>
      <c r="AH115" s="152">
        <v>0.5</v>
      </c>
      <c r="AI115" s="152">
        <v>0.5</v>
      </c>
      <c r="AJ115" s="34" t="s">
        <v>13</v>
      </c>
      <c r="AK115" s="34" t="s">
        <v>13</v>
      </c>
      <c r="AL115" s="34" t="s">
        <v>13</v>
      </c>
      <c r="AM115" s="34" t="s">
        <v>13</v>
      </c>
      <c r="AN115" s="34" t="s">
        <v>487</v>
      </c>
      <c r="AO115" s="34" t="s">
        <v>487</v>
      </c>
      <c r="AP115" s="58">
        <v>40</v>
      </c>
      <c r="AQ115" s="59">
        <v>0</v>
      </c>
      <c r="AR115" s="59">
        <v>40</v>
      </c>
      <c r="AS115" s="59">
        <v>0</v>
      </c>
      <c r="AT115" s="59">
        <v>40</v>
      </c>
      <c r="AU115" s="59">
        <v>0</v>
      </c>
      <c r="AV115" s="59">
        <v>40</v>
      </c>
      <c r="AW115" s="59">
        <v>0</v>
      </c>
      <c r="AX115" s="53" t="s">
        <v>489</v>
      </c>
      <c r="AY115" s="52">
        <f t="shared" si="36"/>
        <v>5088</v>
      </c>
      <c r="AZ115" s="47">
        <v>50000</v>
      </c>
      <c r="BA115" s="47">
        <v>0</v>
      </c>
      <c r="BB115" s="47">
        <v>0</v>
      </c>
      <c r="BC115" s="47">
        <v>10</v>
      </c>
      <c r="BD115" s="47">
        <v>10</v>
      </c>
      <c r="BE115" s="47">
        <v>2</v>
      </c>
      <c r="BF115" s="47">
        <v>1</v>
      </c>
      <c r="BG115" s="47">
        <v>2</v>
      </c>
      <c r="BH115" s="47">
        <v>1</v>
      </c>
      <c r="BI115" s="47" t="s">
        <v>421</v>
      </c>
      <c r="BJ115" s="47" t="s">
        <v>421</v>
      </c>
      <c r="BK115" s="47">
        <v>0</v>
      </c>
      <c r="BL115" s="53">
        <v>0</v>
      </c>
    </row>
    <row r="116" spans="1:64" x14ac:dyDescent="0.25">
      <c r="B116" s="30" t="s">
        <v>114</v>
      </c>
      <c r="C116" s="30">
        <v>4000</v>
      </c>
      <c r="D116" s="30" t="s">
        <v>279</v>
      </c>
      <c r="E116" s="34">
        <v>12160</v>
      </c>
      <c r="F116" s="34">
        <v>2048</v>
      </c>
      <c r="G116" s="152" t="s">
        <v>23</v>
      </c>
      <c r="H116" s="152" t="s">
        <v>36</v>
      </c>
      <c r="I116" s="152" t="s">
        <v>37</v>
      </c>
      <c r="J116" s="152" t="s">
        <v>469</v>
      </c>
      <c r="K116" s="152" t="s">
        <v>469</v>
      </c>
      <c r="L116" s="34">
        <f t="shared" si="33"/>
        <v>12160</v>
      </c>
      <c r="M116" s="34">
        <f t="shared" si="34"/>
        <v>2048</v>
      </c>
      <c r="N116" s="152">
        <v>6080</v>
      </c>
      <c r="O116" s="152">
        <v>1024</v>
      </c>
      <c r="P116" s="152">
        <f t="shared" si="37"/>
        <v>1520</v>
      </c>
      <c r="Q116" s="152">
        <f t="shared" si="35"/>
        <v>256</v>
      </c>
      <c r="R116" s="152">
        <v>0</v>
      </c>
      <c r="S116" s="152">
        <v>0</v>
      </c>
      <c r="T116" s="152">
        <v>6</v>
      </c>
      <c r="U116" s="152">
        <v>6</v>
      </c>
      <c r="V116" s="152">
        <v>31</v>
      </c>
      <c r="W116" s="152">
        <v>31</v>
      </c>
      <c r="X116" s="147" t="s">
        <v>484</v>
      </c>
      <c r="Y116" s="147" t="s">
        <v>484</v>
      </c>
      <c r="Z116" s="147" t="s">
        <v>484</v>
      </c>
      <c r="AA116" s="147" t="s">
        <v>484</v>
      </c>
      <c r="AB116" s="147" t="s">
        <v>484</v>
      </c>
      <c r="AC116" s="147" t="s">
        <v>484</v>
      </c>
      <c r="AD116" s="147" t="s">
        <v>484</v>
      </c>
      <c r="AE116" s="147" t="s">
        <v>484</v>
      </c>
      <c r="AF116" s="152">
        <v>16</v>
      </c>
      <c r="AG116" s="152">
        <v>16</v>
      </c>
      <c r="AH116" s="152">
        <v>0.5</v>
      </c>
      <c r="AI116" s="152">
        <v>0.5</v>
      </c>
      <c r="AJ116" s="34" t="s">
        <v>13</v>
      </c>
      <c r="AK116" s="34" t="s">
        <v>13</v>
      </c>
      <c r="AL116" s="34" t="s">
        <v>13</v>
      </c>
      <c r="AM116" s="34" t="s">
        <v>13</v>
      </c>
      <c r="AN116" s="34" t="s">
        <v>487</v>
      </c>
      <c r="AO116" s="34" t="s">
        <v>487</v>
      </c>
      <c r="AP116" s="58">
        <v>40</v>
      </c>
      <c r="AQ116" s="59">
        <v>0</v>
      </c>
      <c r="AR116" s="59">
        <v>40</v>
      </c>
      <c r="AS116" s="59">
        <v>0</v>
      </c>
      <c r="AT116" s="59">
        <v>40</v>
      </c>
      <c r="AU116" s="59">
        <v>0</v>
      </c>
      <c r="AV116" s="59">
        <v>40</v>
      </c>
      <c r="AW116" s="59">
        <v>0</v>
      </c>
      <c r="AX116" s="53" t="s">
        <v>489</v>
      </c>
      <c r="AY116" s="52">
        <f t="shared" si="36"/>
        <v>6080</v>
      </c>
      <c r="AZ116" s="47">
        <v>50000</v>
      </c>
      <c r="BA116" s="47">
        <v>0</v>
      </c>
      <c r="BB116" s="47">
        <v>0</v>
      </c>
      <c r="BC116" s="47">
        <v>10</v>
      </c>
      <c r="BD116" s="47">
        <v>10</v>
      </c>
      <c r="BE116" s="47">
        <v>2</v>
      </c>
      <c r="BF116" s="47">
        <v>1</v>
      </c>
      <c r="BG116" s="47">
        <v>2</v>
      </c>
      <c r="BH116" s="47">
        <v>1</v>
      </c>
      <c r="BI116" s="47" t="s">
        <v>421</v>
      </c>
      <c r="BJ116" s="47" t="s">
        <v>421</v>
      </c>
      <c r="BK116" s="47">
        <v>0</v>
      </c>
      <c r="BL116" s="53">
        <v>0</v>
      </c>
    </row>
    <row r="117" spans="1:64" x14ac:dyDescent="0.25">
      <c r="B117" s="30" t="s">
        <v>115</v>
      </c>
      <c r="C117" s="30">
        <v>4000</v>
      </c>
      <c r="D117" s="30" t="s">
        <v>280</v>
      </c>
      <c r="E117" s="34">
        <v>18176</v>
      </c>
      <c r="F117" s="34">
        <v>1536</v>
      </c>
      <c r="G117" s="152" t="s">
        <v>23</v>
      </c>
      <c r="H117" s="152" t="s">
        <v>36</v>
      </c>
      <c r="I117" s="152" t="s">
        <v>37</v>
      </c>
      <c r="J117" s="152" t="s">
        <v>469</v>
      </c>
      <c r="K117" s="152" t="s">
        <v>469</v>
      </c>
      <c r="L117" s="34">
        <f t="shared" si="33"/>
        <v>18176</v>
      </c>
      <c r="M117" s="34">
        <f t="shared" si="34"/>
        <v>1536</v>
      </c>
      <c r="N117" s="152">
        <v>9088</v>
      </c>
      <c r="O117" s="152">
        <v>768</v>
      </c>
      <c r="P117" s="152">
        <f t="shared" si="37"/>
        <v>2272</v>
      </c>
      <c r="Q117" s="152">
        <f t="shared" si="35"/>
        <v>192</v>
      </c>
      <c r="R117" s="152">
        <v>0</v>
      </c>
      <c r="S117" s="152">
        <v>0</v>
      </c>
      <c r="T117" s="152">
        <v>6</v>
      </c>
      <c r="U117" s="152">
        <v>6</v>
      </c>
      <c r="V117" s="152">
        <v>31</v>
      </c>
      <c r="W117" s="152">
        <v>31</v>
      </c>
      <c r="X117" s="147" t="s">
        <v>484</v>
      </c>
      <c r="Y117" s="147" t="s">
        <v>484</v>
      </c>
      <c r="Z117" s="147" t="s">
        <v>484</v>
      </c>
      <c r="AA117" s="147" t="s">
        <v>484</v>
      </c>
      <c r="AB117" s="147" t="s">
        <v>484</v>
      </c>
      <c r="AC117" s="147" t="s">
        <v>484</v>
      </c>
      <c r="AD117" s="147" t="s">
        <v>484</v>
      </c>
      <c r="AE117" s="147" t="s">
        <v>484</v>
      </c>
      <c r="AF117" s="152">
        <v>16</v>
      </c>
      <c r="AG117" s="152">
        <v>16</v>
      </c>
      <c r="AH117" s="152">
        <v>0.5</v>
      </c>
      <c r="AI117" s="152">
        <v>0.5</v>
      </c>
      <c r="AJ117" s="34" t="s">
        <v>13</v>
      </c>
      <c r="AK117" s="34" t="s">
        <v>13</v>
      </c>
      <c r="AL117" s="34" t="s">
        <v>13</v>
      </c>
      <c r="AM117" s="34" t="s">
        <v>13</v>
      </c>
      <c r="AN117" s="34" t="s">
        <v>487</v>
      </c>
      <c r="AO117" s="34" t="s">
        <v>487</v>
      </c>
      <c r="AP117" s="58">
        <v>40</v>
      </c>
      <c r="AQ117" s="59">
        <v>0</v>
      </c>
      <c r="AR117" s="59">
        <v>40</v>
      </c>
      <c r="AS117" s="59">
        <v>0</v>
      </c>
      <c r="AT117" s="59">
        <v>40</v>
      </c>
      <c r="AU117" s="59">
        <v>0</v>
      </c>
      <c r="AV117" s="59">
        <v>40</v>
      </c>
      <c r="AW117" s="59">
        <v>0</v>
      </c>
      <c r="AX117" s="53" t="s">
        <v>489</v>
      </c>
      <c r="AY117" s="52">
        <f t="shared" si="36"/>
        <v>9088</v>
      </c>
      <c r="AZ117" s="47">
        <v>50000</v>
      </c>
      <c r="BA117" s="47">
        <v>0</v>
      </c>
      <c r="BB117" s="47">
        <v>0</v>
      </c>
      <c r="BC117" s="47">
        <v>10</v>
      </c>
      <c r="BD117" s="47">
        <v>10</v>
      </c>
      <c r="BE117" s="47">
        <v>2</v>
      </c>
      <c r="BF117" s="47">
        <v>1</v>
      </c>
      <c r="BG117" s="47">
        <v>2</v>
      </c>
      <c r="BH117" s="47">
        <v>1</v>
      </c>
      <c r="BI117" s="47" t="s">
        <v>421</v>
      </c>
      <c r="BJ117" s="47" t="s">
        <v>421</v>
      </c>
      <c r="BK117" s="47">
        <v>0</v>
      </c>
      <c r="BL117" s="53">
        <v>0</v>
      </c>
    </row>
    <row r="118" spans="1:64" x14ac:dyDescent="0.25">
      <c r="B118" s="30" t="s">
        <v>116</v>
      </c>
      <c r="C118" s="30">
        <v>4000</v>
      </c>
      <c r="D118" s="30" t="s">
        <v>281</v>
      </c>
      <c r="E118" s="34">
        <v>20160</v>
      </c>
      <c r="F118" s="34">
        <v>2048</v>
      </c>
      <c r="G118" s="152" t="s">
        <v>23</v>
      </c>
      <c r="H118" s="152" t="s">
        <v>36</v>
      </c>
      <c r="I118" s="152" t="s">
        <v>37</v>
      </c>
      <c r="J118" s="152" t="s">
        <v>469</v>
      </c>
      <c r="K118" s="152" t="s">
        <v>469</v>
      </c>
      <c r="L118" s="34">
        <f t="shared" si="33"/>
        <v>20160</v>
      </c>
      <c r="M118" s="34">
        <f t="shared" si="34"/>
        <v>2048</v>
      </c>
      <c r="N118" s="152">
        <v>10080</v>
      </c>
      <c r="O118" s="152">
        <v>1024</v>
      </c>
      <c r="P118" s="152">
        <f t="shared" si="37"/>
        <v>2520</v>
      </c>
      <c r="Q118" s="152">
        <f t="shared" si="35"/>
        <v>256</v>
      </c>
      <c r="R118" s="152">
        <v>0</v>
      </c>
      <c r="S118" s="152">
        <v>0</v>
      </c>
      <c r="T118" s="152">
        <v>6</v>
      </c>
      <c r="U118" s="152">
        <v>6</v>
      </c>
      <c r="V118" s="152">
        <v>31</v>
      </c>
      <c r="W118" s="152">
        <v>31</v>
      </c>
      <c r="X118" s="147" t="s">
        <v>484</v>
      </c>
      <c r="Y118" s="147" t="s">
        <v>484</v>
      </c>
      <c r="Z118" s="147" t="s">
        <v>484</v>
      </c>
      <c r="AA118" s="147" t="s">
        <v>484</v>
      </c>
      <c r="AB118" s="147" t="s">
        <v>484</v>
      </c>
      <c r="AC118" s="147" t="s">
        <v>484</v>
      </c>
      <c r="AD118" s="147" t="s">
        <v>484</v>
      </c>
      <c r="AE118" s="147" t="s">
        <v>484</v>
      </c>
      <c r="AF118" s="152">
        <v>16</v>
      </c>
      <c r="AG118" s="152">
        <v>16</v>
      </c>
      <c r="AH118" s="152">
        <v>0.5</v>
      </c>
      <c r="AI118" s="152">
        <v>0.5</v>
      </c>
      <c r="AJ118" s="34" t="s">
        <v>13</v>
      </c>
      <c r="AK118" s="34" t="s">
        <v>13</v>
      </c>
      <c r="AL118" s="34" t="s">
        <v>13</v>
      </c>
      <c r="AM118" s="34" t="s">
        <v>13</v>
      </c>
      <c r="AN118" s="34" t="s">
        <v>487</v>
      </c>
      <c r="AO118" s="34" t="s">
        <v>487</v>
      </c>
      <c r="AP118" s="58">
        <v>40</v>
      </c>
      <c r="AQ118" s="59">
        <v>0</v>
      </c>
      <c r="AR118" s="59">
        <v>40</v>
      </c>
      <c r="AS118" s="59">
        <v>0</v>
      </c>
      <c r="AT118" s="59">
        <v>40</v>
      </c>
      <c r="AU118" s="59">
        <v>0</v>
      </c>
      <c r="AV118" s="59">
        <v>40</v>
      </c>
      <c r="AW118" s="59">
        <v>0</v>
      </c>
      <c r="AX118" s="53" t="s">
        <v>489</v>
      </c>
      <c r="AY118" s="52">
        <f t="shared" si="36"/>
        <v>10080</v>
      </c>
      <c r="AZ118" s="47">
        <v>50000</v>
      </c>
      <c r="BA118" s="47">
        <v>0</v>
      </c>
      <c r="BB118" s="47">
        <v>0</v>
      </c>
      <c r="BC118" s="47">
        <v>10</v>
      </c>
      <c r="BD118" s="47">
        <v>10</v>
      </c>
      <c r="BE118" s="47">
        <v>2</v>
      </c>
      <c r="BF118" s="47">
        <v>1</v>
      </c>
      <c r="BG118" s="47">
        <v>2</v>
      </c>
      <c r="BH118" s="47">
        <v>1</v>
      </c>
      <c r="BI118" s="47" t="s">
        <v>421</v>
      </c>
      <c r="BJ118" s="47" t="s">
        <v>421</v>
      </c>
      <c r="BK118" s="47">
        <v>0</v>
      </c>
      <c r="BL118" s="53">
        <v>0</v>
      </c>
    </row>
    <row r="119" spans="1:64" x14ac:dyDescent="0.25">
      <c r="AP119" s="69"/>
      <c r="AQ119" s="70"/>
      <c r="AR119" s="70"/>
      <c r="AS119" s="70"/>
      <c r="AT119" s="70"/>
      <c r="AU119" s="70"/>
      <c r="AV119" s="70"/>
      <c r="AW119" s="70"/>
      <c r="AX119" s="56"/>
      <c r="AY119" s="54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6"/>
    </row>
    <row r="120" spans="1:64" x14ac:dyDescent="0.25">
      <c r="A120" s="30" t="s">
        <v>95</v>
      </c>
      <c r="B120" s="30" t="s">
        <v>98</v>
      </c>
      <c r="C120" s="30">
        <v>8500</v>
      </c>
      <c r="D120" s="30" t="s">
        <v>230</v>
      </c>
      <c r="E120" s="34">
        <v>640</v>
      </c>
      <c r="F120" s="34">
        <v>256</v>
      </c>
      <c r="G120" s="152" t="s">
        <v>29</v>
      </c>
      <c r="H120" s="152" t="s">
        <v>30</v>
      </c>
      <c r="I120" s="152" t="s">
        <v>37</v>
      </c>
      <c r="J120" s="152" t="s">
        <v>469</v>
      </c>
      <c r="K120" s="152" t="s">
        <v>469</v>
      </c>
      <c r="N120" s="152">
        <v>640</v>
      </c>
      <c r="O120" s="152">
        <v>256</v>
      </c>
      <c r="P120" s="152">
        <v>32</v>
      </c>
      <c r="Q120" s="152">
        <v>32</v>
      </c>
      <c r="R120" s="152">
        <v>0</v>
      </c>
      <c r="S120" s="152">
        <v>0</v>
      </c>
      <c r="T120" s="152">
        <v>6</v>
      </c>
      <c r="U120" s="152">
        <v>6</v>
      </c>
      <c r="V120" s="152">
        <v>31</v>
      </c>
      <c r="W120" s="152">
        <v>31</v>
      </c>
      <c r="X120" s="147" t="s">
        <v>484</v>
      </c>
      <c r="Y120" s="147" t="s">
        <v>484</v>
      </c>
      <c r="Z120" s="147" t="s">
        <v>484</v>
      </c>
      <c r="AA120" s="147" t="s">
        <v>484</v>
      </c>
      <c r="AB120" s="147" t="s">
        <v>484</v>
      </c>
      <c r="AC120" s="147" t="s">
        <v>484</v>
      </c>
      <c r="AD120" s="147" t="s">
        <v>484</v>
      </c>
      <c r="AE120" s="147" t="s">
        <v>484</v>
      </c>
      <c r="AF120" s="152">
        <v>16</v>
      </c>
      <c r="AG120" s="152">
        <v>16</v>
      </c>
      <c r="AH120" s="152">
        <v>1</v>
      </c>
      <c r="AI120" s="152">
        <v>1</v>
      </c>
      <c r="AJ120" s="34" t="s">
        <v>13</v>
      </c>
      <c r="AK120" s="34" t="s">
        <v>13</v>
      </c>
      <c r="AL120" s="34" t="s">
        <v>13</v>
      </c>
      <c r="AM120" s="34" t="s">
        <v>13</v>
      </c>
      <c r="AN120" s="34" t="s">
        <v>487</v>
      </c>
      <c r="AO120" s="34" t="s">
        <v>487</v>
      </c>
      <c r="AP120" s="58">
        <v>40</v>
      </c>
      <c r="AQ120" s="59">
        <v>0</v>
      </c>
      <c r="AR120" s="59">
        <v>40</v>
      </c>
      <c r="AS120" s="59">
        <v>0</v>
      </c>
      <c r="AT120" s="59">
        <v>40</v>
      </c>
      <c r="AU120" s="59">
        <v>0</v>
      </c>
      <c r="AV120" s="59">
        <v>40</v>
      </c>
      <c r="AW120" s="59">
        <v>0</v>
      </c>
      <c r="AX120" s="53" t="s">
        <v>489</v>
      </c>
      <c r="AY120" s="52">
        <f t="shared" ref="AY120:AY142" si="38">N120</f>
        <v>640</v>
      </c>
      <c r="AZ120" s="47">
        <v>50000</v>
      </c>
      <c r="BA120" s="47">
        <v>0</v>
      </c>
      <c r="BB120" s="47">
        <v>0</v>
      </c>
      <c r="BC120" s="47">
        <v>10</v>
      </c>
      <c r="BD120" s="47">
        <v>10</v>
      </c>
      <c r="BE120" s="47">
        <v>2</v>
      </c>
      <c r="BF120" s="47">
        <v>1</v>
      </c>
      <c r="BG120" s="47">
        <v>2</v>
      </c>
      <c r="BH120" s="47">
        <v>1</v>
      </c>
      <c r="BI120" s="47" t="s">
        <v>421</v>
      </c>
      <c r="BJ120" s="47" t="s">
        <v>421</v>
      </c>
      <c r="BK120" s="47">
        <v>0</v>
      </c>
      <c r="BL120" s="53">
        <v>0</v>
      </c>
    </row>
    <row r="121" spans="1:64" x14ac:dyDescent="0.25">
      <c r="A121" s="30" t="s">
        <v>29</v>
      </c>
      <c r="B121" s="30" t="s">
        <v>99</v>
      </c>
      <c r="C121" s="30">
        <v>8500</v>
      </c>
      <c r="D121" s="30" t="s">
        <v>231</v>
      </c>
      <c r="E121" s="34">
        <v>1536</v>
      </c>
      <c r="F121" s="34">
        <v>640</v>
      </c>
      <c r="G121" s="152" t="s">
        <v>29</v>
      </c>
      <c r="H121" s="152" t="s">
        <v>30</v>
      </c>
      <c r="I121" s="152" t="s">
        <v>37</v>
      </c>
      <c r="J121" s="152" t="s">
        <v>469</v>
      </c>
      <c r="K121" s="152" t="s">
        <v>469</v>
      </c>
      <c r="N121" s="152">
        <v>1536</v>
      </c>
      <c r="O121" s="152">
        <v>640</v>
      </c>
      <c r="P121" s="152">
        <v>32</v>
      </c>
      <c r="Q121" s="152">
        <v>32</v>
      </c>
      <c r="R121" s="152">
        <v>0</v>
      </c>
      <c r="S121" s="152">
        <v>0</v>
      </c>
      <c r="T121" s="152">
        <v>6</v>
      </c>
      <c r="U121" s="152">
        <v>6</v>
      </c>
      <c r="V121" s="152">
        <v>31</v>
      </c>
      <c r="W121" s="152">
        <v>31</v>
      </c>
      <c r="X121" s="147" t="s">
        <v>484</v>
      </c>
      <c r="Y121" s="147" t="s">
        <v>484</v>
      </c>
      <c r="Z121" s="147" t="s">
        <v>484</v>
      </c>
      <c r="AA121" s="147" t="s">
        <v>484</v>
      </c>
      <c r="AB121" s="147" t="s">
        <v>484</v>
      </c>
      <c r="AC121" s="147" t="s">
        <v>484</v>
      </c>
      <c r="AD121" s="147" t="s">
        <v>484</v>
      </c>
      <c r="AE121" s="147" t="s">
        <v>484</v>
      </c>
      <c r="AF121" s="152">
        <v>16</v>
      </c>
      <c r="AG121" s="152">
        <v>16</v>
      </c>
      <c r="AH121" s="152">
        <v>1</v>
      </c>
      <c r="AI121" s="152">
        <v>1</v>
      </c>
      <c r="AJ121" s="34" t="s">
        <v>13</v>
      </c>
      <c r="AK121" s="34" t="s">
        <v>13</v>
      </c>
      <c r="AL121" s="34" t="s">
        <v>13</v>
      </c>
      <c r="AM121" s="34" t="s">
        <v>13</v>
      </c>
      <c r="AN121" s="34" t="s">
        <v>487</v>
      </c>
      <c r="AO121" s="34" t="s">
        <v>487</v>
      </c>
      <c r="AP121" s="58">
        <v>40</v>
      </c>
      <c r="AQ121" s="59">
        <v>0</v>
      </c>
      <c r="AR121" s="59">
        <v>40</v>
      </c>
      <c r="AS121" s="59">
        <v>0</v>
      </c>
      <c r="AT121" s="59">
        <v>40</v>
      </c>
      <c r="AU121" s="59">
        <v>0</v>
      </c>
      <c r="AV121" s="59">
        <v>40</v>
      </c>
      <c r="AW121" s="59">
        <v>0</v>
      </c>
      <c r="AX121" s="53" t="s">
        <v>489</v>
      </c>
      <c r="AY121" s="52">
        <f t="shared" si="38"/>
        <v>1536</v>
      </c>
      <c r="AZ121" s="47">
        <v>50000</v>
      </c>
      <c r="BA121" s="47">
        <v>0</v>
      </c>
      <c r="BB121" s="47">
        <v>0</v>
      </c>
      <c r="BC121" s="47">
        <v>10</v>
      </c>
      <c r="BD121" s="47">
        <v>10</v>
      </c>
      <c r="BE121" s="47">
        <v>2</v>
      </c>
      <c r="BF121" s="47">
        <v>1</v>
      </c>
      <c r="BG121" s="47">
        <v>2</v>
      </c>
      <c r="BH121" s="47">
        <v>1</v>
      </c>
      <c r="BI121" s="47" t="s">
        <v>421</v>
      </c>
      <c r="BJ121" s="47" t="s">
        <v>421</v>
      </c>
      <c r="BK121" s="47">
        <v>0</v>
      </c>
      <c r="BL121" s="53">
        <v>0</v>
      </c>
    </row>
    <row r="122" spans="1:64" x14ac:dyDescent="0.25">
      <c r="A122" s="30" t="s">
        <v>63</v>
      </c>
      <c r="B122" s="30" t="s">
        <v>100</v>
      </c>
      <c r="C122" s="30">
        <v>8500</v>
      </c>
      <c r="D122" s="30" t="s">
        <v>232</v>
      </c>
      <c r="E122" s="34">
        <v>1536</v>
      </c>
      <c r="F122" s="34">
        <v>896</v>
      </c>
      <c r="G122" s="152" t="s">
        <v>29</v>
      </c>
      <c r="H122" s="152" t="s">
        <v>30</v>
      </c>
      <c r="I122" s="152" t="s">
        <v>37</v>
      </c>
      <c r="J122" s="152" t="s">
        <v>469</v>
      </c>
      <c r="K122" s="152" t="s">
        <v>469</v>
      </c>
      <c r="N122" s="152">
        <v>1536</v>
      </c>
      <c r="O122" s="152">
        <v>896</v>
      </c>
      <c r="P122" s="152">
        <v>32</v>
      </c>
      <c r="Q122" s="152">
        <v>32</v>
      </c>
      <c r="R122" s="152">
        <v>0</v>
      </c>
      <c r="S122" s="152">
        <v>0</v>
      </c>
      <c r="T122" s="152">
        <v>6</v>
      </c>
      <c r="U122" s="152">
        <v>6</v>
      </c>
      <c r="V122" s="152">
        <v>31</v>
      </c>
      <c r="W122" s="152">
        <v>31</v>
      </c>
      <c r="X122" s="147" t="s">
        <v>484</v>
      </c>
      <c r="Y122" s="147" t="s">
        <v>484</v>
      </c>
      <c r="Z122" s="147" t="s">
        <v>484</v>
      </c>
      <c r="AA122" s="147" t="s">
        <v>484</v>
      </c>
      <c r="AB122" s="147" t="s">
        <v>484</v>
      </c>
      <c r="AC122" s="147" t="s">
        <v>484</v>
      </c>
      <c r="AD122" s="147" t="s">
        <v>484</v>
      </c>
      <c r="AE122" s="147" t="s">
        <v>484</v>
      </c>
      <c r="AF122" s="152">
        <v>16</v>
      </c>
      <c r="AG122" s="152">
        <v>16</v>
      </c>
      <c r="AH122" s="152">
        <v>1</v>
      </c>
      <c r="AI122" s="152">
        <v>1</v>
      </c>
      <c r="AJ122" s="34" t="s">
        <v>13</v>
      </c>
      <c r="AK122" s="34" t="s">
        <v>13</v>
      </c>
      <c r="AL122" s="34" t="s">
        <v>13</v>
      </c>
      <c r="AM122" s="34" t="s">
        <v>13</v>
      </c>
      <c r="AN122" s="34" t="s">
        <v>487</v>
      </c>
      <c r="AO122" s="34" t="s">
        <v>487</v>
      </c>
      <c r="AP122" s="58">
        <v>40</v>
      </c>
      <c r="AQ122" s="59">
        <v>0</v>
      </c>
      <c r="AR122" s="59">
        <v>40</v>
      </c>
      <c r="AS122" s="59">
        <v>0</v>
      </c>
      <c r="AT122" s="59">
        <v>40</v>
      </c>
      <c r="AU122" s="59">
        <v>0</v>
      </c>
      <c r="AV122" s="59">
        <v>40</v>
      </c>
      <c r="AW122" s="59">
        <v>0</v>
      </c>
      <c r="AX122" s="53" t="s">
        <v>489</v>
      </c>
      <c r="AY122" s="52">
        <f t="shared" si="38"/>
        <v>1536</v>
      </c>
      <c r="AZ122" s="47">
        <v>50000</v>
      </c>
      <c r="BA122" s="47">
        <v>0</v>
      </c>
      <c r="BB122" s="47">
        <v>0</v>
      </c>
      <c r="BC122" s="47">
        <v>10</v>
      </c>
      <c r="BD122" s="47">
        <v>10</v>
      </c>
      <c r="BE122" s="47">
        <v>2</v>
      </c>
      <c r="BF122" s="47">
        <v>1</v>
      </c>
      <c r="BG122" s="47">
        <v>2</v>
      </c>
      <c r="BH122" s="47">
        <v>1</v>
      </c>
      <c r="BI122" s="47" t="s">
        <v>421</v>
      </c>
      <c r="BJ122" s="47" t="s">
        <v>421</v>
      </c>
      <c r="BK122" s="47">
        <v>0</v>
      </c>
      <c r="BL122" s="53">
        <v>0</v>
      </c>
    </row>
    <row r="123" spans="1:64" x14ac:dyDescent="0.25">
      <c r="B123" s="30" t="s">
        <v>101</v>
      </c>
      <c r="C123" s="30">
        <v>8500</v>
      </c>
      <c r="D123" s="30" t="s">
        <v>233</v>
      </c>
      <c r="E123" s="34">
        <v>3072</v>
      </c>
      <c r="F123" s="34">
        <v>640</v>
      </c>
      <c r="G123" s="152" t="s">
        <v>29</v>
      </c>
      <c r="H123" s="152" t="s">
        <v>30</v>
      </c>
      <c r="I123" s="152" t="s">
        <v>37</v>
      </c>
      <c r="J123" s="152" t="s">
        <v>469</v>
      </c>
      <c r="K123" s="152" t="s">
        <v>469</v>
      </c>
      <c r="N123" s="152">
        <v>3072</v>
      </c>
      <c r="O123" s="152">
        <v>640</v>
      </c>
      <c r="P123" s="152">
        <v>32</v>
      </c>
      <c r="Q123" s="152">
        <v>32</v>
      </c>
      <c r="R123" s="152">
        <v>0</v>
      </c>
      <c r="S123" s="152">
        <v>0</v>
      </c>
      <c r="T123" s="152">
        <v>6</v>
      </c>
      <c r="U123" s="152">
        <v>6</v>
      </c>
      <c r="V123" s="152">
        <v>31</v>
      </c>
      <c r="W123" s="152">
        <v>31</v>
      </c>
      <c r="X123" s="147" t="s">
        <v>484</v>
      </c>
      <c r="Y123" s="147" t="s">
        <v>484</v>
      </c>
      <c r="Z123" s="147" t="s">
        <v>484</v>
      </c>
      <c r="AA123" s="147" t="s">
        <v>484</v>
      </c>
      <c r="AB123" s="147" t="s">
        <v>484</v>
      </c>
      <c r="AC123" s="147" t="s">
        <v>484</v>
      </c>
      <c r="AD123" s="147" t="s">
        <v>484</v>
      </c>
      <c r="AE123" s="147" t="s">
        <v>484</v>
      </c>
      <c r="AF123" s="152">
        <v>16</v>
      </c>
      <c r="AG123" s="152">
        <v>16</v>
      </c>
      <c r="AH123" s="152">
        <v>1</v>
      </c>
      <c r="AI123" s="152">
        <v>1</v>
      </c>
      <c r="AJ123" s="34" t="s">
        <v>13</v>
      </c>
      <c r="AK123" s="34" t="s">
        <v>13</v>
      </c>
      <c r="AL123" s="34" t="s">
        <v>13</v>
      </c>
      <c r="AM123" s="34" t="s">
        <v>13</v>
      </c>
      <c r="AN123" s="34" t="s">
        <v>487</v>
      </c>
      <c r="AO123" s="34" t="s">
        <v>487</v>
      </c>
      <c r="AP123" s="58">
        <v>40</v>
      </c>
      <c r="AQ123" s="59">
        <v>0</v>
      </c>
      <c r="AR123" s="59">
        <v>40</v>
      </c>
      <c r="AS123" s="59">
        <v>0</v>
      </c>
      <c r="AT123" s="59">
        <v>40</v>
      </c>
      <c r="AU123" s="59">
        <v>0</v>
      </c>
      <c r="AV123" s="59">
        <v>40</v>
      </c>
      <c r="AW123" s="59">
        <v>0</v>
      </c>
      <c r="AX123" s="53" t="s">
        <v>489</v>
      </c>
      <c r="AY123" s="52">
        <f t="shared" si="38"/>
        <v>3072</v>
      </c>
      <c r="AZ123" s="47">
        <v>50000</v>
      </c>
      <c r="BA123" s="47">
        <v>0</v>
      </c>
      <c r="BB123" s="47">
        <v>0</v>
      </c>
      <c r="BC123" s="47">
        <v>10</v>
      </c>
      <c r="BD123" s="47">
        <v>10</v>
      </c>
      <c r="BE123" s="47">
        <v>2</v>
      </c>
      <c r="BF123" s="47">
        <v>1</v>
      </c>
      <c r="BG123" s="47">
        <v>2</v>
      </c>
      <c r="BH123" s="47">
        <v>1</v>
      </c>
      <c r="BI123" s="47" t="s">
        <v>421</v>
      </c>
      <c r="BJ123" s="47" t="s">
        <v>421</v>
      </c>
      <c r="BK123" s="47">
        <v>0</v>
      </c>
      <c r="BL123" s="53">
        <v>0</v>
      </c>
    </row>
    <row r="124" spans="1:64" x14ac:dyDescent="0.25">
      <c r="B124" s="30" t="s">
        <v>103</v>
      </c>
      <c r="C124" s="30">
        <v>7500</v>
      </c>
      <c r="D124" s="30" t="s">
        <v>234</v>
      </c>
      <c r="E124" s="34">
        <v>5120</v>
      </c>
      <c r="F124" s="34">
        <v>896</v>
      </c>
      <c r="G124" s="152" t="s">
        <v>29</v>
      </c>
      <c r="H124" s="152" t="s">
        <v>30</v>
      </c>
      <c r="I124" s="152" t="s">
        <v>37</v>
      </c>
      <c r="J124" s="152" t="s">
        <v>469</v>
      </c>
      <c r="K124" s="152" t="s">
        <v>469</v>
      </c>
      <c r="N124" s="152">
        <v>5120</v>
      </c>
      <c r="O124" s="152">
        <v>896</v>
      </c>
      <c r="P124" s="152">
        <v>32</v>
      </c>
      <c r="Q124" s="152">
        <v>32</v>
      </c>
      <c r="R124" s="152">
        <v>0</v>
      </c>
      <c r="S124" s="152">
        <v>0</v>
      </c>
      <c r="T124" s="152">
        <v>6</v>
      </c>
      <c r="U124" s="152">
        <v>6</v>
      </c>
      <c r="V124" s="152">
        <v>31</v>
      </c>
      <c r="W124" s="152">
        <v>31</v>
      </c>
      <c r="X124" s="147" t="s">
        <v>484</v>
      </c>
      <c r="Y124" s="147" t="s">
        <v>484</v>
      </c>
      <c r="Z124" s="147" t="s">
        <v>484</v>
      </c>
      <c r="AA124" s="147" t="s">
        <v>484</v>
      </c>
      <c r="AB124" s="147" t="s">
        <v>484</v>
      </c>
      <c r="AC124" s="147" t="s">
        <v>484</v>
      </c>
      <c r="AD124" s="147" t="s">
        <v>484</v>
      </c>
      <c r="AE124" s="147" t="s">
        <v>484</v>
      </c>
      <c r="AF124" s="152">
        <v>16</v>
      </c>
      <c r="AG124" s="152">
        <v>16</v>
      </c>
      <c r="AH124" s="152">
        <v>1</v>
      </c>
      <c r="AI124" s="152">
        <v>1</v>
      </c>
      <c r="AJ124" s="34" t="s">
        <v>13</v>
      </c>
      <c r="AK124" s="34" t="s">
        <v>13</v>
      </c>
      <c r="AL124" s="34" t="s">
        <v>13</v>
      </c>
      <c r="AM124" s="34" t="s">
        <v>13</v>
      </c>
      <c r="AN124" s="34" t="s">
        <v>487</v>
      </c>
      <c r="AO124" s="34" t="s">
        <v>487</v>
      </c>
      <c r="AP124" s="58">
        <v>40</v>
      </c>
      <c r="AQ124" s="59">
        <v>0</v>
      </c>
      <c r="AR124" s="59">
        <v>40</v>
      </c>
      <c r="AS124" s="59">
        <v>0</v>
      </c>
      <c r="AT124" s="59">
        <v>40</v>
      </c>
      <c r="AU124" s="59">
        <v>0</v>
      </c>
      <c r="AV124" s="59">
        <v>40</v>
      </c>
      <c r="AW124" s="59">
        <v>0</v>
      </c>
      <c r="AX124" s="53" t="s">
        <v>489</v>
      </c>
      <c r="AY124" s="52">
        <f t="shared" si="38"/>
        <v>5120</v>
      </c>
      <c r="AZ124" s="47">
        <v>50000</v>
      </c>
      <c r="BA124" s="47">
        <v>0</v>
      </c>
      <c r="BB124" s="47">
        <v>0</v>
      </c>
      <c r="BC124" s="47">
        <v>10</v>
      </c>
      <c r="BD124" s="47">
        <v>10</v>
      </c>
      <c r="BE124" s="47">
        <v>2</v>
      </c>
      <c r="BF124" s="47">
        <v>1</v>
      </c>
      <c r="BG124" s="47">
        <v>2</v>
      </c>
      <c r="BH124" s="47">
        <v>1</v>
      </c>
      <c r="BI124" s="47" t="s">
        <v>421</v>
      </c>
      <c r="BJ124" s="47" t="s">
        <v>421</v>
      </c>
      <c r="BK124" s="47">
        <v>0</v>
      </c>
      <c r="BL124" s="53">
        <v>0</v>
      </c>
    </row>
    <row r="125" spans="1:64" x14ac:dyDescent="0.25">
      <c r="B125" s="30" t="s">
        <v>102</v>
      </c>
      <c r="C125" s="30">
        <v>6250</v>
      </c>
      <c r="D125" s="30" t="s">
        <v>235</v>
      </c>
      <c r="E125" s="34">
        <v>7168</v>
      </c>
      <c r="F125" s="34">
        <v>896</v>
      </c>
      <c r="G125" s="152" t="s">
        <v>29</v>
      </c>
      <c r="H125" s="152" t="s">
        <v>30</v>
      </c>
      <c r="I125" s="152" t="s">
        <v>37</v>
      </c>
      <c r="J125" s="152" t="s">
        <v>469</v>
      </c>
      <c r="K125" s="152" t="s">
        <v>469</v>
      </c>
      <c r="N125" s="152">
        <v>7168</v>
      </c>
      <c r="O125" s="152">
        <v>896</v>
      </c>
      <c r="P125" s="152">
        <v>32</v>
      </c>
      <c r="Q125" s="152">
        <v>32</v>
      </c>
      <c r="R125" s="152">
        <v>0</v>
      </c>
      <c r="S125" s="152">
        <v>0</v>
      </c>
      <c r="T125" s="152">
        <v>6</v>
      </c>
      <c r="U125" s="152">
        <v>6</v>
      </c>
      <c r="V125" s="152">
        <v>31</v>
      </c>
      <c r="W125" s="152">
        <v>31</v>
      </c>
      <c r="X125" s="147" t="s">
        <v>484</v>
      </c>
      <c r="Y125" s="147" t="s">
        <v>484</v>
      </c>
      <c r="Z125" s="147" t="s">
        <v>484</v>
      </c>
      <c r="AA125" s="147" t="s">
        <v>484</v>
      </c>
      <c r="AB125" s="147" t="s">
        <v>484</v>
      </c>
      <c r="AC125" s="147" t="s">
        <v>484</v>
      </c>
      <c r="AD125" s="147" t="s">
        <v>484</v>
      </c>
      <c r="AE125" s="147" t="s">
        <v>484</v>
      </c>
      <c r="AF125" s="152">
        <v>16</v>
      </c>
      <c r="AG125" s="152">
        <v>16</v>
      </c>
      <c r="AH125" s="152">
        <v>1</v>
      </c>
      <c r="AI125" s="152">
        <v>1</v>
      </c>
      <c r="AJ125" s="34" t="s">
        <v>13</v>
      </c>
      <c r="AK125" s="34" t="s">
        <v>13</v>
      </c>
      <c r="AL125" s="34" t="s">
        <v>13</v>
      </c>
      <c r="AM125" s="34" t="s">
        <v>13</v>
      </c>
      <c r="AN125" s="34" t="s">
        <v>487</v>
      </c>
      <c r="AO125" s="34" t="s">
        <v>487</v>
      </c>
      <c r="AP125" s="58">
        <v>40</v>
      </c>
      <c r="AQ125" s="59">
        <v>0</v>
      </c>
      <c r="AR125" s="59">
        <v>40</v>
      </c>
      <c r="AS125" s="59">
        <v>0</v>
      </c>
      <c r="AT125" s="59">
        <v>40</v>
      </c>
      <c r="AU125" s="59">
        <v>0</v>
      </c>
      <c r="AV125" s="59">
        <v>40</v>
      </c>
      <c r="AW125" s="59">
        <v>0</v>
      </c>
      <c r="AX125" s="53" t="s">
        <v>489</v>
      </c>
      <c r="AY125" s="52">
        <f t="shared" si="38"/>
        <v>7168</v>
      </c>
      <c r="AZ125" s="47">
        <v>50000</v>
      </c>
      <c r="BA125" s="47">
        <v>0</v>
      </c>
      <c r="BB125" s="47">
        <v>0</v>
      </c>
      <c r="BC125" s="47">
        <v>10</v>
      </c>
      <c r="BD125" s="47">
        <v>10</v>
      </c>
      <c r="BE125" s="47">
        <v>2</v>
      </c>
      <c r="BF125" s="47">
        <v>1</v>
      </c>
      <c r="BG125" s="47">
        <v>2</v>
      </c>
      <c r="BH125" s="47">
        <v>1</v>
      </c>
      <c r="BI125" s="47" t="s">
        <v>421</v>
      </c>
      <c r="BJ125" s="47" t="s">
        <v>421</v>
      </c>
      <c r="BK125" s="47">
        <v>0</v>
      </c>
      <c r="BL125" s="53">
        <v>0</v>
      </c>
    </row>
    <row r="126" spans="1:64" x14ac:dyDescent="0.25">
      <c r="B126" s="30" t="s">
        <v>104</v>
      </c>
      <c r="C126" s="30">
        <v>5000</v>
      </c>
      <c r="D126" s="30" t="s">
        <v>236</v>
      </c>
      <c r="E126" s="34">
        <v>10240</v>
      </c>
      <c r="F126" s="34">
        <v>640</v>
      </c>
      <c r="G126" s="152" t="s">
        <v>29</v>
      </c>
      <c r="H126" s="152" t="s">
        <v>30</v>
      </c>
      <c r="I126" s="152" t="s">
        <v>37</v>
      </c>
      <c r="J126" s="152" t="s">
        <v>469</v>
      </c>
      <c r="K126" s="152" t="s">
        <v>469</v>
      </c>
      <c r="N126" s="152">
        <v>10240</v>
      </c>
      <c r="O126" s="152">
        <v>640</v>
      </c>
      <c r="P126" s="152">
        <v>32</v>
      </c>
      <c r="Q126" s="152">
        <v>32</v>
      </c>
      <c r="R126" s="152">
        <v>0</v>
      </c>
      <c r="S126" s="152">
        <v>0</v>
      </c>
      <c r="T126" s="152">
        <v>6</v>
      </c>
      <c r="U126" s="152">
        <v>6</v>
      </c>
      <c r="V126" s="152">
        <v>31</v>
      </c>
      <c r="W126" s="152">
        <v>31</v>
      </c>
      <c r="X126" s="147" t="s">
        <v>484</v>
      </c>
      <c r="Y126" s="147" t="s">
        <v>484</v>
      </c>
      <c r="Z126" s="147" t="s">
        <v>484</v>
      </c>
      <c r="AA126" s="147" t="s">
        <v>484</v>
      </c>
      <c r="AB126" s="147" t="s">
        <v>484</v>
      </c>
      <c r="AC126" s="147" t="s">
        <v>484</v>
      </c>
      <c r="AD126" s="147" t="s">
        <v>484</v>
      </c>
      <c r="AE126" s="147" t="s">
        <v>484</v>
      </c>
      <c r="AF126" s="152">
        <v>16</v>
      </c>
      <c r="AG126" s="152">
        <v>16</v>
      </c>
      <c r="AH126" s="152">
        <v>1</v>
      </c>
      <c r="AI126" s="152">
        <v>1</v>
      </c>
      <c r="AJ126" s="34" t="s">
        <v>13</v>
      </c>
      <c r="AK126" s="34" t="s">
        <v>13</v>
      </c>
      <c r="AL126" s="34" t="s">
        <v>13</v>
      </c>
      <c r="AM126" s="34" t="s">
        <v>13</v>
      </c>
      <c r="AN126" s="34" t="s">
        <v>487</v>
      </c>
      <c r="AO126" s="34" t="s">
        <v>487</v>
      </c>
      <c r="AP126" s="58">
        <v>40</v>
      </c>
      <c r="AQ126" s="59">
        <v>0</v>
      </c>
      <c r="AR126" s="59">
        <v>40</v>
      </c>
      <c r="AS126" s="59">
        <v>0</v>
      </c>
      <c r="AT126" s="59">
        <v>40</v>
      </c>
      <c r="AU126" s="59">
        <v>0</v>
      </c>
      <c r="AV126" s="59">
        <v>40</v>
      </c>
      <c r="AW126" s="59">
        <v>0</v>
      </c>
      <c r="AX126" s="53" t="s">
        <v>489</v>
      </c>
      <c r="AY126" s="52">
        <f t="shared" si="38"/>
        <v>10240</v>
      </c>
      <c r="AZ126" s="47">
        <v>50000</v>
      </c>
      <c r="BA126" s="47">
        <v>0</v>
      </c>
      <c r="BB126" s="47">
        <v>0</v>
      </c>
      <c r="BC126" s="47">
        <v>10</v>
      </c>
      <c r="BD126" s="47">
        <v>10</v>
      </c>
      <c r="BE126" s="47">
        <v>2</v>
      </c>
      <c r="BF126" s="47">
        <v>1</v>
      </c>
      <c r="BG126" s="47">
        <v>2</v>
      </c>
      <c r="BH126" s="47">
        <v>1</v>
      </c>
      <c r="BI126" s="47" t="s">
        <v>421</v>
      </c>
      <c r="BJ126" s="47" t="s">
        <v>421</v>
      </c>
      <c r="BK126" s="47">
        <v>0</v>
      </c>
      <c r="BL126" s="53">
        <v>0</v>
      </c>
    </row>
    <row r="127" spans="1:64" x14ac:dyDescent="0.25">
      <c r="B127" s="30" t="s">
        <v>105</v>
      </c>
      <c r="C127" s="30">
        <v>5000</v>
      </c>
      <c r="D127" s="30" t="s">
        <v>237</v>
      </c>
      <c r="E127" s="34">
        <v>12128</v>
      </c>
      <c r="F127" s="34">
        <v>896</v>
      </c>
      <c r="G127" s="152" t="s">
        <v>29</v>
      </c>
      <c r="H127" s="152" t="s">
        <v>30</v>
      </c>
      <c r="I127" s="152" t="s">
        <v>37</v>
      </c>
      <c r="J127" s="152" t="s">
        <v>469</v>
      </c>
      <c r="K127" s="152" t="s">
        <v>469</v>
      </c>
      <c r="N127" s="152">
        <v>12128</v>
      </c>
      <c r="O127" s="152">
        <v>896</v>
      </c>
      <c r="P127" s="152">
        <v>32</v>
      </c>
      <c r="Q127" s="152">
        <v>32</v>
      </c>
      <c r="R127" s="152">
        <v>0</v>
      </c>
      <c r="S127" s="152">
        <v>0</v>
      </c>
      <c r="T127" s="152">
        <v>6</v>
      </c>
      <c r="U127" s="152">
        <v>6</v>
      </c>
      <c r="V127" s="152">
        <v>31</v>
      </c>
      <c r="W127" s="152">
        <v>31</v>
      </c>
      <c r="X127" s="147" t="s">
        <v>484</v>
      </c>
      <c r="Y127" s="147" t="s">
        <v>484</v>
      </c>
      <c r="Z127" s="147" t="s">
        <v>484</v>
      </c>
      <c r="AA127" s="147" t="s">
        <v>484</v>
      </c>
      <c r="AB127" s="147" t="s">
        <v>484</v>
      </c>
      <c r="AC127" s="147" t="s">
        <v>484</v>
      </c>
      <c r="AD127" s="147" t="s">
        <v>484</v>
      </c>
      <c r="AE127" s="147" t="s">
        <v>484</v>
      </c>
      <c r="AF127" s="152">
        <v>16</v>
      </c>
      <c r="AG127" s="152">
        <v>16</v>
      </c>
      <c r="AH127" s="152">
        <v>1</v>
      </c>
      <c r="AI127" s="152">
        <v>1</v>
      </c>
      <c r="AJ127" s="34" t="s">
        <v>13</v>
      </c>
      <c r="AK127" s="34" t="s">
        <v>13</v>
      </c>
      <c r="AL127" s="34" t="s">
        <v>13</v>
      </c>
      <c r="AM127" s="34" t="s">
        <v>13</v>
      </c>
      <c r="AN127" s="34" t="s">
        <v>487</v>
      </c>
      <c r="AO127" s="34" t="s">
        <v>487</v>
      </c>
      <c r="AP127" s="58">
        <v>40</v>
      </c>
      <c r="AQ127" s="59">
        <v>0</v>
      </c>
      <c r="AR127" s="59">
        <v>40</v>
      </c>
      <c r="AS127" s="59">
        <v>0</v>
      </c>
      <c r="AT127" s="59">
        <v>40</v>
      </c>
      <c r="AU127" s="59">
        <v>0</v>
      </c>
      <c r="AV127" s="59">
        <v>40</v>
      </c>
      <c r="AW127" s="59">
        <v>0</v>
      </c>
      <c r="AX127" s="53" t="s">
        <v>489</v>
      </c>
      <c r="AY127" s="52">
        <f t="shared" si="38"/>
        <v>12128</v>
      </c>
      <c r="AZ127" s="47">
        <v>50000</v>
      </c>
      <c r="BA127" s="47">
        <v>0</v>
      </c>
      <c r="BB127" s="47">
        <v>0</v>
      </c>
      <c r="BC127" s="47">
        <v>10</v>
      </c>
      <c r="BD127" s="47">
        <v>10</v>
      </c>
      <c r="BE127" s="47">
        <v>2</v>
      </c>
      <c r="BF127" s="47">
        <v>1</v>
      </c>
      <c r="BG127" s="47">
        <v>2</v>
      </c>
      <c r="BH127" s="47">
        <v>1</v>
      </c>
      <c r="BI127" s="47" t="s">
        <v>421</v>
      </c>
      <c r="BJ127" s="47" t="s">
        <v>421</v>
      </c>
      <c r="BK127" s="47">
        <v>0</v>
      </c>
      <c r="BL127" s="53">
        <v>0</v>
      </c>
    </row>
    <row r="128" spans="1:64" x14ac:dyDescent="0.25">
      <c r="B128" s="30" t="s">
        <v>106</v>
      </c>
      <c r="C128" s="30">
        <v>2500</v>
      </c>
      <c r="D128" s="30" t="s">
        <v>238</v>
      </c>
      <c r="E128" s="34">
        <v>18128</v>
      </c>
      <c r="F128" s="34">
        <v>896</v>
      </c>
      <c r="G128" s="152" t="s">
        <v>29</v>
      </c>
      <c r="H128" s="152" t="s">
        <v>30</v>
      </c>
      <c r="I128" s="152" t="s">
        <v>37</v>
      </c>
      <c r="J128" s="152" t="s">
        <v>469</v>
      </c>
      <c r="K128" s="152" t="s">
        <v>469</v>
      </c>
      <c r="N128" s="152">
        <v>18128</v>
      </c>
      <c r="O128" s="152">
        <v>896</v>
      </c>
      <c r="P128" s="152">
        <v>32</v>
      </c>
      <c r="Q128" s="152">
        <v>32</v>
      </c>
      <c r="R128" s="152">
        <v>0</v>
      </c>
      <c r="S128" s="152">
        <v>0</v>
      </c>
      <c r="T128" s="152">
        <v>6</v>
      </c>
      <c r="U128" s="152">
        <v>6</v>
      </c>
      <c r="V128" s="152">
        <v>31</v>
      </c>
      <c r="W128" s="152">
        <v>31</v>
      </c>
      <c r="X128" s="147" t="s">
        <v>484</v>
      </c>
      <c r="Y128" s="147" t="s">
        <v>484</v>
      </c>
      <c r="Z128" s="147" t="s">
        <v>484</v>
      </c>
      <c r="AA128" s="147" t="s">
        <v>484</v>
      </c>
      <c r="AB128" s="147" t="s">
        <v>484</v>
      </c>
      <c r="AC128" s="147" t="s">
        <v>484</v>
      </c>
      <c r="AD128" s="147" t="s">
        <v>484</v>
      </c>
      <c r="AE128" s="147" t="s">
        <v>484</v>
      </c>
      <c r="AF128" s="152">
        <v>16</v>
      </c>
      <c r="AG128" s="152">
        <v>16</v>
      </c>
      <c r="AH128" s="152">
        <v>1</v>
      </c>
      <c r="AI128" s="152">
        <v>1</v>
      </c>
      <c r="AJ128" s="34" t="s">
        <v>13</v>
      </c>
      <c r="AK128" s="34" t="s">
        <v>13</v>
      </c>
      <c r="AL128" s="34" t="s">
        <v>13</v>
      </c>
      <c r="AM128" s="34" t="s">
        <v>13</v>
      </c>
      <c r="AN128" s="34" t="s">
        <v>487</v>
      </c>
      <c r="AO128" s="34" t="s">
        <v>487</v>
      </c>
      <c r="AP128" s="58">
        <v>40</v>
      </c>
      <c r="AQ128" s="59">
        <v>0</v>
      </c>
      <c r="AR128" s="59">
        <v>40</v>
      </c>
      <c r="AS128" s="59">
        <v>0</v>
      </c>
      <c r="AT128" s="59">
        <v>40</v>
      </c>
      <c r="AU128" s="59">
        <v>0</v>
      </c>
      <c r="AV128" s="59">
        <v>40</v>
      </c>
      <c r="AW128" s="59">
        <v>0</v>
      </c>
      <c r="AX128" s="53" t="s">
        <v>489</v>
      </c>
      <c r="AY128" s="52">
        <f t="shared" si="38"/>
        <v>18128</v>
      </c>
      <c r="AZ128" s="47">
        <v>50000</v>
      </c>
      <c r="BA128" s="47">
        <v>0</v>
      </c>
      <c r="BB128" s="47">
        <v>0</v>
      </c>
      <c r="BC128" s="47">
        <v>10</v>
      </c>
      <c r="BD128" s="47">
        <v>10</v>
      </c>
      <c r="BE128" s="47">
        <v>2</v>
      </c>
      <c r="BF128" s="47">
        <v>1</v>
      </c>
      <c r="BG128" s="47">
        <v>2</v>
      </c>
      <c r="BH128" s="47">
        <v>1</v>
      </c>
      <c r="BI128" s="47" t="s">
        <v>421</v>
      </c>
      <c r="BJ128" s="47" t="s">
        <v>421</v>
      </c>
      <c r="BK128" s="47">
        <v>0</v>
      </c>
      <c r="BL128" s="53">
        <v>0</v>
      </c>
    </row>
    <row r="129" spans="1:64" x14ac:dyDescent="0.25">
      <c r="B129" s="30" t="s">
        <v>107</v>
      </c>
      <c r="C129" s="30">
        <v>2500</v>
      </c>
      <c r="D129" s="30" t="s">
        <v>239</v>
      </c>
      <c r="E129" s="34">
        <v>20128</v>
      </c>
      <c r="F129" s="34">
        <v>896</v>
      </c>
      <c r="G129" s="152" t="s">
        <v>29</v>
      </c>
      <c r="H129" s="152" t="s">
        <v>30</v>
      </c>
      <c r="I129" s="152" t="s">
        <v>37</v>
      </c>
      <c r="J129" s="152" t="s">
        <v>469</v>
      </c>
      <c r="K129" s="152" t="s">
        <v>469</v>
      </c>
      <c r="N129" s="152">
        <v>20128</v>
      </c>
      <c r="O129" s="152">
        <v>896</v>
      </c>
      <c r="P129" s="152">
        <v>32</v>
      </c>
      <c r="Q129" s="152">
        <v>32</v>
      </c>
      <c r="R129" s="152">
        <v>0</v>
      </c>
      <c r="S129" s="152">
        <v>0</v>
      </c>
      <c r="T129" s="152">
        <v>6</v>
      </c>
      <c r="U129" s="152">
        <v>6</v>
      </c>
      <c r="V129" s="152">
        <v>31</v>
      </c>
      <c r="W129" s="152">
        <v>31</v>
      </c>
      <c r="X129" s="147" t="s">
        <v>484</v>
      </c>
      <c r="Y129" s="147" t="s">
        <v>484</v>
      </c>
      <c r="Z129" s="147" t="s">
        <v>484</v>
      </c>
      <c r="AA129" s="147" t="s">
        <v>484</v>
      </c>
      <c r="AB129" s="147" t="s">
        <v>484</v>
      </c>
      <c r="AC129" s="147" t="s">
        <v>484</v>
      </c>
      <c r="AD129" s="147" t="s">
        <v>484</v>
      </c>
      <c r="AE129" s="147" t="s">
        <v>484</v>
      </c>
      <c r="AF129" s="152">
        <v>16</v>
      </c>
      <c r="AG129" s="152">
        <v>16</v>
      </c>
      <c r="AH129" s="152">
        <v>1</v>
      </c>
      <c r="AI129" s="152">
        <v>1</v>
      </c>
      <c r="AJ129" s="34" t="s">
        <v>13</v>
      </c>
      <c r="AK129" s="34" t="s">
        <v>13</v>
      </c>
      <c r="AL129" s="34" t="s">
        <v>13</v>
      </c>
      <c r="AM129" s="34" t="s">
        <v>13</v>
      </c>
      <c r="AN129" s="34" t="s">
        <v>487</v>
      </c>
      <c r="AO129" s="34" t="s">
        <v>487</v>
      </c>
      <c r="AP129" s="58">
        <v>40</v>
      </c>
      <c r="AQ129" s="59">
        <v>0</v>
      </c>
      <c r="AR129" s="59">
        <v>40</v>
      </c>
      <c r="AS129" s="59">
        <v>0</v>
      </c>
      <c r="AT129" s="59">
        <v>40</v>
      </c>
      <c r="AU129" s="59">
        <v>0</v>
      </c>
      <c r="AV129" s="59">
        <v>40</v>
      </c>
      <c r="AW129" s="59">
        <v>0</v>
      </c>
      <c r="AX129" s="53" t="s">
        <v>489</v>
      </c>
      <c r="AY129" s="52">
        <f t="shared" si="38"/>
        <v>20128</v>
      </c>
      <c r="AZ129" s="47">
        <v>50000</v>
      </c>
      <c r="BA129" s="47">
        <v>0</v>
      </c>
      <c r="BB129" s="47">
        <v>0</v>
      </c>
      <c r="BC129" s="47">
        <v>10</v>
      </c>
      <c r="BD129" s="47">
        <v>10</v>
      </c>
      <c r="BE129" s="47">
        <v>2</v>
      </c>
      <c r="BF129" s="47">
        <v>1</v>
      </c>
      <c r="BG129" s="47">
        <v>2</v>
      </c>
      <c r="BH129" s="47">
        <v>1</v>
      </c>
      <c r="BI129" s="47" t="s">
        <v>421</v>
      </c>
      <c r="BJ129" s="47" t="s">
        <v>421</v>
      </c>
      <c r="BK129" s="47">
        <v>0</v>
      </c>
      <c r="BL129" s="53">
        <v>0</v>
      </c>
    </row>
    <row r="130" spans="1:64" x14ac:dyDescent="0.25">
      <c r="B130" s="30" t="s">
        <v>110</v>
      </c>
      <c r="C130" s="30">
        <v>8500</v>
      </c>
      <c r="D130" s="30" t="s">
        <v>240</v>
      </c>
      <c r="E130" s="34">
        <v>3072</v>
      </c>
      <c r="F130" s="34">
        <v>1024</v>
      </c>
      <c r="G130" s="152" t="s">
        <v>29</v>
      </c>
      <c r="H130" s="152" t="s">
        <v>30</v>
      </c>
      <c r="I130" s="152" t="s">
        <v>37</v>
      </c>
      <c r="J130" s="152" t="s">
        <v>469</v>
      </c>
      <c r="K130" s="152" t="s">
        <v>469</v>
      </c>
      <c r="N130" s="152">
        <v>3072</v>
      </c>
      <c r="O130" s="152">
        <v>2048</v>
      </c>
      <c r="P130" s="152">
        <v>32</v>
      </c>
      <c r="Q130" s="152">
        <v>32</v>
      </c>
      <c r="R130" s="152">
        <v>0</v>
      </c>
      <c r="S130" s="152">
        <v>0</v>
      </c>
      <c r="T130" s="152">
        <v>6</v>
      </c>
      <c r="U130" s="152">
        <v>6</v>
      </c>
      <c r="V130" s="152">
        <v>31</v>
      </c>
      <c r="W130" s="152">
        <v>31</v>
      </c>
      <c r="X130" s="147" t="s">
        <v>484</v>
      </c>
      <c r="Y130" s="147" t="s">
        <v>484</v>
      </c>
      <c r="Z130" s="147" t="s">
        <v>484</v>
      </c>
      <c r="AA130" s="147" t="s">
        <v>484</v>
      </c>
      <c r="AB130" s="147" t="s">
        <v>484</v>
      </c>
      <c r="AC130" s="147" t="s">
        <v>484</v>
      </c>
      <c r="AD130" s="147" t="s">
        <v>484</v>
      </c>
      <c r="AE130" s="147" t="s">
        <v>484</v>
      </c>
      <c r="AF130" s="152">
        <v>16</v>
      </c>
      <c r="AG130" s="152">
        <v>16</v>
      </c>
      <c r="AH130" s="152">
        <v>1</v>
      </c>
      <c r="AI130" s="152">
        <v>1</v>
      </c>
      <c r="AJ130" s="34" t="s">
        <v>13</v>
      </c>
      <c r="AK130" s="34" t="s">
        <v>13</v>
      </c>
      <c r="AL130" s="34" t="s">
        <v>13</v>
      </c>
      <c r="AM130" s="34" t="s">
        <v>13</v>
      </c>
      <c r="AN130" s="34" t="s">
        <v>487</v>
      </c>
      <c r="AO130" s="34" t="s">
        <v>487</v>
      </c>
      <c r="AP130" s="58">
        <v>40</v>
      </c>
      <c r="AQ130" s="59">
        <v>0</v>
      </c>
      <c r="AR130" s="59">
        <v>40</v>
      </c>
      <c r="AS130" s="59">
        <v>0</v>
      </c>
      <c r="AT130" s="59">
        <v>40</v>
      </c>
      <c r="AU130" s="59">
        <v>0</v>
      </c>
      <c r="AV130" s="59">
        <v>40</v>
      </c>
      <c r="AW130" s="59">
        <v>0</v>
      </c>
      <c r="AX130" s="53" t="s">
        <v>489</v>
      </c>
      <c r="AY130" s="52">
        <f t="shared" si="38"/>
        <v>3072</v>
      </c>
      <c r="AZ130" s="47">
        <v>50000</v>
      </c>
      <c r="BA130" s="47">
        <v>0</v>
      </c>
      <c r="BB130" s="47">
        <v>0</v>
      </c>
      <c r="BC130" s="47">
        <v>10</v>
      </c>
      <c r="BD130" s="47">
        <v>10</v>
      </c>
      <c r="BE130" s="47">
        <v>2</v>
      </c>
      <c r="BF130" s="47">
        <v>1</v>
      </c>
      <c r="BG130" s="47">
        <v>2</v>
      </c>
      <c r="BH130" s="47">
        <v>1</v>
      </c>
      <c r="BI130" s="47" t="s">
        <v>421</v>
      </c>
      <c r="BJ130" s="47" t="s">
        <v>421</v>
      </c>
      <c r="BK130" s="47">
        <v>0</v>
      </c>
      <c r="BL130" s="53">
        <v>0</v>
      </c>
    </row>
    <row r="131" spans="1:64" x14ac:dyDescent="0.25">
      <c r="B131" s="30" t="s">
        <v>117</v>
      </c>
      <c r="C131" s="30">
        <v>2100</v>
      </c>
      <c r="D131" s="30" t="s">
        <v>241</v>
      </c>
      <c r="E131" s="34">
        <v>5120</v>
      </c>
      <c r="F131" s="34">
        <v>3072</v>
      </c>
      <c r="G131" s="152" t="s">
        <v>29</v>
      </c>
      <c r="H131" s="152" t="s">
        <v>30</v>
      </c>
      <c r="I131" s="152" t="s">
        <v>37</v>
      </c>
      <c r="J131" s="152" t="s">
        <v>469</v>
      </c>
      <c r="K131" s="152" t="s">
        <v>469</v>
      </c>
      <c r="N131" s="152">
        <v>5120</v>
      </c>
      <c r="O131" s="152">
        <v>3072</v>
      </c>
      <c r="P131" s="152">
        <v>32</v>
      </c>
      <c r="Q131" s="152">
        <v>32</v>
      </c>
      <c r="R131" s="152">
        <v>0</v>
      </c>
      <c r="S131" s="152">
        <v>0</v>
      </c>
      <c r="T131" s="152">
        <v>6</v>
      </c>
      <c r="U131" s="152">
        <v>6</v>
      </c>
      <c r="V131" s="152">
        <v>31</v>
      </c>
      <c r="W131" s="152">
        <v>31</v>
      </c>
      <c r="X131" s="147" t="s">
        <v>484</v>
      </c>
      <c r="Y131" s="147" t="s">
        <v>484</v>
      </c>
      <c r="Z131" s="147" t="s">
        <v>484</v>
      </c>
      <c r="AA131" s="147" t="s">
        <v>484</v>
      </c>
      <c r="AB131" s="147" t="s">
        <v>484</v>
      </c>
      <c r="AC131" s="147" t="s">
        <v>484</v>
      </c>
      <c r="AD131" s="147" t="s">
        <v>484</v>
      </c>
      <c r="AE131" s="147" t="s">
        <v>484</v>
      </c>
      <c r="AF131" s="152">
        <v>16</v>
      </c>
      <c r="AG131" s="152">
        <v>16</v>
      </c>
      <c r="AH131" s="152">
        <v>1</v>
      </c>
      <c r="AI131" s="152">
        <v>1</v>
      </c>
      <c r="AJ131" s="34" t="s">
        <v>13</v>
      </c>
      <c r="AK131" s="34" t="s">
        <v>13</v>
      </c>
      <c r="AL131" s="34" t="s">
        <v>13</v>
      </c>
      <c r="AM131" s="34" t="s">
        <v>13</v>
      </c>
      <c r="AN131" s="34" t="s">
        <v>487</v>
      </c>
      <c r="AO131" s="34" t="s">
        <v>487</v>
      </c>
      <c r="AP131" s="58">
        <v>40</v>
      </c>
      <c r="AQ131" s="59">
        <v>0</v>
      </c>
      <c r="AR131" s="59">
        <v>40</v>
      </c>
      <c r="AS131" s="59">
        <v>0</v>
      </c>
      <c r="AT131" s="59">
        <v>40</v>
      </c>
      <c r="AU131" s="59">
        <v>0</v>
      </c>
      <c r="AV131" s="59">
        <v>40</v>
      </c>
      <c r="AW131" s="59">
        <v>0</v>
      </c>
      <c r="AX131" s="53" t="s">
        <v>489</v>
      </c>
      <c r="AY131" s="52">
        <f t="shared" si="38"/>
        <v>5120</v>
      </c>
      <c r="AZ131" s="47">
        <v>50000</v>
      </c>
      <c r="BA131" s="47">
        <v>0</v>
      </c>
      <c r="BB131" s="47">
        <v>0</v>
      </c>
      <c r="BC131" s="47">
        <v>10</v>
      </c>
      <c r="BD131" s="47">
        <v>10</v>
      </c>
      <c r="BE131" s="47">
        <v>2</v>
      </c>
      <c r="BF131" s="47">
        <v>1</v>
      </c>
      <c r="BG131" s="47">
        <v>2</v>
      </c>
      <c r="BH131" s="47">
        <v>1</v>
      </c>
      <c r="BI131" s="47" t="s">
        <v>421</v>
      </c>
      <c r="BJ131" s="47" t="s">
        <v>421</v>
      </c>
      <c r="BK131" s="47">
        <v>0</v>
      </c>
      <c r="BL131" s="53">
        <v>0</v>
      </c>
    </row>
    <row r="132" spans="1:64" x14ac:dyDescent="0.25">
      <c r="B132" s="30" t="s">
        <v>118</v>
      </c>
      <c r="C132" s="30">
        <v>2100</v>
      </c>
      <c r="D132" s="30" t="s">
        <v>242</v>
      </c>
      <c r="E132" s="34">
        <v>5120</v>
      </c>
      <c r="F132" s="34">
        <v>5120</v>
      </c>
      <c r="G132" s="152" t="s">
        <v>29</v>
      </c>
      <c r="H132" s="152" t="s">
        <v>30</v>
      </c>
      <c r="I132" s="152" t="s">
        <v>37</v>
      </c>
      <c r="J132" s="152" t="s">
        <v>469</v>
      </c>
      <c r="K132" s="152" t="s">
        <v>469</v>
      </c>
      <c r="N132" s="152">
        <v>5120</v>
      </c>
      <c r="O132" s="152">
        <v>5120</v>
      </c>
      <c r="P132" s="152">
        <v>32</v>
      </c>
      <c r="Q132" s="152">
        <v>32</v>
      </c>
      <c r="R132" s="152">
        <v>0</v>
      </c>
      <c r="S132" s="152">
        <v>0</v>
      </c>
      <c r="T132" s="152">
        <v>6</v>
      </c>
      <c r="U132" s="152">
        <v>6</v>
      </c>
      <c r="V132" s="152">
        <v>31</v>
      </c>
      <c r="W132" s="152">
        <v>31</v>
      </c>
      <c r="X132" s="147" t="s">
        <v>484</v>
      </c>
      <c r="Y132" s="147" t="s">
        <v>484</v>
      </c>
      <c r="Z132" s="147" t="s">
        <v>484</v>
      </c>
      <c r="AA132" s="147" t="s">
        <v>484</v>
      </c>
      <c r="AB132" s="147" t="s">
        <v>484</v>
      </c>
      <c r="AC132" s="147" t="s">
        <v>484</v>
      </c>
      <c r="AD132" s="147" t="s">
        <v>484</v>
      </c>
      <c r="AE132" s="147" t="s">
        <v>484</v>
      </c>
      <c r="AF132" s="152">
        <v>16</v>
      </c>
      <c r="AG132" s="152">
        <v>16</v>
      </c>
      <c r="AH132" s="152">
        <v>1</v>
      </c>
      <c r="AI132" s="152">
        <v>1</v>
      </c>
      <c r="AJ132" s="34" t="s">
        <v>13</v>
      </c>
      <c r="AK132" s="34" t="s">
        <v>13</v>
      </c>
      <c r="AL132" s="34" t="s">
        <v>13</v>
      </c>
      <c r="AM132" s="34" t="s">
        <v>13</v>
      </c>
      <c r="AN132" s="34" t="s">
        <v>487</v>
      </c>
      <c r="AO132" s="34" t="s">
        <v>487</v>
      </c>
      <c r="AP132" s="58">
        <v>40</v>
      </c>
      <c r="AQ132" s="59">
        <v>0</v>
      </c>
      <c r="AR132" s="59">
        <v>40</v>
      </c>
      <c r="AS132" s="59">
        <v>0</v>
      </c>
      <c r="AT132" s="59">
        <v>40</v>
      </c>
      <c r="AU132" s="59">
        <v>0</v>
      </c>
      <c r="AV132" s="59">
        <v>40</v>
      </c>
      <c r="AW132" s="59">
        <v>0</v>
      </c>
      <c r="AX132" s="53" t="s">
        <v>489</v>
      </c>
      <c r="AY132" s="52">
        <f t="shared" si="38"/>
        <v>5120</v>
      </c>
      <c r="AZ132" s="47">
        <v>50000</v>
      </c>
      <c r="BA132" s="47">
        <v>0</v>
      </c>
      <c r="BB132" s="47">
        <v>0</v>
      </c>
      <c r="BC132" s="47">
        <v>10</v>
      </c>
      <c r="BD132" s="47">
        <v>10</v>
      </c>
      <c r="BE132" s="47">
        <v>2</v>
      </c>
      <c r="BF132" s="47">
        <v>1</v>
      </c>
      <c r="BG132" s="47">
        <v>2</v>
      </c>
      <c r="BH132" s="47">
        <v>1</v>
      </c>
      <c r="BI132" s="47" t="s">
        <v>421</v>
      </c>
      <c r="BJ132" s="47" t="s">
        <v>421</v>
      </c>
      <c r="BK132" s="47">
        <v>0</v>
      </c>
      <c r="BL132" s="53">
        <v>0</v>
      </c>
    </row>
    <row r="133" spans="1:64" x14ac:dyDescent="0.25">
      <c r="B133" s="30" t="s">
        <v>112</v>
      </c>
      <c r="C133" s="30">
        <v>2600</v>
      </c>
      <c r="D133" s="30" t="s">
        <v>243</v>
      </c>
      <c r="E133" s="34">
        <v>7168</v>
      </c>
      <c r="F133" s="34">
        <v>2048</v>
      </c>
      <c r="G133" s="152" t="s">
        <v>29</v>
      </c>
      <c r="H133" s="152" t="s">
        <v>30</v>
      </c>
      <c r="I133" s="152" t="s">
        <v>37</v>
      </c>
      <c r="J133" s="152" t="s">
        <v>469</v>
      </c>
      <c r="K133" s="152" t="s">
        <v>469</v>
      </c>
      <c r="N133" s="152">
        <v>7168</v>
      </c>
      <c r="O133" s="152">
        <v>2048</v>
      </c>
      <c r="P133" s="152">
        <v>32</v>
      </c>
      <c r="Q133" s="152">
        <v>32</v>
      </c>
      <c r="R133" s="152">
        <v>0</v>
      </c>
      <c r="S133" s="152">
        <v>0</v>
      </c>
      <c r="T133" s="152">
        <v>6</v>
      </c>
      <c r="U133" s="152">
        <v>6</v>
      </c>
      <c r="V133" s="152">
        <v>31</v>
      </c>
      <c r="W133" s="152">
        <v>31</v>
      </c>
      <c r="X133" s="147" t="s">
        <v>484</v>
      </c>
      <c r="Y133" s="147" t="s">
        <v>484</v>
      </c>
      <c r="Z133" s="147" t="s">
        <v>484</v>
      </c>
      <c r="AA133" s="147" t="s">
        <v>484</v>
      </c>
      <c r="AB133" s="147" t="s">
        <v>484</v>
      </c>
      <c r="AC133" s="147" t="s">
        <v>484</v>
      </c>
      <c r="AD133" s="147" t="s">
        <v>484</v>
      </c>
      <c r="AE133" s="147" t="s">
        <v>484</v>
      </c>
      <c r="AF133" s="152">
        <v>16</v>
      </c>
      <c r="AG133" s="152">
        <v>16</v>
      </c>
      <c r="AH133" s="152">
        <v>1</v>
      </c>
      <c r="AI133" s="152">
        <v>1</v>
      </c>
      <c r="AJ133" s="34" t="s">
        <v>13</v>
      </c>
      <c r="AK133" s="34" t="s">
        <v>13</v>
      </c>
      <c r="AL133" s="34" t="s">
        <v>13</v>
      </c>
      <c r="AM133" s="34" t="s">
        <v>13</v>
      </c>
      <c r="AN133" s="34" t="s">
        <v>487</v>
      </c>
      <c r="AO133" s="34" t="s">
        <v>487</v>
      </c>
      <c r="AP133" s="58">
        <v>40</v>
      </c>
      <c r="AQ133" s="59">
        <v>0</v>
      </c>
      <c r="AR133" s="59">
        <v>40</v>
      </c>
      <c r="AS133" s="59">
        <v>0</v>
      </c>
      <c r="AT133" s="59">
        <v>40</v>
      </c>
      <c r="AU133" s="59">
        <v>0</v>
      </c>
      <c r="AV133" s="59">
        <v>40</v>
      </c>
      <c r="AW133" s="59">
        <v>0</v>
      </c>
      <c r="AX133" s="53" t="s">
        <v>489</v>
      </c>
      <c r="AY133" s="52">
        <f t="shared" si="38"/>
        <v>7168</v>
      </c>
      <c r="AZ133" s="47">
        <v>50000</v>
      </c>
      <c r="BA133" s="47">
        <v>0</v>
      </c>
      <c r="BB133" s="47">
        <v>0</v>
      </c>
      <c r="BC133" s="47">
        <v>10</v>
      </c>
      <c r="BD133" s="47">
        <v>10</v>
      </c>
      <c r="BE133" s="47">
        <v>2</v>
      </c>
      <c r="BF133" s="47">
        <v>1</v>
      </c>
      <c r="BG133" s="47">
        <v>2</v>
      </c>
      <c r="BH133" s="47">
        <v>1</v>
      </c>
      <c r="BI133" s="47" t="s">
        <v>421</v>
      </c>
      <c r="BJ133" s="47" t="s">
        <v>421</v>
      </c>
      <c r="BK133" s="47">
        <v>0</v>
      </c>
      <c r="BL133" s="53">
        <v>0</v>
      </c>
    </row>
    <row r="134" spans="1:64" x14ac:dyDescent="0.25">
      <c r="B134" s="30" t="s">
        <v>119</v>
      </c>
      <c r="C134" s="30">
        <v>2100</v>
      </c>
      <c r="D134" s="30" t="s">
        <v>244</v>
      </c>
      <c r="E134" s="34">
        <v>7168</v>
      </c>
      <c r="F134" s="34">
        <v>5120</v>
      </c>
      <c r="G134" s="152" t="s">
        <v>29</v>
      </c>
      <c r="H134" s="152" t="s">
        <v>30</v>
      </c>
      <c r="I134" s="152" t="s">
        <v>37</v>
      </c>
      <c r="J134" s="152" t="s">
        <v>469</v>
      </c>
      <c r="K134" s="152" t="s">
        <v>469</v>
      </c>
      <c r="N134" s="152">
        <v>7168</v>
      </c>
      <c r="O134" s="152">
        <v>5120</v>
      </c>
      <c r="P134" s="152">
        <v>32</v>
      </c>
      <c r="Q134" s="152">
        <v>32</v>
      </c>
      <c r="R134" s="152">
        <v>0</v>
      </c>
      <c r="S134" s="152">
        <v>0</v>
      </c>
      <c r="T134" s="152">
        <v>6</v>
      </c>
      <c r="U134" s="152">
        <v>6</v>
      </c>
      <c r="V134" s="152">
        <v>31</v>
      </c>
      <c r="W134" s="152">
        <v>31</v>
      </c>
      <c r="X134" s="147" t="s">
        <v>484</v>
      </c>
      <c r="Y134" s="147" t="s">
        <v>484</v>
      </c>
      <c r="Z134" s="147" t="s">
        <v>484</v>
      </c>
      <c r="AA134" s="147" t="s">
        <v>484</v>
      </c>
      <c r="AB134" s="147" t="s">
        <v>484</v>
      </c>
      <c r="AC134" s="147" t="s">
        <v>484</v>
      </c>
      <c r="AD134" s="147" t="s">
        <v>484</v>
      </c>
      <c r="AE134" s="147" t="s">
        <v>484</v>
      </c>
      <c r="AF134" s="152">
        <v>16</v>
      </c>
      <c r="AG134" s="152">
        <v>16</v>
      </c>
      <c r="AH134" s="152">
        <v>1</v>
      </c>
      <c r="AI134" s="152">
        <v>1</v>
      </c>
      <c r="AJ134" s="34" t="s">
        <v>13</v>
      </c>
      <c r="AK134" s="34" t="s">
        <v>13</v>
      </c>
      <c r="AL134" s="34" t="s">
        <v>13</v>
      </c>
      <c r="AM134" s="34" t="s">
        <v>13</v>
      </c>
      <c r="AN134" s="34" t="s">
        <v>487</v>
      </c>
      <c r="AO134" s="34" t="s">
        <v>487</v>
      </c>
      <c r="AP134" s="58">
        <v>40</v>
      </c>
      <c r="AQ134" s="59">
        <v>0</v>
      </c>
      <c r="AR134" s="59">
        <v>40</v>
      </c>
      <c r="AS134" s="59">
        <v>0</v>
      </c>
      <c r="AT134" s="59">
        <v>40</v>
      </c>
      <c r="AU134" s="59">
        <v>0</v>
      </c>
      <c r="AV134" s="59">
        <v>40</v>
      </c>
      <c r="AW134" s="59">
        <v>0</v>
      </c>
      <c r="AX134" s="53" t="s">
        <v>489</v>
      </c>
      <c r="AY134" s="52">
        <f t="shared" si="38"/>
        <v>7168</v>
      </c>
      <c r="AZ134" s="47">
        <v>50000</v>
      </c>
      <c r="BA134" s="47">
        <v>0</v>
      </c>
      <c r="BB134" s="47">
        <v>0</v>
      </c>
      <c r="BC134" s="47">
        <v>10</v>
      </c>
      <c r="BD134" s="47">
        <v>10</v>
      </c>
      <c r="BE134" s="47">
        <v>2</v>
      </c>
      <c r="BF134" s="47">
        <v>1</v>
      </c>
      <c r="BG134" s="47">
        <v>2</v>
      </c>
      <c r="BH134" s="47">
        <v>1</v>
      </c>
      <c r="BI134" s="47" t="s">
        <v>421</v>
      </c>
      <c r="BJ134" s="47" t="s">
        <v>421</v>
      </c>
      <c r="BK134" s="47">
        <v>0</v>
      </c>
      <c r="BL134" s="53">
        <v>0</v>
      </c>
    </row>
    <row r="135" spans="1:64" x14ac:dyDescent="0.25">
      <c r="B135" s="30" t="s">
        <v>120</v>
      </c>
      <c r="C135" s="30">
        <v>2100</v>
      </c>
      <c r="D135" s="30" t="s">
        <v>252</v>
      </c>
      <c r="E135" s="34">
        <v>10240</v>
      </c>
      <c r="F135" s="34">
        <v>3072</v>
      </c>
      <c r="G135" s="152" t="s">
        <v>29</v>
      </c>
      <c r="H135" s="152" t="s">
        <v>30</v>
      </c>
      <c r="I135" s="152" t="s">
        <v>37</v>
      </c>
      <c r="J135" s="152" t="s">
        <v>469</v>
      </c>
      <c r="K135" s="152" t="s">
        <v>469</v>
      </c>
      <c r="N135" s="152">
        <v>12040</v>
      </c>
      <c r="O135" s="152">
        <v>3072</v>
      </c>
      <c r="P135" s="152">
        <v>32</v>
      </c>
      <c r="Q135" s="152">
        <v>32</v>
      </c>
      <c r="R135" s="152">
        <v>0</v>
      </c>
      <c r="S135" s="152">
        <v>0</v>
      </c>
      <c r="T135" s="152">
        <v>6</v>
      </c>
      <c r="U135" s="152">
        <v>6</v>
      </c>
      <c r="V135" s="152">
        <v>31</v>
      </c>
      <c r="W135" s="152">
        <v>31</v>
      </c>
      <c r="X135" s="147" t="s">
        <v>484</v>
      </c>
      <c r="Y135" s="147" t="s">
        <v>484</v>
      </c>
      <c r="Z135" s="147" t="s">
        <v>484</v>
      </c>
      <c r="AA135" s="147" t="s">
        <v>484</v>
      </c>
      <c r="AB135" s="147" t="s">
        <v>484</v>
      </c>
      <c r="AC135" s="147" t="s">
        <v>484</v>
      </c>
      <c r="AD135" s="147" t="s">
        <v>484</v>
      </c>
      <c r="AE135" s="147" t="s">
        <v>484</v>
      </c>
      <c r="AF135" s="152">
        <v>16</v>
      </c>
      <c r="AG135" s="152">
        <v>16</v>
      </c>
      <c r="AH135" s="152">
        <v>1</v>
      </c>
      <c r="AI135" s="152">
        <v>1</v>
      </c>
      <c r="AJ135" s="34" t="s">
        <v>13</v>
      </c>
      <c r="AK135" s="34" t="s">
        <v>13</v>
      </c>
      <c r="AL135" s="34" t="s">
        <v>13</v>
      </c>
      <c r="AM135" s="34" t="s">
        <v>13</v>
      </c>
      <c r="AN135" s="34" t="s">
        <v>487</v>
      </c>
      <c r="AO135" s="34" t="s">
        <v>487</v>
      </c>
      <c r="AP135" s="58">
        <v>40</v>
      </c>
      <c r="AQ135" s="59">
        <v>0</v>
      </c>
      <c r="AR135" s="59">
        <v>40</v>
      </c>
      <c r="AS135" s="59">
        <v>0</v>
      </c>
      <c r="AT135" s="59">
        <v>40</v>
      </c>
      <c r="AU135" s="59">
        <v>0</v>
      </c>
      <c r="AV135" s="59">
        <v>40</v>
      </c>
      <c r="AW135" s="59">
        <v>0</v>
      </c>
      <c r="AX135" s="53" t="s">
        <v>489</v>
      </c>
      <c r="AY135" s="52">
        <f t="shared" si="38"/>
        <v>12040</v>
      </c>
      <c r="AZ135" s="47">
        <v>50000</v>
      </c>
      <c r="BA135" s="47">
        <v>0</v>
      </c>
      <c r="BB135" s="47">
        <v>0</v>
      </c>
      <c r="BC135" s="47">
        <v>10</v>
      </c>
      <c r="BD135" s="47">
        <v>10</v>
      </c>
      <c r="BE135" s="47">
        <v>2</v>
      </c>
      <c r="BF135" s="47">
        <v>1</v>
      </c>
      <c r="BG135" s="47">
        <v>2</v>
      </c>
      <c r="BH135" s="47">
        <v>1</v>
      </c>
      <c r="BI135" s="47" t="s">
        <v>421</v>
      </c>
      <c r="BJ135" s="47" t="s">
        <v>421</v>
      </c>
      <c r="BK135" s="47">
        <v>0</v>
      </c>
      <c r="BL135" s="53">
        <v>0</v>
      </c>
    </row>
    <row r="136" spans="1:64" x14ac:dyDescent="0.25">
      <c r="B136" s="30" t="s">
        <v>121</v>
      </c>
      <c r="C136" s="30">
        <v>2100</v>
      </c>
      <c r="D136" s="30" t="s">
        <v>245</v>
      </c>
      <c r="E136" s="34">
        <v>12128</v>
      </c>
      <c r="F136" s="34">
        <v>5120</v>
      </c>
      <c r="G136" s="152" t="s">
        <v>29</v>
      </c>
      <c r="H136" s="152" t="s">
        <v>30</v>
      </c>
      <c r="I136" s="152" t="s">
        <v>37</v>
      </c>
      <c r="J136" s="152" t="s">
        <v>469</v>
      </c>
      <c r="K136" s="152" t="s">
        <v>469</v>
      </c>
      <c r="N136" s="152">
        <v>12128</v>
      </c>
      <c r="O136" s="152">
        <v>5120</v>
      </c>
      <c r="P136" s="152">
        <v>32</v>
      </c>
      <c r="Q136" s="152">
        <v>32</v>
      </c>
      <c r="R136" s="152">
        <v>0</v>
      </c>
      <c r="S136" s="152">
        <v>0</v>
      </c>
      <c r="T136" s="152">
        <v>6</v>
      </c>
      <c r="U136" s="152">
        <v>6</v>
      </c>
      <c r="V136" s="152">
        <v>31</v>
      </c>
      <c r="W136" s="152">
        <v>31</v>
      </c>
      <c r="X136" s="147" t="s">
        <v>484</v>
      </c>
      <c r="Y136" s="147" t="s">
        <v>484</v>
      </c>
      <c r="Z136" s="147" t="s">
        <v>484</v>
      </c>
      <c r="AA136" s="147" t="s">
        <v>484</v>
      </c>
      <c r="AB136" s="147" t="s">
        <v>484</v>
      </c>
      <c r="AC136" s="147" t="s">
        <v>484</v>
      </c>
      <c r="AD136" s="147" t="s">
        <v>484</v>
      </c>
      <c r="AE136" s="147" t="s">
        <v>484</v>
      </c>
      <c r="AF136" s="152">
        <v>16</v>
      </c>
      <c r="AG136" s="152">
        <v>16</v>
      </c>
      <c r="AH136" s="152">
        <v>1</v>
      </c>
      <c r="AI136" s="152">
        <v>1</v>
      </c>
      <c r="AJ136" s="34" t="s">
        <v>13</v>
      </c>
      <c r="AK136" s="34" t="s">
        <v>13</v>
      </c>
      <c r="AL136" s="34" t="s">
        <v>13</v>
      </c>
      <c r="AM136" s="34" t="s">
        <v>13</v>
      </c>
      <c r="AN136" s="34" t="s">
        <v>487</v>
      </c>
      <c r="AO136" s="34" t="s">
        <v>487</v>
      </c>
      <c r="AP136" s="58">
        <v>40</v>
      </c>
      <c r="AQ136" s="59">
        <v>0</v>
      </c>
      <c r="AR136" s="59">
        <v>40</v>
      </c>
      <c r="AS136" s="59">
        <v>0</v>
      </c>
      <c r="AT136" s="59">
        <v>40</v>
      </c>
      <c r="AU136" s="59">
        <v>0</v>
      </c>
      <c r="AV136" s="59">
        <v>40</v>
      </c>
      <c r="AW136" s="59">
        <v>0</v>
      </c>
      <c r="AX136" s="53" t="s">
        <v>489</v>
      </c>
      <c r="AY136" s="52">
        <f t="shared" si="38"/>
        <v>12128</v>
      </c>
      <c r="AZ136" s="47">
        <v>50000</v>
      </c>
      <c r="BA136" s="47">
        <v>0</v>
      </c>
      <c r="BB136" s="47">
        <v>0</v>
      </c>
      <c r="BC136" s="47">
        <v>10</v>
      </c>
      <c r="BD136" s="47">
        <v>10</v>
      </c>
      <c r="BE136" s="47">
        <v>2</v>
      </c>
      <c r="BF136" s="47">
        <v>1</v>
      </c>
      <c r="BG136" s="47">
        <v>2</v>
      </c>
      <c r="BH136" s="47">
        <v>1</v>
      </c>
      <c r="BI136" s="47" t="s">
        <v>421</v>
      </c>
      <c r="BJ136" s="47" t="s">
        <v>421</v>
      </c>
      <c r="BK136" s="47">
        <v>0</v>
      </c>
      <c r="BL136" s="53">
        <v>0</v>
      </c>
    </row>
    <row r="137" spans="1:64" x14ac:dyDescent="0.25">
      <c r="B137" s="30" t="s">
        <v>122</v>
      </c>
      <c r="C137" s="30">
        <v>2100</v>
      </c>
      <c r="D137" s="30" t="s">
        <v>246</v>
      </c>
      <c r="E137" s="34">
        <v>15136</v>
      </c>
      <c r="F137" s="34">
        <v>3072</v>
      </c>
      <c r="G137" s="152" t="s">
        <v>29</v>
      </c>
      <c r="H137" s="152" t="s">
        <v>30</v>
      </c>
      <c r="I137" s="152" t="s">
        <v>37</v>
      </c>
      <c r="J137" s="152" t="s">
        <v>469</v>
      </c>
      <c r="K137" s="152" t="s">
        <v>469</v>
      </c>
      <c r="N137" s="152">
        <v>15136</v>
      </c>
      <c r="O137" s="152">
        <v>3072</v>
      </c>
      <c r="P137" s="152">
        <v>32</v>
      </c>
      <c r="Q137" s="152">
        <v>32</v>
      </c>
      <c r="R137" s="152">
        <v>0</v>
      </c>
      <c r="S137" s="152">
        <v>0</v>
      </c>
      <c r="T137" s="152">
        <v>6</v>
      </c>
      <c r="U137" s="152">
        <v>6</v>
      </c>
      <c r="V137" s="152">
        <v>31</v>
      </c>
      <c r="W137" s="152">
        <v>31</v>
      </c>
      <c r="X137" s="147" t="s">
        <v>484</v>
      </c>
      <c r="Y137" s="147" t="s">
        <v>484</v>
      </c>
      <c r="Z137" s="147" t="s">
        <v>484</v>
      </c>
      <c r="AA137" s="147" t="s">
        <v>484</v>
      </c>
      <c r="AB137" s="147" t="s">
        <v>484</v>
      </c>
      <c r="AC137" s="147" t="s">
        <v>484</v>
      </c>
      <c r="AD137" s="147" t="s">
        <v>484</v>
      </c>
      <c r="AE137" s="147" t="s">
        <v>484</v>
      </c>
      <c r="AF137" s="152">
        <v>16</v>
      </c>
      <c r="AG137" s="152">
        <v>16</v>
      </c>
      <c r="AH137" s="152">
        <v>1</v>
      </c>
      <c r="AI137" s="152">
        <v>1</v>
      </c>
      <c r="AJ137" s="34" t="s">
        <v>13</v>
      </c>
      <c r="AK137" s="34" t="s">
        <v>13</v>
      </c>
      <c r="AL137" s="34" t="s">
        <v>13</v>
      </c>
      <c r="AM137" s="34" t="s">
        <v>13</v>
      </c>
      <c r="AN137" s="34" t="s">
        <v>487</v>
      </c>
      <c r="AO137" s="34" t="s">
        <v>487</v>
      </c>
      <c r="AP137" s="58">
        <v>40</v>
      </c>
      <c r="AQ137" s="59">
        <v>0</v>
      </c>
      <c r="AR137" s="59">
        <v>40</v>
      </c>
      <c r="AS137" s="59">
        <v>0</v>
      </c>
      <c r="AT137" s="59">
        <v>40</v>
      </c>
      <c r="AU137" s="59">
        <v>0</v>
      </c>
      <c r="AV137" s="59">
        <v>40</v>
      </c>
      <c r="AW137" s="59">
        <v>0</v>
      </c>
      <c r="AX137" s="53" t="s">
        <v>489</v>
      </c>
      <c r="AY137" s="52">
        <f t="shared" si="38"/>
        <v>15136</v>
      </c>
      <c r="AZ137" s="47">
        <v>50000</v>
      </c>
      <c r="BA137" s="47">
        <v>0</v>
      </c>
      <c r="BB137" s="47">
        <v>0</v>
      </c>
      <c r="BC137" s="47">
        <v>10</v>
      </c>
      <c r="BD137" s="47">
        <v>10</v>
      </c>
      <c r="BE137" s="47">
        <v>2</v>
      </c>
      <c r="BF137" s="47">
        <v>1</v>
      </c>
      <c r="BG137" s="47">
        <v>2</v>
      </c>
      <c r="BH137" s="47">
        <v>1</v>
      </c>
      <c r="BI137" s="47" t="s">
        <v>421</v>
      </c>
      <c r="BJ137" s="47" t="s">
        <v>421</v>
      </c>
      <c r="BK137" s="47">
        <v>0</v>
      </c>
      <c r="BL137" s="53">
        <v>0</v>
      </c>
    </row>
    <row r="138" spans="1:64" x14ac:dyDescent="0.25">
      <c r="B138" s="30" t="s">
        <v>123</v>
      </c>
      <c r="C138" s="30">
        <v>2100</v>
      </c>
      <c r="D138" s="30" t="s">
        <v>247</v>
      </c>
      <c r="E138" s="34">
        <v>20128</v>
      </c>
      <c r="F138" s="34">
        <v>5120</v>
      </c>
      <c r="G138" s="152" t="s">
        <v>29</v>
      </c>
      <c r="H138" s="152" t="s">
        <v>30</v>
      </c>
      <c r="I138" s="152" t="s">
        <v>37</v>
      </c>
      <c r="J138" s="152" t="s">
        <v>469</v>
      </c>
      <c r="K138" s="152" t="s">
        <v>469</v>
      </c>
      <c r="N138" s="152">
        <v>20128</v>
      </c>
      <c r="O138" s="152">
        <v>5120</v>
      </c>
      <c r="P138" s="152">
        <v>32</v>
      </c>
      <c r="Q138" s="152">
        <v>32</v>
      </c>
      <c r="R138" s="152">
        <v>0</v>
      </c>
      <c r="S138" s="152">
        <v>0</v>
      </c>
      <c r="T138" s="152">
        <v>6</v>
      </c>
      <c r="U138" s="152">
        <v>6</v>
      </c>
      <c r="V138" s="152">
        <v>31</v>
      </c>
      <c r="W138" s="152">
        <v>31</v>
      </c>
      <c r="X138" s="147" t="s">
        <v>484</v>
      </c>
      <c r="Y138" s="147" t="s">
        <v>484</v>
      </c>
      <c r="Z138" s="147" t="s">
        <v>484</v>
      </c>
      <c r="AA138" s="147" t="s">
        <v>484</v>
      </c>
      <c r="AB138" s="147" t="s">
        <v>484</v>
      </c>
      <c r="AC138" s="147" t="s">
        <v>484</v>
      </c>
      <c r="AD138" s="147" t="s">
        <v>484</v>
      </c>
      <c r="AE138" s="147" t="s">
        <v>484</v>
      </c>
      <c r="AF138" s="152">
        <v>16</v>
      </c>
      <c r="AG138" s="152">
        <v>16</v>
      </c>
      <c r="AH138" s="152">
        <v>1</v>
      </c>
      <c r="AI138" s="152">
        <v>1</v>
      </c>
      <c r="AJ138" s="34" t="s">
        <v>13</v>
      </c>
      <c r="AK138" s="34" t="s">
        <v>13</v>
      </c>
      <c r="AL138" s="34" t="s">
        <v>13</v>
      </c>
      <c r="AM138" s="34" t="s">
        <v>13</v>
      </c>
      <c r="AN138" s="34" t="s">
        <v>487</v>
      </c>
      <c r="AO138" s="34" t="s">
        <v>487</v>
      </c>
      <c r="AP138" s="58">
        <v>40</v>
      </c>
      <c r="AQ138" s="59">
        <v>0</v>
      </c>
      <c r="AR138" s="59">
        <v>40</v>
      </c>
      <c r="AS138" s="59">
        <v>0</v>
      </c>
      <c r="AT138" s="59">
        <v>40</v>
      </c>
      <c r="AU138" s="59">
        <v>0</v>
      </c>
      <c r="AV138" s="59">
        <v>40</v>
      </c>
      <c r="AW138" s="59">
        <v>0</v>
      </c>
      <c r="AX138" s="53" t="s">
        <v>489</v>
      </c>
      <c r="AY138" s="52">
        <f t="shared" si="38"/>
        <v>20128</v>
      </c>
      <c r="AZ138" s="47">
        <v>50000</v>
      </c>
      <c r="BA138" s="47">
        <v>0</v>
      </c>
      <c r="BB138" s="47">
        <v>0</v>
      </c>
      <c r="BC138" s="47">
        <v>10</v>
      </c>
      <c r="BD138" s="47">
        <v>10</v>
      </c>
      <c r="BE138" s="47">
        <v>2</v>
      </c>
      <c r="BF138" s="47">
        <v>1</v>
      </c>
      <c r="BG138" s="47">
        <v>2</v>
      </c>
      <c r="BH138" s="47">
        <v>1</v>
      </c>
      <c r="BI138" s="47" t="s">
        <v>421</v>
      </c>
      <c r="BJ138" s="47" t="s">
        <v>421</v>
      </c>
      <c r="BK138" s="47">
        <v>0</v>
      </c>
      <c r="BL138" s="53">
        <v>0</v>
      </c>
    </row>
    <row r="139" spans="1:64" x14ac:dyDescent="0.25">
      <c r="B139" s="30" t="s">
        <v>124</v>
      </c>
      <c r="C139" s="30">
        <v>2100</v>
      </c>
      <c r="D139" s="30" t="s">
        <v>248</v>
      </c>
      <c r="E139" s="34">
        <v>35136</v>
      </c>
      <c r="F139" s="34">
        <v>3072</v>
      </c>
      <c r="G139" s="152" t="s">
        <v>29</v>
      </c>
      <c r="H139" s="152" t="s">
        <v>30</v>
      </c>
      <c r="I139" s="152" t="s">
        <v>37</v>
      </c>
      <c r="J139" s="152" t="s">
        <v>469</v>
      </c>
      <c r="K139" s="152" t="s">
        <v>469</v>
      </c>
      <c r="N139" s="152">
        <v>35136</v>
      </c>
      <c r="O139" s="152">
        <v>3072</v>
      </c>
      <c r="P139" s="152">
        <v>32</v>
      </c>
      <c r="Q139" s="152">
        <v>32</v>
      </c>
      <c r="R139" s="152">
        <v>0</v>
      </c>
      <c r="S139" s="152">
        <v>0</v>
      </c>
      <c r="T139" s="152">
        <v>6</v>
      </c>
      <c r="U139" s="152">
        <v>6</v>
      </c>
      <c r="V139" s="152">
        <v>31</v>
      </c>
      <c r="W139" s="152">
        <v>31</v>
      </c>
      <c r="X139" s="147" t="s">
        <v>484</v>
      </c>
      <c r="Y139" s="147" t="s">
        <v>484</v>
      </c>
      <c r="Z139" s="147" t="s">
        <v>484</v>
      </c>
      <c r="AA139" s="147" t="s">
        <v>484</v>
      </c>
      <c r="AB139" s="147" t="s">
        <v>484</v>
      </c>
      <c r="AC139" s="147" t="s">
        <v>484</v>
      </c>
      <c r="AD139" s="147" t="s">
        <v>484</v>
      </c>
      <c r="AE139" s="147" t="s">
        <v>484</v>
      </c>
      <c r="AF139" s="152">
        <v>16</v>
      </c>
      <c r="AG139" s="152">
        <v>16</v>
      </c>
      <c r="AH139" s="152">
        <v>1</v>
      </c>
      <c r="AI139" s="152">
        <v>1</v>
      </c>
      <c r="AJ139" s="34" t="s">
        <v>13</v>
      </c>
      <c r="AK139" s="34" t="s">
        <v>13</v>
      </c>
      <c r="AL139" s="34" t="s">
        <v>13</v>
      </c>
      <c r="AM139" s="34" t="s">
        <v>13</v>
      </c>
      <c r="AN139" s="34" t="s">
        <v>487</v>
      </c>
      <c r="AO139" s="34" t="s">
        <v>487</v>
      </c>
      <c r="AP139" s="58">
        <v>40</v>
      </c>
      <c r="AQ139" s="59">
        <v>0</v>
      </c>
      <c r="AR139" s="59">
        <v>40</v>
      </c>
      <c r="AS139" s="59">
        <v>0</v>
      </c>
      <c r="AT139" s="59">
        <v>40</v>
      </c>
      <c r="AU139" s="59">
        <v>0</v>
      </c>
      <c r="AV139" s="59">
        <v>40</v>
      </c>
      <c r="AW139" s="59">
        <v>0</v>
      </c>
      <c r="AX139" s="53" t="s">
        <v>489</v>
      </c>
      <c r="AY139" s="52">
        <f t="shared" si="38"/>
        <v>35136</v>
      </c>
      <c r="AZ139" s="47">
        <v>50000</v>
      </c>
      <c r="BA139" s="47">
        <v>0</v>
      </c>
      <c r="BB139" s="47">
        <v>0</v>
      </c>
      <c r="BC139" s="47">
        <v>10</v>
      </c>
      <c r="BD139" s="47">
        <v>10</v>
      </c>
      <c r="BE139" s="47">
        <v>2</v>
      </c>
      <c r="BF139" s="47">
        <v>1</v>
      </c>
      <c r="BG139" s="47">
        <v>2</v>
      </c>
      <c r="BH139" s="47">
        <v>1</v>
      </c>
      <c r="BI139" s="47" t="s">
        <v>421</v>
      </c>
      <c r="BJ139" s="47" t="s">
        <v>421</v>
      </c>
      <c r="BK139" s="47">
        <v>0</v>
      </c>
      <c r="BL139" s="53">
        <v>0</v>
      </c>
    </row>
    <row r="140" spans="1:64" x14ac:dyDescent="0.25">
      <c r="B140" s="30" t="s">
        <v>125</v>
      </c>
      <c r="C140" s="30">
        <v>2100</v>
      </c>
      <c r="D140" s="30" t="s">
        <v>249</v>
      </c>
      <c r="E140" s="34">
        <v>40128</v>
      </c>
      <c r="F140" s="34">
        <v>5120</v>
      </c>
      <c r="G140" s="152" t="s">
        <v>29</v>
      </c>
      <c r="H140" s="152" t="s">
        <v>30</v>
      </c>
      <c r="I140" s="152" t="s">
        <v>37</v>
      </c>
      <c r="J140" s="152" t="s">
        <v>469</v>
      </c>
      <c r="K140" s="152" t="s">
        <v>469</v>
      </c>
      <c r="N140" s="152">
        <v>40128</v>
      </c>
      <c r="O140" s="152">
        <v>5120</v>
      </c>
      <c r="P140" s="152">
        <v>32</v>
      </c>
      <c r="Q140" s="152">
        <v>32</v>
      </c>
      <c r="R140" s="152">
        <v>0</v>
      </c>
      <c r="S140" s="152">
        <v>0</v>
      </c>
      <c r="T140" s="152">
        <v>6</v>
      </c>
      <c r="U140" s="152">
        <v>6</v>
      </c>
      <c r="V140" s="152">
        <v>31</v>
      </c>
      <c r="W140" s="152">
        <v>31</v>
      </c>
      <c r="X140" s="147" t="s">
        <v>484</v>
      </c>
      <c r="Y140" s="147" t="s">
        <v>484</v>
      </c>
      <c r="Z140" s="147" t="s">
        <v>484</v>
      </c>
      <c r="AA140" s="147" t="s">
        <v>484</v>
      </c>
      <c r="AB140" s="147" t="s">
        <v>484</v>
      </c>
      <c r="AC140" s="147" t="s">
        <v>484</v>
      </c>
      <c r="AD140" s="147" t="s">
        <v>484</v>
      </c>
      <c r="AE140" s="147" t="s">
        <v>484</v>
      </c>
      <c r="AF140" s="152">
        <v>16</v>
      </c>
      <c r="AG140" s="152">
        <v>16</v>
      </c>
      <c r="AH140" s="152">
        <v>1</v>
      </c>
      <c r="AI140" s="152">
        <v>1</v>
      </c>
      <c r="AJ140" s="34" t="s">
        <v>13</v>
      </c>
      <c r="AK140" s="34" t="s">
        <v>13</v>
      </c>
      <c r="AL140" s="34" t="s">
        <v>13</v>
      </c>
      <c r="AM140" s="34" t="s">
        <v>13</v>
      </c>
      <c r="AN140" s="34" t="s">
        <v>487</v>
      </c>
      <c r="AO140" s="34" t="s">
        <v>487</v>
      </c>
      <c r="AP140" s="58">
        <v>40</v>
      </c>
      <c r="AQ140" s="59">
        <v>0</v>
      </c>
      <c r="AR140" s="59">
        <v>40</v>
      </c>
      <c r="AS140" s="59">
        <v>0</v>
      </c>
      <c r="AT140" s="59">
        <v>40</v>
      </c>
      <c r="AU140" s="59">
        <v>0</v>
      </c>
      <c r="AV140" s="59">
        <v>40</v>
      </c>
      <c r="AW140" s="59">
        <v>0</v>
      </c>
      <c r="AX140" s="53" t="s">
        <v>489</v>
      </c>
      <c r="AY140" s="52">
        <f t="shared" si="38"/>
        <v>40128</v>
      </c>
      <c r="AZ140" s="47">
        <v>50000</v>
      </c>
      <c r="BA140" s="47">
        <v>0</v>
      </c>
      <c r="BB140" s="47">
        <v>0</v>
      </c>
      <c r="BC140" s="47">
        <v>10</v>
      </c>
      <c r="BD140" s="47">
        <v>10</v>
      </c>
      <c r="BE140" s="47">
        <v>2</v>
      </c>
      <c r="BF140" s="47">
        <v>1</v>
      </c>
      <c r="BG140" s="47">
        <v>2</v>
      </c>
      <c r="BH140" s="47">
        <v>1</v>
      </c>
      <c r="BI140" s="47" t="s">
        <v>421</v>
      </c>
      <c r="BJ140" s="47" t="s">
        <v>421</v>
      </c>
      <c r="BK140" s="47">
        <v>0</v>
      </c>
      <c r="BL140" s="53">
        <v>0</v>
      </c>
    </row>
    <row r="141" spans="1:64" x14ac:dyDescent="0.25">
      <c r="B141" s="30" t="s">
        <v>126</v>
      </c>
      <c r="C141" s="30">
        <v>1200</v>
      </c>
      <c r="D141" s="30" t="s">
        <v>250</v>
      </c>
      <c r="E141" s="34">
        <v>35136</v>
      </c>
      <c r="F141" s="34">
        <v>15136</v>
      </c>
      <c r="G141" s="152" t="s">
        <v>29</v>
      </c>
      <c r="H141" s="152" t="s">
        <v>31</v>
      </c>
      <c r="I141" s="152" t="s">
        <v>37</v>
      </c>
      <c r="J141" s="152" t="s">
        <v>469</v>
      </c>
      <c r="K141" s="152" t="s">
        <v>469</v>
      </c>
      <c r="N141" s="152">
        <v>35136</v>
      </c>
      <c r="O141" s="152">
        <v>15136</v>
      </c>
      <c r="P141" s="152">
        <v>32</v>
      </c>
      <c r="Q141" s="152">
        <v>32</v>
      </c>
      <c r="R141" s="152">
        <v>0</v>
      </c>
      <c r="S141" s="152">
        <v>0</v>
      </c>
      <c r="T141" s="152">
        <v>6</v>
      </c>
      <c r="U141" s="152">
        <v>6</v>
      </c>
      <c r="V141" s="152">
        <v>31</v>
      </c>
      <c r="W141" s="152">
        <v>31</v>
      </c>
      <c r="X141" s="147" t="s">
        <v>484</v>
      </c>
      <c r="Y141" s="147" t="s">
        <v>484</v>
      </c>
      <c r="Z141" s="147" t="s">
        <v>484</v>
      </c>
      <c r="AA141" s="147" t="s">
        <v>484</v>
      </c>
      <c r="AB141" s="147" t="s">
        <v>484</v>
      </c>
      <c r="AC141" s="147" t="s">
        <v>484</v>
      </c>
      <c r="AD141" s="147" t="s">
        <v>484</v>
      </c>
      <c r="AE141" s="147" t="s">
        <v>484</v>
      </c>
      <c r="AF141" s="152">
        <v>16</v>
      </c>
      <c r="AG141" s="152">
        <v>16</v>
      </c>
      <c r="AH141" s="152">
        <v>1</v>
      </c>
      <c r="AI141" s="152">
        <v>1</v>
      </c>
      <c r="AJ141" s="34" t="s">
        <v>13</v>
      </c>
      <c r="AK141" s="34" t="s">
        <v>13</v>
      </c>
      <c r="AL141" s="34" t="s">
        <v>13</v>
      </c>
      <c r="AM141" s="34" t="s">
        <v>13</v>
      </c>
      <c r="AN141" s="34" t="s">
        <v>487</v>
      </c>
      <c r="AO141" s="34" t="s">
        <v>487</v>
      </c>
      <c r="AP141" s="58">
        <v>40</v>
      </c>
      <c r="AQ141" s="59">
        <v>0</v>
      </c>
      <c r="AR141" s="59">
        <v>40</v>
      </c>
      <c r="AS141" s="59">
        <v>0</v>
      </c>
      <c r="AT141" s="59">
        <v>40</v>
      </c>
      <c r="AU141" s="59">
        <v>0</v>
      </c>
      <c r="AV141" s="59">
        <v>40</v>
      </c>
      <c r="AW141" s="59">
        <v>0</v>
      </c>
      <c r="AX141" s="53" t="s">
        <v>489</v>
      </c>
      <c r="AY141" s="52">
        <f t="shared" si="38"/>
        <v>35136</v>
      </c>
      <c r="AZ141" s="47">
        <v>50000</v>
      </c>
      <c r="BA141" s="47">
        <v>0</v>
      </c>
      <c r="BB141" s="47">
        <v>0</v>
      </c>
      <c r="BC141" s="47">
        <v>10</v>
      </c>
      <c r="BD141" s="47">
        <v>10</v>
      </c>
      <c r="BE141" s="47">
        <v>2</v>
      </c>
      <c r="BF141" s="47">
        <v>1</v>
      </c>
      <c r="BG141" s="47">
        <v>2</v>
      </c>
      <c r="BH141" s="47">
        <v>1</v>
      </c>
      <c r="BI141" s="47" t="s">
        <v>421</v>
      </c>
      <c r="BJ141" s="47" t="s">
        <v>421</v>
      </c>
      <c r="BK141" s="47">
        <v>0</v>
      </c>
      <c r="BL141" s="53">
        <v>0</v>
      </c>
    </row>
    <row r="142" spans="1:64" x14ac:dyDescent="0.25">
      <c r="B142" s="30" t="s">
        <v>127</v>
      </c>
      <c r="C142" s="30">
        <v>1200</v>
      </c>
      <c r="D142" s="30" t="s">
        <v>251</v>
      </c>
      <c r="E142" s="34">
        <v>40128</v>
      </c>
      <c r="F142" s="34">
        <v>20128</v>
      </c>
      <c r="G142" s="152" t="s">
        <v>29</v>
      </c>
      <c r="H142" s="152" t="s">
        <v>31</v>
      </c>
      <c r="I142" s="152" t="s">
        <v>37</v>
      </c>
      <c r="J142" s="152" t="s">
        <v>469</v>
      </c>
      <c r="K142" s="152" t="s">
        <v>469</v>
      </c>
      <c r="N142" s="152">
        <v>40128</v>
      </c>
      <c r="O142" s="152">
        <v>20128</v>
      </c>
      <c r="P142" s="152">
        <v>32</v>
      </c>
      <c r="Q142" s="152">
        <v>32</v>
      </c>
      <c r="R142" s="152">
        <v>0</v>
      </c>
      <c r="S142" s="152">
        <v>0</v>
      </c>
      <c r="T142" s="152">
        <v>6</v>
      </c>
      <c r="U142" s="152">
        <v>6</v>
      </c>
      <c r="V142" s="152">
        <v>31</v>
      </c>
      <c r="W142" s="152">
        <v>31</v>
      </c>
      <c r="X142" s="147" t="s">
        <v>484</v>
      </c>
      <c r="Y142" s="147" t="s">
        <v>484</v>
      </c>
      <c r="Z142" s="147" t="s">
        <v>484</v>
      </c>
      <c r="AA142" s="147" t="s">
        <v>484</v>
      </c>
      <c r="AB142" s="147" t="s">
        <v>484</v>
      </c>
      <c r="AC142" s="147" t="s">
        <v>484</v>
      </c>
      <c r="AD142" s="147" t="s">
        <v>484</v>
      </c>
      <c r="AE142" s="147" t="s">
        <v>484</v>
      </c>
      <c r="AF142" s="152">
        <v>16</v>
      </c>
      <c r="AG142" s="152">
        <v>16</v>
      </c>
      <c r="AH142" s="152">
        <v>1</v>
      </c>
      <c r="AI142" s="152">
        <v>1</v>
      </c>
      <c r="AJ142" s="34" t="s">
        <v>13</v>
      </c>
      <c r="AK142" s="34" t="s">
        <v>13</v>
      </c>
      <c r="AL142" s="34" t="s">
        <v>13</v>
      </c>
      <c r="AM142" s="34" t="s">
        <v>13</v>
      </c>
      <c r="AN142" s="34" t="s">
        <v>487</v>
      </c>
      <c r="AO142" s="34" t="s">
        <v>487</v>
      </c>
      <c r="AP142" s="58">
        <v>40</v>
      </c>
      <c r="AQ142" s="59">
        <v>0</v>
      </c>
      <c r="AR142" s="59">
        <v>40</v>
      </c>
      <c r="AS142" s="59">
        <v>0</v>
      </c>
      <c r="AT142" s="59">
        <v>40</v>
      </c>
      <c r="AU142" s="59">
        <v>0</v>
      </c>
      <c r="AV142" s="59">
        <v>40</v>
      </c>
      <c r="AW142" s="59">
        <v>0</v>
      </c>
      <c r="AX142" s="53" t="s">
        <v>489</v>
      </c>
      <c r="AY142" s="52">
        <f t="shared" si="38"/>
        <v>40128</v>
      </c>
      <c r="AZ142" s="47">
        <v>50000</v>
      </c>
      <c r="BA142" s="47">
        <v>0</v>
      </c>
      <c r="BB142" s="47">
        <v>0</v>
      </c>
      <c r="BC142" s="47">
        <v>10</v>
      </c>
      <c r="BD142" s="47">
        <v>10</v>
      </c>
      <c r="BE142" s="47">
        <v>2</v>
      </c>
      <c r="BF142" s="47">
        <v>1</v>
      </c>
      <c r="BG142" s="47">
        <v>2</v>
      </c>
      <c r="BH142" s="47">
        <v>1</v>
      </c>
      <c r="BI142" s="47" t="s">
        <v>421</v>
      </c>
      <c r="BJ142" s="47" t="s">
        <v>421</v>
      </c>
      <c r="BK142" s="47">
        <v>0</v>
      </c>
      <c r="BL142" s="53">
        <v>0</v>
      </c>
    </row>
    <row r="143" spans="1:64" x14ac:dyDescent="0.25">
      <c r="AP143" s="69"/>
      <c r="AQ143" s="70"/>
      <c r="AR143" s="70"/>
      <c r="AS143" s="70"/>
      <c r="AT143" s="70"/>
      <c r="AU143" s="70"/>
      <c r="AV143" s="70"/>
      <c r="AW143" s="70"/>
      <c r="AX143" s="56"/>
      <c r="AY143" s="54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6"/>
    </row>
    <row r="144" spans="1:64" x14ac:dyDescent="0.25">
      <c r="A144" s="30" t="s">
        <v>108</v>
      </c>
      <c r="B144" s="30" t="s">
        <v>109</v>
      </c>
      <c r="C144" s="30">
        <v>8500</v>
      </c>
      <c r="D144" s="30" t="s">
        <v>253</v>
      </c>
      <c r="E144" s="34">
        <v>2048</v>
      </c>
      <c r="F144" s="34">
        <v>1536</v>
      </c>
      <c r="G144" s="152" t="s">
        <v>29</v>
      </c>
      <c r="H144" s="152" t="s">
        <v>30</v>
      </c>
      <c r="I144" s="152" t="s">
        <v>37</v>
      </c>
      <c r="J144" s="152" t="s">
        <v>469</v>
      </c>
      <c r="K144" s="152" t="s">
        <v>469</v>
      </c>
      <c r="L144" s="34">
        <f t="shared" ref="L144:L160" si="39">N144*2</f>
        <v>2048</v>
      </c>
      <c r="M144" s="34">
        <f t="shared" ref="M144:M160" si="40">O144*2</f>
        <v>1536</v>
      </c>
      <c r="N144" s="152">
        <v>1024</v>
      </c>
      <c r="O144" s="152">
        <v>768</v>
      </c>
      <c r="P144" s="152">
        <f t="shared" ref="P144:P160" si="41">N144/4</f>
        <v>256</v>
      </c>
      <c r="Q144" s="152">
        <f t="shared" ref="Q144:Q160" si="42">O144/4</f>
        <v>192</v>
      </c>
      <c r="R144" s="152">
        <v>0</v>
      </c>
      <c r="S144" s="152">
        <v>0</v>
      </c>
      <c r="T144" s="152">
        <v>6</v>
      </c>
      <c r="U144" s="152">
        <v>6</v>
      </c>
      <c r="V144" s="152">
        <v>31</v>
      </c>
      <c r="W144" s="152">
        <v>31</v>
      </c>
      <c r="X144" s="147" t="s">
        <v>484</v>
      </c>
      <c r="Y144" s="147" t="s">
        <v>484</v>
      </c>
      <c r="Z144" s="147" t="s">
        <v>484</v>
      </c>
      <c r="AA144" s="147" t="s">
        <v>484</v>
      </c>
      <c r="AB144" s="147" t="s">
        <v>484</v>
      </c>
      <c r="AC144" s="147" t="s">
        <v>484</v>
      </c>
      <c r="AD144" s="147" t="s">
        <v>484</v>
      </c>
      <c r="AE144" s="147" t="s">
        <v>484</v>
      </c>
      <c r="AF144" s="152">
        <v>16</v>
      </c>
      <c r="AG144" s="152">
        <v>16</v>
      </c>
      <c r="AH144" s="152">
        <v>1</v>
      </c>
      <c r="AI144" s="152">
        <v>1</v>
      </c>
      <c r="AJ144" s="34" t="s">
        <v>13</v>
      </c>
      <c r="AK144" s="34" t="s">
        <v>13</v>
      </c>
      <c r="AL144" s="34" t="s">
        <v>13</v>
      </c>
      <c r="AM144" s="34" t="s">
        <v>13</v>
      </c>
      <c r="AN144" s="34" t="s">
        <v>487</v>
      </c>
      <c r="AO144" s="34" t="s">
        <v>487</v>
      </c>
      <c r="AP144" s="58">
        <v>40</v>
      </c>
      <c r="AQ144" s="59">
        <v>0</v>
      </c>
      <c r="AR144" s="59">
        <v>40</v>
      </c>
      <c r="AS144" s="59">
        <v>0</v>
      </c>
      <c r="AT144" s="59">
        <v>40</v>
      </c>
      <c r="AU144" s="59">
        <v>0</v>
      </c>
      <c r="AV144" s="59">
        <v>40</v>
      </c>
      <c r="AW144" s="59">
        <v>0</v>
      </c>
      <c r="AX144" s="53" t="s">
        <v>489</v>
      </c>
      <c r="AY144" s="52">
        <f t="shared" ref="AY144:AY160" si="43">N144</f>
        <v>1024</v>
      </c>
      <c r="AZ144" s="47">
        <v>50000</v>
      </c>
      <c r="BA144" s="47">
        <v>0</v>
      </c>
      <c r="BB144" s="47">
        <v>0</v>
      </c>
      <c r="BC144" s="47">
        <v>10</v>
      </c>
      <c r="BD144" s="47">
        <v>10</v>
      </c>
      <c r="BE144" s="47">
        <v>2</v>
      </c>
      <c r="BF144" s="47">
        <v>1</v>
      </c>
      <c r="BG144" s="47">
        <v>2</v>
      </c>
      <c r="BH144" s="47">
        <v>1</v>
      </c>
      <c r="BI144" s="47" t="s">
        <v>421</v>
      </c>
      <c r="BJ144" s="47" t="s">
        <v>421</v>
      </c>
      <c r="BK144" s="47">
        <v>0</v>
      </c>
      <c r="BL144" s="53">
        <v>0</v>
      </c>
    </row>
    <row r="145" spans="1:64" x14ac:dyDescent="0.25">
      <c r="A145" s="30" t="s">
        <v>29</v>
      </c>
      <c r="B145" s="30" t="s">
        <v>110</v>
      </c>
      <c r="C145" s="30">
        <v>8500</v>
      </c>
      <c r="D145" s="30" t="s">
        <v>254</v>
      </c>
      <c r="E145" s="34">
        <v>3072</v>
      </c>
      <c r="F145" s="34">
        <v>2048</v>
      </c>
      <c r="G145" s="152" t="s">
        <v>29</v>
      </c>
      <c r="H145" s="152" t="s">
        <v>30</v>
      </c>
      <c r="I145" s="152" t="s">
        <v>37</v>
      </c>
      <c r="J145" s="152" t="s">
        <v>469</v>
      </c>
      <c r="K145" s="152" t="s">
        <v>469</v>
      </c>
      <c r="L145" s="34">
        <f t="shared" si="39"/>
        <v>3072</v>
      </c>
      <c r="M145" s="34">
        <f t="shared" si="40"/>
        <v>2048</v>
      </c>
      <c r="N145" s="152">
        <v>1536</v>
      </c>
      <c r="O145" s="152">
        <v>1024</v>
      </c>
      <c r="P145" s="152">
        <f t="shared" si="41"/>
        <v>384</v>
      </c>
      <c r="Q145" s="152">
        <f t="shared" si="42"/>
        <v>256</v>
      </c>
      <c r="R145" s="152">
        <v>0</v>
      </c>
      <c r="S145" s="152">
        <v>0</v>
      </c>
      <c r="T145" s="152">
        <v>6</v>
      </c>
      <c r="U145" s="152">
        <v>6</v>
      </c>
      <c r="V145" s="152">
        <v>31</v>
      </c>
      <c r="W145" s="152">
        <v>31</v>
      </c>
      <c r="X145" s="147" t="s">
        <v>484</v>
      </c>
      <c r="Y145" s="147" t="s">
        <v>484</v>
      </c>
      <c r="Z145" s="147" t="s">
        <v>484</v>
      </c>
      <c r="AA145" s="147" t="s">
        <v>484</v>
      </c>
      <c r="AB145" s="147" t="s">
        <v>484</v>
      </c>
      <c r="AC145" s="147" t="s">
        <v>484</v>
      </c>
      <c r="AD145" s="147" t="s">
        <v>484</v>
      </c>
      <c r="AE145" s="147" t="s">
        <v>484</v>
      </c>
      <c r="AF145" s="152">
        <v>16</v>
      </c>
      <c r="AG145" s="152">
        <v>16</v>
      </c>
      <c r="AH145" s="152">
        <v>1</v>
      </c>
      <c r="AI145" s="152">
        <v>1</v>
      </c>
      <c r="AJ145" s="34" t="s">
        <v>13</v>
      </c>
      <c r="AK145" s="34" t="s">
        <v>13</v>
      </c>
      <c r="AL145" s="34" t="s">
        <v>13</v>
      </c>
      <c r="AM145" s="34" t="s">
        <v>13</v>
      </c>
      <c r="AN145" s="34" t="s">
        <v>487</v>
      </c>
      <c r="AO145" s="34" t="s">
        <v>487</v>
      </c>
      <c r="AP145" s="58">
        <v>40</v>
      </c>
      <c r="AQ145" s="59">
        <v>0</v>
      </c>
      <c r="AR145" s="59">
        <v>40</v>
      </c>
      <c r="AS145" s="59">
        <v>0</v>
      </c>
      <c r="AT145" s="59">
        <v>40</v>
      </c>
      <c r="AU145" s="59">
        <v>0</v>
      </c>
      <c r="AV145" s="59">
        <v>40</v>
      </c>
      <c r="AW145" s="59">
        <v>0</v>
      </c>
      <c r="AX145" s="53" t="s">
        <v>489</v>
      </c>
      <c r="AY145" s="52">
        <f t="shared" si="43"/>
        <v>1536</v>
      </c>
      <c r="AZ145" s="47">
        <v>50000</v>
      </c>
      <c r="BA145" s="47">
        <v>0</v>
      </c>
      <c r="BB145" s="47">
        <v>0</v>
      </c>
      <c r="BC145" s="47">
        <v>10</v>
      </c>
      <c r="BD145" s="47">
        <v>10</v>
      </c>
      <c r="BE145" s="47">
        <v>2</v>
      </c>
      <c r="BF145" s="47">
        <v>1</v>
      </c>
      <c r="BG145" s="47">
        <v>2</v>
      </c>
      <c r="BH145" s="47">
        <v>1</v>
      </c>
      <c r="BI145" s="47" t="s">
        <v>421</v>
      </c>
      <c r="BJ145" s="47" t="s">
        <v>421</v>
      </c>
      <c r="BK145" s="47">
        <v>0</v>
      </c>
      <c r="BL145" s="53">
        <v>0</v>
      </c>
    </row>
    <row r="146" spans="1:64" x14ac:dyDescent="0.25">
      <c r="A146" s="30" t="s">
        <v>63</v>
      </c>
      <c r="B146" s="30" t="s">
        <v>111</v>
      </c>
      <c r="C146" s="30">
        <v>8500</v>
      </c>
      <c r="D146" s="30" t="s">
        <v>255</v>
      </c>
      <c r="E146" s="34">
        <v>5120</v>
      </c>
      <c r="F146" s="34">
        <v>1536</v>
      </c>
      <c r="G146" s="152" t="s">
        <v>29</v>
      </c>
      <c r="H146" s="152" t="s">
        <v>30</v>
      </c>
      <c r="I146" s="152" t="s">
        <v>37</v>
      </c>
      <c r="J146" s="152" t="s">
        <v>469</v>
      </c>
      <c r="K146" s="152" t="s">
        <v>469</v>
      </c>
      <c r="L146" s="34">
        <f t="shared" si="39"/>
        <v>5120</v>
      </c>
      <c r="M146" s="34">
        <f t="shared" si="40"/>
        <v>1536</v>
      </c>
      <c r="N146" s="152">
        <v>2560</v>
      </c>
      <c r="O146" s="152">
        <v>768</v>
      </c>
      <c r="P146" s="152">
        <f t="shared" si="41"/>
        <v>640</v>
      </c>
      <c r="Q146" s="152">
        <f t="shared" si="42"/>
        <v>192</v>
      </c>
      <c r="R146" s="152">
        <v>0</v>
      </c>
      <c r="S146" s="152">
        <v>0</v>
      </c>
      <c r="T146" s="152">
        <v>6</v>
      </c>
      <c r="U146" s="152">
        <v>6</v>
      </c>
      <c r="V146" s="152">
        <v>31</v>
      </c>
      <c r="W146" s="152">
        <v>31</v>
      </c>
      <c r="X146" s="147" t="s">
        <v>484</v>
      </c>
      <c r="Y146" s="147" t="s">
        <v>484</v>
      </c>
      <c r="Z146" s="147" t="s">
        <v>484</v>
      </c>
      <c r="AA146" s="147" t="s">
        <v>484</v>
      </c>
      <c r="AB146" s="147" t="s">
        <v>484</v>
      </c>
      <c r="AC146" s="147" t="s">
        <v>484</v>
      </c>
      <c r="AD146" s="147" t="s">
        <v>484</v>
      </c>
      <c r="AE146" s="147" t="s">
        <v>484</v>
      </c>
      <c r="AF146" s="152">
        <v>16</v>
      </c>
      <c r="AG146" s="152">
        <v>16</v>
      </c>
      <c r="AH146" s="152">
        <v>1</v>
      </c>
      <c r="AI146" s="152">
        <v>1</v>
      </c>
      <c r="AJ146" s="34" t="s">
        <v>13</v>
      </c>
      <c r="AK146" s="34" t="s">
        <v>13</v>
      </c>
      <c r="AL146" s="34" t="s">
        <v>13</v>
      </c>
      <c r="AM146" s="34" t="s">
        <v>13</v>
      </c>
      <c r="AN146" s="34" t="s">
        <v>487</v>
      </c>
      <c r="AO146" s="34" t="s">
        <v>487</v>
      </c>
      <c r="AP146" s="58">
        <v>40</v>
      </c>
      <c r="AQ146" s="59">
        <v>0</v>
      </c>
      <c r="AR146" s="59">
        <v>40</v>
      </c>
      <c r="AS146" s="59">
        <v>0</v>
      </c>
      <c r="AT146" s="59">
        <v>40</v>
      </c>
      <c r="AU146" s="59">
        <v>0</v>
      </c>
      <c r="AV146" s="59">
        <v>40</v>
      </c>
      <c r="AW146" s="59">
        <v>0</v>
      </c>
      <c r="AX146" s="53" t="s">
        <v>489</v>
      </c>
      <c r="AY146" s="52">
        <f t="shared" si="43"/>
        <v>2560</v>
      </c>
      <c r="AZ146" s="47">
        <v>50000</v>
      </c>
      <c r="BA146" s="47">
        <v>0</v>
      </c>
      <c r="BB146" s="47">
        <v>0</v>
      </c>
      <c r="BC146" s="47">
        <v>10</v>
      </c>
      <c r="BD146" s="47">
        <v>10</v>
      </c>
      <c r="BE146" s="47">
        <v>2</v>
      </c>
      <c r="BF146" s="47">
        <v>1</v>
      </c>
      <c r="BG146" s="47">
        <v>2</v>
      </c>
      <c r="BH146" s="47">
        <v>1</v>
      </c>
      <c r="BI146" s="47" t="s">
        <v>421</v>
      </c>
      <c r="BJ146" s="47" t="s">
        <v>421</v>
      </c>
      <c r="BK146" s="47">
        <v>0</v>
      </c>
      <c r="BL146" s="53">
        <v>0</v>
      </c>
    </row>
    <row r="147" spans="1:64" x14ac:dyDescent="0.25">
      <c r="B147" s="30" t="s">
        <v>112</v>
      </c>
      <c r="C147" s="30">
        <v>8500</v>
      </c>
      <c r="D147" s="30" t="s">
        <v>256</v>
      </c>
      <c r="E147" s="34">
        <v>7168</v>
      </c>
      <c r="F147" s="34">
        <v>2048</v>
      </c>
      <c r="G147" s="152" t="s">
        <v>29</v>
      </c>
      <c r="H147" s="152" t="s">
        <v>30</v>
      </c>
      <c r="I147" s="152" t="s">
        <v>37</v>
      </c>
      <c r="J147" s="152" t="s">
        <v>469</v>
      </c>
      <c r="K147" s="152" t="s">
        <v>469</v>
      </c>
      <c r="L147" s="34">
        <f t="shared" si="39"/>
        <v>7168</v>
      </c>
      <c r="M147" s="34">
        <f t="shared" si="40"/>
        <v>2048</v>
      </c>
      <c r="N147" s="152">
        <v>3584</v>
      </c>
      <c r="O147" s="152">
        <v>1024</v>
      </c>
      <c r="P147" s="152">
        <f t="shared" si="41"/>
        <v>896</v>
      </c>
      <c r="Q147" s="152">
        <f t="shared" si="42"/>
        <v>256</v>
      </c>
      <c r="R147" s="152">
        <v>0</v>
      </c>
      <c r="S147" s="152">
        <v>0</v>
      </c>
      <c r="T147" s="152">
        <v>6</v>
      </c>
      <c r="U147" s="152">
        <v>6</v>
      </c>
      <c r="V147" s="152">
        <v>31</v>
      </c>
      <c r="W147" s="152">
        <v>31</v>
      </c>
      <c r="X147" s="147" t="s">
        <v>484</v>
      </c>
      <c r="Y147" s="147" t="s">
        <v>484</v>
      </c>
      <c r="Z147" s="147" t="s">
        <v>484</v>
      </c>
      <c r="AA147" s="147" t="s">
        <v>484</v>
      </c>
      <c r="AB147" s="147" t="s">
        <v>484</v>
      </c>
      <c r="AC147" s="147" t="s">
        <v>484</v>
      </c>
      <c r="AD147" s="147" t="s">
        <v>484</v>
      </c>
      <c r="AE147" s="147" t="s">
        <v>484</v>
      </c>
      <c r="AF147" s="152">
        <v>16</v>
      </c>
      <c r="AG147" s="152">
        <v>16</v>
      </c>
      <c r="AH147" s="152">
        <v>1</v>
      </c>
      <c r="AI147" s="152">
        <v>1</v>
      </c>
      <c r="AJ147" s="34" t="s">
        <v>13</v>
      </c>
      <c r="AK147" s="34" t="s">
        <v>13</v>
      </c>
      <c r="AL147" s="34" t="s">
        <v>13</v>
      </c>
      <c r="AM147" s="34" t="s">
        <v>13</v>
      </c>
      <c r="AN147" s="34" t="s">
        <v>487</v>
      </c>
      <c r="AO147" s="34" t="s">
        <v>487</v>
      </c>
      <c r="AP147" s="58">
        <v>40</v>
      </c>
      <c r="AQ147" s="59">
        <v>0</v>
      </c>
      <c r="AR147" s="59">
        <v>40</v>
      </c>
      <c r="AS147" s="59">
        <v>0</v>
      </c>
      <c r="AT147" s="59">
        <v>40</v>
      </c>
      <c r="AU147" s="59">
        <v>0</v>
      </c>
      <c r="AV147" s="59">
        <v>40</v>
      </c>
      <c r="AW147" s="59">
        <v>0</v>
      </c>
      <c r="AX147" s="53" t="s">
        <v>489</v>
      </c>
      <c r="AY147" s="52">
        <f t="shared" si="43"/>
        <v>3584</v>
      </c>
      <c r="AZ147" s="47">
        <v>50000</v>
      </c>
      <c r="BA147" s="47">
        <v>0</v>
      </c>
      <c r="BB147" s="47">
        <v>0</v>
      </c>
      <c r="BC147" s="47">
        <v>10</v>
      </c>
      <c r="BD147" s="47">
        <v>10</v>
      </c>
      <c r="BE147" s="47">
        <v>2</v>
      </c>
      <c r="BF147" s="47">
        <v>1</v>
      </c>
      <c r="BG147" s="47">
        <v>2</v>
      </c>
      <c r="BH147" s="47">
        <v>1</v>
      </c>
      <c r="BI147" s="47" t="s">
        <v>421</v>
      </c>
      <c r="BJ147" s="47" t="s">
        <v>421</v>
      </c>
      <c r="BK147" s="47">
        <v>0</v>
      </c>
      <c r="BL147" s="53">
        <v>0</v>
      </c>
    </row>
    <row r="148" spans="1:64" x14ac:dyDescent="0.25">
      <c r="B148" s="30" t="s">
        <v>131</v>
      </c>
      <c r="C148" s="30">
        <v>8500</v>
      </c>
      <c r="D148" s="30" t="s">
        <v>257</v>
      </c>
      <c r="E148" s="34">
        <v>10144</v>
      </c>
      <c r="F148" s="34">
        <v>1536</v>
      </c>
      <c r="G148" s="152" t="s">
        <v>29</v>
      </c>
      <c r="H148" s="152" t="s">
        <v>30</v>
      </c>
      <c r="I148" s="152" t="s">
        <v>37</v>
      </c>
      <c r="J148" s="152" t="s">
        <v>469</v>
      </c>
      <c r="K148" s="152" t="s">
        <v>469</v>
      </c>
      <c r="L148" s="34">
        <f t="shared" si="39"/>
        <v>10144</v>
      </c>
      <c r="M148" s="34">
        <f t="shared" si="40"/>
        <v>1536</v>
      </c>
      <c r="N148" s="152">
        <v>5072</v>
      </c>
      <c r="O148" s="152">
        <v>768</v>
      </c>
      <c r="P148" s="152">
        <f t="shared" si="41"/>
        <v>1268</v>
      </c>
      <c r="Q148" s="152">
        <f t="shared" si="42"/>
        <v>192</v>
      </c>
      <c r="R148" s="152">
        <v>0</v>
      </c>
      <c r="S148" s="152">
        <v>0</v>
      </c>
      <c r="T148" s="152">
        <v>6</v>
      </c>
      <c r="U148" s="152">
        <v>6</v>
      </c>
      <c r="V148" s="152">
        <v>31</v>
      </c>
      <c r="W148" s="152">
        <v>31</v>
      </c>
      <c r="X148" s="147" t="s">
        <v>484</v>
      </c>
      <c r="Y148" s="147" t="s">
        <v>484</v>
      </c>
      <c r="Z148" s="147" t="s">
        <v>484</v>
      </c>
      <c r="AA148" s="147" t="s">
        <v>484</v>
      </c>
      <c r="AB148" s="147" t="s">
        <v>484</v>
      </c>
      <c r="AC148" s="147" t="s">
        <v>484</v>
      </c>
      <c r="AD148" s="147" t="s">
        <v>484</v>
      </c>
      <c r="AE148" s="147" t="s">
        <v>484</v>
      </c>
      <c r="AF148" s="152">
        <v>16</v>
      </c>
      <c r="AG148" s="152">
        <v>16</v>
      </c>
      <c r="AH148" s="152">
        <v>1</v>
      </c>
      <c r="AI148" s="152">
        <v>1</v>
      </c>
      <c r="AJ148" s="34" t="s">
        <v>13</v>
      </c>
      <c r="AK148" s="34" t="s">
        <v>13</v>
      </c>
      <c r="AL148" s="34" t="s">
        <v>13</v>
      </c>
      <c r="AM148" s="34" t="s">
        <v>13</v>
      </c>
      <c r="AN148" s="34" t="s">
        <v>487</v>
      </c>
      <c r="AO148" s="34" t="s">
        <v>487</v>
      </c>
      <c r="AP148" s="58">
        <v>40</v>
      </c>
      <c r="AQ148" s="59">
        <v>0</v>
      </c>
      <c r="AR148" s="59">
        <v>40</v>
      </c>
      <c r="AS148" s="59">
        <v>0</v>
      </c>
      <c r="AT148" s="59">
        <v>40</v>
      </c>
      <c r="AU148" s="59">
        <v>0</v>
      </c>
      <c r="AV148" s="59">
        <v>40</v>
      </c>
      <c r="AW148" s="59">
        <v>0</v>
      </c>
      <c r="AX148" s="53" t="s">
        <v>489</v>
      </c>
      <c r="AY148" s="52">
        <f t="shared" si="43"/>
        <v>5072</v>
      </c>
      <c r="AZ148" s="47">
        <v>50000</v>
      </c>
      <c r="BA148" s="47">
        <v>0</v>
      </c>
      <c r="BB148" s="47">
        <v>0</v>
      </c>
      <c r="BC148" s="47">
        <v>10</v>
      </c>
      <c r="BD148" s="47">
        <v>10</v>
      </c>
      <c r="BE148" s="47">
        <v>2</v>
      </c>
      <c r="BF148" s="47">
        <v>1</v>
      </c>
      <c r="BG148" s="47">
        <v>2</v>
      </c>
      <c r="BH148" s="47">
        <v>1</v>
      </c>
      <c r="BI148" s="47" t="s">
        <v>421</v>
      </c>
      <c r="BJ148" s="47" t="s">
        <v>421</v>
      </c>
      <c r="BK148" s="47">
        <v>0</v>
      </c>
      <c r="BL148" s="53">
        <v>0</v>
      </c>
    </row>
    <row r="149" spans="1:64" x14ac:dyDescent="0.25">
      <c r="B149" s="30" t="s">
        <v>130</v>
      </c>
      <c r="C149" s="30">
        <v>8500</v>
      </c>
      <c r="D149" s="30" t="s">
        <v>258</v>
      </c>
      <c r="E149" s="34">
        <v>12128</v>
      </c>
      <c r="F149" s="34">
        <v>2048</v>
      </c>
      <c r="G149" s="152" t="s">
        <v>29</v>
      </c>
      <c r="H149" s="152" t="s">
        <v>30</v>
      </c>
      <c r="I149" s="152" t="s">
        <v>37</v>
      </c>
      <c r="J149" s="152" t="s">
        <v>469</v>
      </c>
      <c r="K149" s="152" t="s">
        <v>469</v>
      </c>
      <c r="L149" s="34">
        <f t="shared" si="39"/>
        <v>12128</v>
      </c>
      <c r="M149" s="34">
        <f t="shared" si="40"/>
        <v>2048</v>
      </c>
      <c r="N149" s="152">
        <v>6064</v>
      </c>
      <c r="O149" s="152">
        <v>1024</v>
      </c>
      <c r="P149" s="152">
        <f t="shared" si="41"/>
        <v>1516</v>
      </c>
      <c r="Q149" s="152">
        <f t="shared" si="42"/>
        <v>256</v>
      </c>
      <c r="R149" s="152">
        <v>0</v>
      </c>
      <c r="S149" s="152">
        <v>0</v>
      </c>
      <c r="T149" s="152">
        <v>6</v>
      </c>
      <c r="U149" s="152">
        <v>6</v>
      </c>
      <c r="V149" s="152">
        <v>31</v>
      </c>
      <c r="W149" s="152">
        <v>31</v>
      </c>
      <c r="X149" s="147" t="s">
        <v>484</v>
      </c>
      <c r="Y149" s="147" t="s">
        <v>484</v>
      </c>
      <c r="Z149" s="147" t="s">
        <v>484</v>
      </c>
      <c r="AA149" s="147" t="s">
        <v>484</v>
      </c>
      <c r="AB149" s="147" t="s">
        <v>484</v>
      </c>
      <c r="AC149" s="147" t="s">
        <v>484</v>
      </c>
      <c r="AD149" s="147" t="s">
        <v>484</v>
      </c>
      <c r="AE149" s="147" t="s">
        <v>484</v>
      </c>
      <c r="AF149" s="152">
        <v>16</v>
      </c>
      <c r="AG149" s="152">
        <v>16</v>
      </c>
      <c r="AH149" s="152">
        <v>1</v>
      </c>
      <c r="AI149" s="152">
        <v>1</v>
      </c>
      <c r="AJ149" s="34" t="s">
        <v>13</v>
      </c>
      <c r="AK149" s="34" t="s">
        <v>13</v>
      </c>
      <c r="AL149" s="34" t="s">
        <v>13</v>
      </c>
      <c r="AM149" s="34" t="s">
        <v>13</v>
      </c>
      <c r="AN149" s="34" t="s">
        <v>487</v>
      </c>
      <c r="AO149" s="34" t="s">
        <v>487</v>
      </c>
      <c r="AP149" s="58">
        <v>40</v>
      </c>
      <c r="AQ149" s="59">
        <v>0</v>
      </c>
      <c r="AR149" s="59">
        <v>40</v>
      </c>
      <c r="AS149" s="59">
        <v>0</v>
      </c>
      <c r="AT149" s="59">
        <v>40</v>
      </c>
      <c r="AU149" s="59">
        <v>0</v>
      </c>
      <c r="AV149" s="59">
        <v>40</v>
      </c>
      <c r="AW149" s="59">
        <v>0</v>
      </c>
      <c r="AX149" s="53" t="s">
        <v>489</v>
      </c>
      <c r="AY149" s="52">
        <f t="shared" si="43"/>
        <v>6064</v>
      </c>
      <c r="AZ149" s="47">
        <v>50000</v>
      </c>
      <c r="BA149" s="47">
        <v>0</v>
      </c>
      <c r="BB149" s="47">
        <v>0</v>
      </c>
      <c r="BC149" s="47">
        <v>10</v>
      </c>
      <c r="BD149" s="47">
        <v>10</v>
      </c>
      <c r="BE149" s="47">
        <v>2</v>
      </c>
      <c r="BF149" s="47">
        <v>1</v>
      </c>
      <c r="BG149" s="47">
        <v>2</v>
      </c>
      <c r="BH149" s="47">
        <v>1</v>
      </c>
      <c r="BI149" s="47" t="s">
        <v>421</v>
      </c>
      <c r="BJ149" s="47" t="s">
        <v>421</v>
      </c>
      <c r="BK149" s="47">
        <v>0</v>
      </c>
      <c r="BL149" s="53">
        <v>0</v>
      </c>
    </row>
    <row r="150" spans="1:64" x14ac:dyDescent="0.25">
      <c r="B150" s="30" t="s">
        <v>129</v>
      </c>
      <c r="C150" s="30">
        <v>8500</v>
      </c>
      <c r="D150" s="30" t="s">
        <v>259</v>
      </c>
      <c r="E150" s="34">
        <v>18128</v>
      </c>
      <c r="F150" s="34">
        <v>2048</v>
      </c>
      <c r="G150" s="152" t="s">
        <v>29</v>
      </c>
      <c r="H150" s="152" t="s">
        <v>30</v>
      </c>
      <c r="I150" s="152" t="s">
        <v>37</v>
      </c>
      <c r="J150" s="152" t="s">
        <v>469</v>
      </c>
      <c r="K150" s="152" t="s">
        <v>469</v>
      </c>
      <c r="L150" s="34">
        <f t="shared" si="39"/>
        <v>18128</v>
      </c>
      <c r="M150" s="34">
        <f t="shared" si="40"/>
        <v>1536</v>
      </c>
      <c r="N150" s="152">
        <v>9064</v>
      </c>
      <c r="O150" s="152">
        <v>768</v>
      </c>
      <c r="P150" s="152">
        <f t="shared" si="41"/>
        <v>2266</v>
      </c>
      <c r="Q150" s="152">
        <f t="shared" si="42"/>
        <v>192</v>
      </c>
      <c r="R150" s="152">
        <v>0</v>
      </c>
      <c r="S150" s="152">
        <v>0</v>
      </c>
      <c r="T150" s="152">
        <v>6</v>
      </c>
      <c r="U150" s="152">
        <v>6</v>
      </c>
      <c r="V150" s="152">
        <v>31</v>
      </c>
      <c r="W150" s="152">
        <v>31</v>
      </c>
      <c r="X150" s="147" t="s">
        <v>484</v>
      </c>
      <c r="Y150" s="147" t="s">
        <v>484</v>
      </c>
      <c r="Z150" s="147" t="s">
        <v>484</v>
      </c>
      <c r="AA150" s="147" t="s">
        <v>484</v>
      </c>
      <c r="AB150" s="147" t="s">
        <v>484</v>
      </c>
      <c r="AC150" s="147" t="s">
        <v>484</v>
      </c>
      <c r="AD150" s="147" t="s">
        <v>484</v>
      </c>
      <c r="AE150" s="147" t="s">
        <v>484</v>
      </c>
      <c r="AF150" s="152">
        <v>16</v>
      </c>
      <c r="AG150" s="152">
        <v>16</v>
      </c>
      <c r="AH150" s="152">
        <v>1</v>
      </c>
      <c r="AI150" s="152">
        <v>1</v>
      </c>
      <c r="AJ150" s="34" t="s">
        <v>13</v>
      </c>
      <c r="AK150" s="34" t="s">
        <v>13</v>
      </c>
      <c r="AL150" s="34" t="s">
        <v>13</v>
      </c>
      <c r="AM150" s="34" t="s">
        <v>13</v>
      </c>
      <c r="AN150" s="34" t="s">
        <v>487</v>
      </c>
      <c r="AO150" s="34" t="s">
        <v>487</v>
      </c>
      <c r="AP150" s="58">
        <v>40</v>
      </c>
      <c r="AQ150" s="59">
        <v>0</v>
      </c>
      <c r="AR150" s="59">
        <v>40</v>
      </c>
      <c r="AS150" s="59">
        <v>0</v>
      </c>
      <c r="AT150" s="59">
        <v>40</v>
      </c>
      <c r="AU150" s="59">
        <v>0</v>
      </c>
      <c r="AV150" s="59">
        <v>40</v>
      </c>
      <c r="AW150" s="59">
        <v>0</v>
      </c>
      <c r="AX150" s="53" t="s">
        <v>489</v>
      </c>
      <c r="AY150" s="52">
        <f t="shared" si="43"/>
        <v>9064</v>
      </c>
      <c r="AZ150" s="47">
        <v>50000</v>
      </c>
      <c r="BA150" s="47">
        <v>0</v>
      </c>
      <c r="BB150" s="47">
        <v>0</v>
      </c>
      <c r="BC150" s="47">
        <v>10</v>
      </c>
      <c r="BD150" s="47">
        <v>10</v>
      </c>
      <c r="BE150" s="47">
        <v>2</v>
      </c>
      <c r="BF150" s="47">
        <v>1</v>
      </c>
      <c r="BG150" s="47">
        <v>2</v>
      </c>
      <c r="BH150" s="47">
        <v>1</v>
      </c>
      <c r="BI150" s="47" t="s">
        <v>421</v>
      </c>
      <c r="BJ150" s="47" t="s">
        <v>421</v>
      </c>
      <c r="BK150" s="47">
        <v>0</v>
      </c>
      <c r="BL150" s="53">
        <v>0</v>
      </c>
    </row>
    <row r="151" spans="1:64" x14ac:dyDescent="0.25">
      <c r="B151" s="30" t="s">
        <v>128</v>
      </c>
      <c r="C151" s="30">
        <v>8500</v>
      </c>
      <c r="D151" s="30" t="s">
        <v>267</v>
      </c>
      <c r="E151" s="34">
        <v>20128</v>
      </c>
      <c r="F151" s="34">
        <v>2048</v>
      </c>
      <c r="G151" s="152" t="s">
        <v>29</v>
      </c>
      <c r="H151" s="152" t="s">
        <v>30</v>
      </c>
      <c r="I151" s="152" t="s">
        <v>37</v>
      </c>
      <c r="J151" s="152" t="s">
        <v>469</v>
      </c>
      <c r="K151" s="152" t="s">
        <v>469</v>
      </c>
      <c r="L151" s="34">
        <f t="shared" si="39"/>
        <v>20128</v>
      </c>
      <c r="M151" s="34">
        <f t="shared" si="40"/>
        <v>2048</v>
      </c>
      <c r="N151" s="152">
        <v>10064</v>
      </c>
      <c r="O151" s="152">
        <v>1024</v>
      </c>
      <c r="P151" s="152">
        <f t="shared" si="41"/>
        <v>2516</v>
      </c>
      <c r="Q151" s="152">
        <f t="shared" si="42"/>
        <v>256</v>
      </c>
      <c r="R151" s="152">
        <v>0</v>
      </c>
      <c r="S151" s="152">
        <v>0</v>
      </c>
      <c r="T151" s="152">
        <v>6</v>
      </c>
      <c r="U151" s="152">
        <v>6</v>
      </c>
      <c r="V151" s="152">
        <v>31</v>
      </c>
      <c r="W151" s="152">
        <v>31</v>
      </c>
      <c r="X151" s="147" t="s">
        <v>484</v>
      </c>
      <c r="Y151" s="147" t="s">
        <v>484</v>
      </c>
      <c r="Z151" s="147" t="s">
        <v>484</v>
      </c>
      <c r="AA151" s="147" t="s">
        <v>484</v>
      </c>
      <c r="AB151" s="147" t="s">
        <v>484</v>
      </c>
      <c r="AC151" s="147" t="s">
        <v>484</v>
      </c>
      <c r="AD151" s="147" t="s">
        <v>484</v>
      </c>
      <c r="AE151" s="147" t="s">
        <v>484</v>
      </c>
      <c r="AF151" s="152">
        <v>16</v>
      </c>
      <c r="AG151" s="152">
        <v>16</v>
      </c>
      <c r="AH151" s="152">
        <v>1</v>
      </c>
      <c r="AI151" s="152">
        <v>1</v>
      </c>
      <c r="AJ151" s="34" t="s">
        <v>13</v>
      </c>
      <c r="AK151" s="34" t="s">
        <v>13</v>
      </c>
      <c r="AL151" s="34" t="s">
        <v>13</v>
      </c>
      <c r="AM151" s="34" t="s">
        <v>13</v>
      </c>
      <c r="AN151" s="34" t="s">
        <v>487</v>
      </c>
      <c r="AO151" s="34" t="s">
        <v>487</v>
      </c>
      <c r="AP151" s="58">
        <v>40</v>
      </c>
      <c r="AQ151" s="59">
        <v>0</v>
      </c>
      <c r="AR151" s="59">
        <v>40</v>
      </c>
      <c r="AS151" s="59">
        <v>0</v>
      </c>
      <c r="AT151" s="59">
        <v>40</v>
      </c>
      <c r="AU151" s="59">
        <v>0</v>
      </c>
      <c r="AV151" s="59">
        <v>40</v>
      </c>
      <c r="AW151" s="59">
        <v>0</v>
      </c>
      <c r="AX151" s="53" t="s">
        <v>489</v>
      </c>
      <c r="AY151" s="52">
        <f t="shared" si="43"/>
        <v>10064</v>
      </c>
      <c r="AZ151" s="47">
        <v>50000</v>
      </c>
      <c r="BA151" s="47">
        <v>0</v>
      </c>
      <c r="BB151" s="47">
        <v>0</v>
      </c>
      <c r="BC151" s="47">
        <v>10</v>
      </c>
      <c r="BD151" s="47">
        <v>10</v>
      </c>
      <c r="BE151" s="47">
        <v>2</v>
      </c>
      <c r="BF151" s="47">
        <v>1</v>
      </c>
      <c r="BG151" s="47">
        <v>2</v>
      </c>
      <c r="BH151" s="47">
        <v>1</v>
      </c>
      <c r="BI151" s="47" t="s">
        <v>421</v>
      </c>
      <c r="BJ151" s="47" t="s">
        <v>421</v>
      </c>
      <c r="BK151" s="47">
        <v>0</v>
      </c>
      <c r="BL151" s="53">
        <v>0</v>
      </c>
    </row>
    <row r="152" spans="1:64" x14ac:dyDescent="0.25">
      <c r="B152" s="30" t="s">
        <v>132</v>
      </c>
      <c r="C152" s="30">
        <v>4400</v>
      </c>
      <c r="D152" s="30" t="s">
        <v>260</v>
      </c>
      <c r="E152" s="34">
        <v>35136</v>
      </c>
      <c r="F152" s="34">
        <v>3072</v>
      </c>
      <c r="G152" s="152" t="s">
        <v>29</v>
      </c>
      <c r="H152" s="152" t="s">
        <v>30</v>
      </c>
      <c r="I152" s="152" t="s">
        <v>37</v>
      </c>
      <c r="J152" s="152" t="s">
        <v>469</v>
      </c>
      <c r="K152" s="152" t="s">
        <v>469</v>
      </c>
      <c r="L152" s="34">
        <f t="shared" si="39"/>
        <v>35136</v>
      </c>
      <c r="M152" s="34">
        <f t="shared" si="40"/>
        <v>5120</v>
      </c>
      <c r="N152" s="152">
        <f>35136/2</f>
        <v>17568</v>
      </c>
      <c r="O152" s="152">
        <v>2560</v>
      </c>
      <c r="P152" s="152">
        <f t="shared" si="41"/>
        <v>4392</v>
      </c>
      <c r="Q152" s="152">
        <f t="shared" si="42"/>
        <v>640</v>
      </c>
      <c r="R152" s="152">
        <v>0</v>
      </c>
      <c r="S152" s="152">
        <v>0</v>
      </c>
      <c r="T152" s="152">
        <v>6</v>
      </c>
      <c r="U152" s="152">
        <v>6</v>
      </c>
      <c r="V152" s="152">
        <v>31</v>
      </c>
      <c r="W152" s="152">
        <v>31</v>
      </c>
      <c r="X152" s="147" t="s">
        <v>484</v>
      </c>
      <c r="Y152" s="147" t="s">
        <v>484</v>
      </c>
      <c r="Z152" s="147" t="s">
        <v>484</v>
      </c>
      <c r="AA152" s="147" t="s">
        <v>484</v>
      </c>
      <c r="AB152" s="147" t="s">
        <v>484</v>
      </c>
      <c r="AC152" s="147" t="s">
        <v>484</v>
      </c>
      <c r="AD152" s="147" t="s">
        <v>484</v>
      </c>
      <c r="AE152" s="147" t="s">
        <v>484</v>
      </c>
      <c r="AF152" s="152">
        <v>16</v>
      </c>
      <c r="AG152" s="152">
        <v>16</v>
      </c>
      <c r="AH152" s="152">
        <v>1</v>
      </c>
      <c r="AI152" s="152">
        <v>1</v>
      </c>
      <c r="AJ152" s="34" t="s">
        <v>13</v>
      </c>
      <c r="AK152" s="34" t="s">
        <v>13</v>
      </c>
      <c r="AL152" s="34" t="s">
        <v>13</v>
      </c>
      <c r="AM152" s="34" t="s">
        <v>13</v>
      </c>
      <c r="AN152" s="34" t="s">
        <v>487</v>
      </c>
      <c r="AO152" s="34" t="s">
        <v>487</v>
      </c>
      <c r="AP152" s="58">
        <v>40</v>
      </c>
      <c r="AQ152" s="59">
        <v>0</v>
      </c>
      <c r="AR152" s="59">
        <v>40</v>
      </c>
      <c r="AS152" s="59">
        <v>0</v>
      </c>
      <c r="AT152" s="59">
        <v>40</v>
      </c>
      <c r="AU152" s="59">
        <v>0</v>
      </c>
      <c r="AV152" s="59">
        <v>40</v>
      </c>
      <c r="AW152" s="59">
        <v>0</v>
      </c>
      <c r="AX152" s="53" t="s">
        <v>489</v>
      </c>
      <c r="AY152" s="52">
        <f t="shared" si="43"/>
        <v>17568</v>
      </c>
      <c r="AZ152" s="47">
        <v>50000</v>
      </c>
      <c r="BA152" s="47">
        <v>0</v>
      </c>
      <c r="BB152" s="47">
        <v>0</v>
      </c>
      <c r="BC152" s="47">
        <v>10</v>
      </c>
      <c r="BD152" s="47">
        <v>10</v>
      </c>
      <c r="BE152" s="47">
        <v>2</v>
      </c>
      <c r="BF152" s="47">
        <v>1</v>
      </c>
      <c r="BG152" s="47">
        <v>2</v>
      </c>
      <c r="BH152" s="47">
        <v>1</v>
      </c>
      <c r="BI152" s="47" t="s">
        <v>421</v>
      </c>
      <c r="BJ152" s="47" t="s">
        <v>421</v>
      </c>
      <c r="BK152" s="47">
        <v>0</v>
      </c>
      <c r="BL152" s="53">
        <v>0</v>
      </c>
    </row>
    <row r="153" spans="1:64" x14ac:dyDescent="0.25">
      <c r="B153" s="30" t="s">
        <v>125</v>
      </c>
      <c r="C153" s="30">
        <v>4400</v>
      </c>
      <c r="D153" s="30" t="s">
        <v>261</v>
      </c>
      <c r="E153" s="34">
        <v>40128</v>
      </c>
      <c r="F153" s="34">
        <v>5120</v>
      </c>
      <c r="G153" s="152" t="s">
        <v>29</v>
      </c>
      <c r="H153" s="152" t="s">
        <v>30</v>
      </c>
      <c r="I153" s="152" t="s">
        <v>37</v>
      </c>
      <c r="J153" s="152" t="s">
        <v>469</v>
      </c>
      <c r="K153" s="152" t="s">
        <v>469</v>
      </c>
      <c r="L153" s="34">
        <f t="shared" si="39"/>
        <v>40128</v>
      </c>
      <c r="M153" s="34">
        <f t="shared" si="40"/>
        <v>5120</v>
      </c>
      <c r="N153" s="152">
        <v>20064</v>
      </c>
      <c r="O153" s="152">
        <v>2560</v>
      </c>
      <c r="P153" s="152">
        <f t="shared" si="41"/>
        <v>5016</v>
      </c>
      <c r="Q153" s="152">
        <f t="shared" si="42"/>
        <v>640</v>
      </c>
      <c r="R153" s="152">
        <v>0</v>
      </c>
      <c r="S153" s="152">
        <v>0</v>
      </c>
      <c r="T153" s="152">
        <v>6</v>
      </c>
      <c r="U153" s="152">
        <v>6</v>
      </c>
      <c r="V153" s="152">
        <v>31</v>
      </c>
      <c r="W153" s="152">
        <v>31</v>
      </c>
      <c r="X153" s="147" t="s">
        <v>484</v>
      </c>
      <c r="Y153" s="147" t="s">
        <v>484</v>
      </c>
      <c r="Z153" s="147" t="s">
        <v>484</v>
      </c>
      <c r="AA153" s="147" t="s">
        <v>484</v>
      </c>
      <c r="AB153" s="147" t="s">
        <v>484</v>
      </c>
      <c r="AC153" s="147" t="s">
        <v>484</v>
      </c>
      <c r="AD153" s="147" t="s">
        <v>484</v>
      </c>
      <c r="AE153" s="147" t="s">
        <v>484</v>
      </c>
      <c r="AF153" s="152">
        <v>16</v>
      </c>
      <c r="AG153" s="152">
        <v>16</v>
      </c>
      <c r="AH153" s="152">
        <v>1</v>
      </c>
      <c r="AI153" s="152">
        <v>1</v>
      </c>
      <c r="AJ153" s="34" t="s">
        <v>13</v>
      </c>
      <c r="AK153" s="34" t="s">
        <v>13</v>
      </c>
      <c r="AL153" s="34" t="s">
        <v>13</v>
      </c>
      <c r="AM153" s="34" t="s">
        <v>13</v>
      </c>
      <c r="AN153" s="34" t="s">
        <v>487</v>
      </c>
      <c r="AO153" s="34" t="s">
        <v>487</v>
      </c>
      <c r="AP153" s="58">
        <v>40</v>
      </c>
      <c r="AQ153" s="59">
        <v>0</v>
      </c>
      <c r="AR153" s="59">
        <v>40</v>
      </c>
      <c r="AS153" s="59">
        <v>0</v>
      </c>
      <c r="AT153" s="59">
        <v>40</v>
      </c>
      <c r="AU153" s="59">
        <v>0</v>
      </c>
      <c r="AV153" s="59">
        <v>40</v>
      </c>
      <c r="AW153" s="59">
        <v>0</v>
      </c>
      <c r="AX153" s="53" t="s">
        <v>489</v>
      </c>
      <c r="AY153" s="52">
        <f t="shared" si="43"/>
        <v>20064</v>
      </c>
      <c r="AZ153" s="47">
        <v>50000</v>
      </c>
      <c r="BA153" s="47">
        <v>0</v>
      </c>
      <c r="BB153" s="47">
        <v>0</v>
      </c>
      <c r="BC153" s="47">
        <v>10</v>
      </c>
      <c r="BD153" s="47">
        <v>10</v>
      </c>
      <c r="BE153" s="47">
        <v>2</v>
      </c>
      <c r="BF153" s="47">
        <v>1</v>
      </c>
      <c r="BG153" s="47">
        <v>2</v>
      </c>
      <c r="BH153" s="47">
        <v>1</v>
      </c>
      <c r="BI153" s="47" t="s">
        <v>421</v>
      </c>
      <c r="BJ153" s="47" t="s">
        <v>421</v>
      </c>
      <c r="BK153" s="47">
        <v>0</v>
      </c>
      <c r="BL153" s="53">
        <v>0</v>
      </c>
    </row>
    <row r="154" spans="1:64" x14ac:dyDescent="0.25">
      <c r="B154" s="30" t="s">
        <v>133</v>
      </c>
      <c r="C154" s="30">
        <v>1200</v>
      </c>
      <c r="D154" s="30" t="s">
        <v>268</v>
      </c>
      <c r="E154" s="34">
        <v>35136</v>
      </c>
      <c r="F154" s="34">
        <v>20128</v>
      </c>
      <c r="G154" s="152" t="s">
        <v>29</v>
      </c>
      <c r="H154" s="152" t="s">
        <v>30</v>
      </c>
      <c r="I154" s="152" t="s">
        <v>37</v>
      </c>
      <c r="J154" s="152" t="s">
        <v>469</v>
      </c>
      <c r="K154" s="152" t="s">
        <v>469</v>
      </c>
      <c r="L154" s="34">
        <f t="shared" si="39"/>
        <v>35136</v>
      </c>
      <c r="M154" s="34">
        <f t="shared" si="40"/>
        <v>20128</v>
      </c>
      <c r="N154" s="152">
        <v>17568</v>
      </c>
      <c r="O154" s="152">
        <v>10064</v>
      </c>
      <c r="P154" s="152">
        <f t="shared" si="41"/>
        <v>4392</v>
      </c>
      <c r="Q154" s="152">
        <f t="shared" si="42"/>
        <v>2516</v>
      </c>
      <c r="R154" s="152">
        <v>0</v>
      </c>
      <c r="S154" s="152">
        <v>0</v>
      </c>
      <c r="T154" s="152">
        <v>6</v>
      </c>
      <c r="U154" s="152">
        <v>6</v>
      </c>
      <c r="V154" s="152">
        <v>31</v>
      </c>
      <c r="W154" s="152">
        <v>31</v>
      </c>
      <c r="X154" s="147" t="s">
        <v>484</v>
      </c>
      <c r="Y154" s="147" t="s">
        <v>484</v>
      </c>
      <c r="Z154" s="147" t="s">
        <v>484</v>
      </c>
      <c r="AA154" s="147" t="s">
        <v>484</v>
      </c>
      <c r="AB154" s="147" t="s">
        <v>484</v>
      </c>
      <c r="AC154" s="147" t="s">
        <v>484</v>
      </c>
      <c r="AD154" s="147" t="s">
        <v>484</v>
      </c>
      <c r="AE154" s="147" t="s">
        <v>484</v>
      </c>
      <c r="AF154" s="152">
        <v>16</v>
      </c>
      <c r="AG154" s="152">
        <v>16</v>
      </c>
      <c r="AH154" s="152">
        <v>1</v>
      </c>
      <c r="AI154" s="152">
        <v>1</v>
      </c>
      <c r="AJ154" s="34" t="s">
        <v>13</v>
      </c>
      <c r="AK154" s="34" t="s">
        <v>13</v>
      </c>
      <c r="AL154" s="34" t="s">
        <v>13</v>
      </c>
      <c r="AM154" s="34" t="s">
        <v>13</v>
      </c>
      <c r="AN154" s="34" t="s">
        <v>487</v>
      </c>
      <c r="AO154" s="34" t="s">
        <v>487</v>
      </c>
      <c r="AP154" s="58">
        <v>40</v>
      </c>
      <c r="AQ154" s="59">
        <v>0</v>
      </c>
      <c r="AR154" s="59">
        <v>40</v>
      </c>
      <c r="AS154" s="59">
        <v>0</v>
      </c>
      <c r="AT154" s="59">
        <v>40</v>
      </c>
      <c r="AU154" s="59">
        <v>0</v>
      </c>
      <c r="AV154" s="59">
        <v>40</v>
      </c>
      <c r="AW154" s="59">
        <v>0</v>
      </c>
      <c r="AX154" s="53" t="s">
        <v>489</v>
      </c>
      <c r="AY154" s="52">
        <f t="shared" si="43"/>
        <v>17568</v>
      </c>
      <c r="AZ154" s="47">
        <v>50000</v>
      </c>
      <c r="BA154" s="47">
        <v>0</v>
      </c>
      <c r="BB154" s="47">
        <v>0</v>
      </c>
      <c r="BC154" s="47">
        <v>10</v>
      </c>
      <c r="BD154" s="47">
        <v>10</v>
      </c>
      <c r="BE154" s="47">
        <v>2</v>
      </c>
      <c r="BF154" s="47">
        <v>1</v>
      </c>
      <c r="BG154" s="47">
        <v>2</v>
      </c>
      <c r="BH154" s="47">
        <v>1</v>
      </c>
      <c r="BI154" s="47" t="s">
        <v>421</v>
      </c>
      <c r="BJ154" s="47" t="s">
        <v>421</v>
      </c>
      <c r="BK154" s="47">
        <v>0</v>
      </c>
      <c r="BL154" s="53">
        <v>0</v>
      </c>
    </row>
    <row r="155" spans="1:64" x14ac:dyDescent="0.25">
      <c r="B155" s="30" t="s">
        <v>127</v>
      </c>
      <c r="C155" s="30">
        <v>1200</v>
      </c>
      <c r="D155" s="30" t="s">
        <v>269</v>
      </c>
      <c r="E155" s="34">
        <v>40128</v>
      </c>
      <c r="F155" s="34">
        <v>20128</v>
      </c>
      <c r="G155" s="152" t="s">
        <v>29</v>
      </c>
      <c r="H155" s="152" t="s">
        <v>30</v>
      </c>
      <c r="I155" s="152" t="s">
        <v>37</v>
      </c>
      <c r="J155" s="152" t="s">
        <v>469</v>
      </c>
      <c r="K155" s="152" t="s">
        <v>469</v>
      </c>
      <c r="L155" s="34">
        <f t="shared" si="39"/>
        <v>40128</v>
      </c>
      <c r="M155" s="34">
        <f t="shared" si="40"/>
        <v>20128</v>
      </c>
      <c r="N155" s="152">
        <v>20064</v>
      </c>
      <c r="O155" s="152">
        <v>10064</v>
      </c>
      <c r="P155" s="152">
        <f t="shared" si="41"/>
        <v>5016</v>
      </c>
      <c r="Q155" s="152">
        <f t="shared" si="42"/>
        <v>2516</v>
      </c>
      <c r="R155" s="152">
        <v>0</v>
      </c>
      <c r="S155" s="152">
        <v>0</v>
      </c>
      <c r="T155" s="152">
        <v>6</v>
      </c>
      <c r="U155" s="152">
        <v>6</v>
      </c>
      <c r="V155" s="152">
        <v>31</v>
      </c>
      <c r="W155" s="152">
        <v>31</v>
      </c>
      <c r="X155" s="147" t="s">
        <v>484</v>
      </c>
      <c r="Y155" s="147" t="s">
        <v>484</v>
      </c>
      <c r="Z155" s="147" t="s">
        <v>484</v>
      </c>
      <c r="AA155" s="147" t="s">
        <v>484</v>
      </c>
      <c r="AB155" s="147" t="s">
        <v>484</v>
      </c>
      <c r="AC155" s="147" t="s">
        <v>484</v>
      </c>
      <c r="AD155" s="147" t="s">
        <v>484</v>
      </c>
      <c r="AE155" s="147" t="s">
        <v>484</v>
      </c>
      <c r="AF155" s="152">
        <v>16</v>
      </c>
      <c r="AG155" s="152">
        <v>16</v>
      </c>
      <c r="AH155" s="152">
        <v>1</v>
      </c>
      <c r="AI155" s="152">
        <v>1</v>
      </c>
      <c r="AJ155" s="34" t="s">
        <v>13</v>
      </c>
      <c r="AK155" s="34" t="s">
        <v>13</v>
      </c>
      <c r="AL155" s="34" t="s">
        <v>13</v>
      </c>
      <c r="AM155" s="34" t="s">
        <v>13</v>
      </c>
      <c r="AN155" s="34" t="s">
        <v>487</v>
      </c>
      <c r="AO155" s="34" t="s">
        <v>487</v>
      </c>
      <c r="AP155" s="58">
        <v>40</v>
      </c>
      <c r="AQ155" s="59">
        <v>0</v>
      </c>
      <c r="AR155" s="59">
        <v>40</v>
      </c>
      <c r="AS155" s="59">
        <v>0</v>
      </c>
      <c r="AT155" s="59">
        <v>40</v>
      </c>
      <c r="AU155" s="59">
        <v>0</v>
      </c>
      <c r="AV155" s="59">
        <v>40</v>
      </c>
      <c r="AW155" s="59">
        <v>0</v>
      </c>
      <c r="AX155" s="53" t="s">
        <v>489</v>
      </c>
      <c r="AY155" s="52">
        <f t="shared" si="43"/>
        <v>20064</v>
      </c>
      <c r="AZ155" s="47">
        <v>50000</v>
      </c>
      <c r="BA155" s="47">
        <v>0</v>
      </c>
      <c r="BB155" s="47">
        <v>0</v>
      </c>
      <c r="BC155" s="47">
        <v>10</v>
      </c>
      <c r="BD155" s="47">
        <v>10</v>
      </c>
      <c r="BE155" s="47">
        <v>2</v>
      </c>
      <c r="BF155" s="47">
        <v>1</v>
      </c>
      <c r="BG155" s="47">
        <v>2</v>
      </c>
      <c r="BH155" s="47">
        <v>1</v>
      </c>
      <c r="BI155" s="47" t="s">
        <v>421</v>
      </c>
      <c r="BJ155" s="47" t="s">
        <v>421</v>
      </c>
      <c r="BK155" s="47">
        <v>0</v>
      </c>
      <c r="BL155" s="53">
        <v>0</v>
      </c>
    </row>
    <row r="156" spans="1:64" x14ac:dyDescent="0.25">
      <c r="B156" s="30" t="s">
        <v>134</v>
      </c>
      <c r="C156" s="30">
        <v>1200</v>
      </c>
      <c r="D156" s="30" t="s">
        <v>262</v>
      </c>
      <c r="E156" s="34">
        <v>55136</v>
      </c>
      <c r="F156" s="34">
        <v>20128</v>
      </c>
      <c r="G156" s="152" t="s">
        <v>29</v>
      </c>
      <c r="H156" s="152" t="s">
        <v>31</v>
      </c>
      <c r="I156" s="152" t="s">
        <v>37</v>
      </c>
      <c r="J156" s="152" t="s">
        <v>469</v>
      </c>
      <c r="K156" s="152" t="s">
        <v>469</v>
      </c>
      <c r="L156" s="34">
        <f t="shared" si="39"/>
        <v>55136</v>
      </c>
      <c r="M156" s="34">
        <f t="shared" si="40"/>
        <v>20128</v>
      </c>
      <c r="N156" s="152">
        <f>55136/2</f>
        <v>27568</v>
      </c>
      <c r="O156" s="152">
        <v>10064</v>
      </c>
      <c r="P156" s="152">
        <f t="shared" si="41"/>
        <v>6892</v>
      </c>
      <c r="Q156" s="152">
        <f t="shared" si="42"/>
        <v>2516</v>
      </c>
      <c r="R156" s="152">
        <v>0</v>
      </c>
      <c r="S156" s="152">
        <v>0</v>
      </c>
      <c r="T156" s="152">
        <v>6</v>
      </c>
      <c r="U156" s="152">
        <v>6</v>
      </c>
      <c r="V156" s="152">
        <v>31</v>
      </c>
      <c r="W156" s="152">
        <v>31</v>
      </c>
      <c r="X156" s="147" t="s">
        <v>484</v>
      </c>
      <c r="Y156" s="147" t="s">
        <v>484</v>
      </c>
      <c r="Z156" s="147" t="s">
        <v>484</v>
      </c>
      <c r="AA156" s="147" t="s">
        <v>484</v>
      </c>
      <c r="AB156" s="147" t="s">
        <v>484</v>
      </c>
      <c r="AC156" s="147" t="s">
        <v>484</v>
      </c>
      <c r="AD156" s="147" t="s">
        <v>484</v>
      </c>
      <c r="AE156" s="147" t="s">
        <v>484</v>
      </c>
      <c r="AF156" s="152">
        <v>16</v>
      </c>
      <c r="AG156" s="152">
        <v>16</v>
      </c>
      <c r="AH156" s="152">
        <v>1</v>
      </c>
      <c r="AI156" s="152">
        <v>1</v>
      </c>
      <c r="AJ156" s="34" t="s">
        <v>13</v>
      </c>
      <c r="AK156" s="34" t="s">
        <v>13</v>
      </c>
      <c r="AL156" s="34" t="s">
        <v>13</v>
      </c>
      <c r="AM156" s="34" t="s">
        <v>13</v>
      </c>
      <c r="AN156" s="34" t="s">
        <v>487</v>
      </c>
      <c r="AO156" s="34" t="s">
        <v>487</v>
      </c>
      <c r="AP156" s="58">
        <v>40</v>
      </c>
      <c r="AQ156" s="59">
        <v>0</v>
      </c>
      <c r="AR156" s="59">
        <v>40</v>
      </c>
      <c r="AS156" s="59">
        <v>0</v>
      </c>
      <c r="AT156" s="59">
        <v>40</v>
      </c>
      <c r="AU156" s="59">
        <v>0</v>
      </c>
      <c r="AV156" s="59">
        <v>40</v>
      </c>
      <c r="AW156" s="59">
        <v>0</v>
      </c>
      <c r="AX156" s="53" t="s">
        <v>489</v>
      </c>
      <c r="AY156" s="52">
        <f t="shared" si="43"/>
        <v>27568</v>
      </c>
      <c r="AZ156" s="47">
        <v>50000</v>
      </c>
      <c r="BA156" s="47">
        <v>0</v>
      </c>
      <c r="BB156" s="47">
        <v>0</v>
      </c>
      <c r="BC156" s="47">
        <v>10</v>
      </c>
      <c r="BD156" s="47">
        <v>10</v>
      </c>
      <c r="BE156" s="47">
        <v>2</v>
      </c>
      <c r="BF156" s="47">
        <v>1</v>
      </c>
      <c r="BG156" s="47">
        <v>2</v>
      </c>
      <c r="BH156" s="47">
        <v>1</v>
      </c>
      <c r="BI156" s="47" t="s">
        <v>421</v>
      </c>
      <c r="BJ156" s="47" t="s">
        <v>421</v>
      </c>
      <c r="BK156" s="47">
        <v>0</v>
      </c>
      <c r="BL156" s="53">
        <v>0</v>
      </c>
    </row>
    <row r="157" spans="1:64" x14ac:dyDescent="0.25">
      <c r="B157" s="30" t="s">
        <v>135</v>
      </c>
      <c r="C157" s="30">
        <v>1200</v>
      </c>
      <c r="D157" s="30" t="s">
        <v>263</v>
      </c>
      <c r="E157" s="34">
        <v>60128</v>
      </c>
      <c r="F157" s="34">
        <v>30144</v>
      </c>
      <c r="G157" s="152" t="s">
        <v>29</v>
      </c>
      <c r="H157" s="152" t="s">
        <v>31</v>
      </c>
      <c r="I157" s="152" t="s">
        <v>37</v>
      </c>
      <c r="J157" s="152" t="s">
        <v>469</v>
      </c>
      <c r="K157" s="152" t="s">
        <v>469</v>
      </c>
      <c r="L157" s="34">
        <f t="shared" si="39"/>
        <v>60128</v>
      </c>
      <c r="M157" s="34">
        <f t="shared" si="40"/>
        <v>30144</v>
      </c>
      <c r="N157" s="152">
        <v>30064</v>
      </c>
      <c r="O157" s="152">
        <v>15072</v>
      </c>
      <c r="P157" s="152">
        <f t="shared" si="41"/>
        <v>7516</v>
      </c>
      <c r="Q157" s="152">
        <f t="shared" si="42"/>
        <v>3768</v>
      </c>
      <c r="R157" s="152">
        <v>0</v>
      </c>
      <c r="S157" s="152">
        <v>0</v>
      </c>
      <c r="T157" s="152">
        <v>6</v>
      </c>
      <c r="U157" s="152">
        <v>6</v>
      </c>
      <c r="V157" s="152">
        <v>31</v>
      </c>
      <c r="W157" s="152">
        <v>31</v>
      </c>
      <c r="X157" s="147" t="s">
        <v>484</v>
      </c>
      <c r="Y157" s="147" t="s">
        <v>484</v>
      </c>
      <c r="Z157" s="147" t="s">
        <v>484</v>
      </c>
      <c r="AA157" s="147" t="s">
        <v>484</v>
      </c>
      <c r="AB157" s="147" t="s">
        <v>484</v>
      </c>
      <c r="AC157" s="147" t="s">
        <v>484</v>
      </c>
      <c r="AD157" s="147" t="s">
        <v>484</v>
      </c>
      <c r="AE157" s="147" t="s">
        <v>484</v>
      </c>
      <c r="AF157" s="152">
        <v>16</v>
      </c>
      <c r="AG157" s="152">
        <v>16</v>
      </c>
      <c r="AH157" s="152">
        <v>1</v>
      </c>
      <c r="AI157" s="152">
        <v>1</v>
      </c>
      <c r="AJ157" s="34" t="s">
        <v>13</v>
      </c>
      <c r="AK157" s="34" t="s">
        <v>13</v>
      </c>
      <c r="AL157" s="34" t="s">
        <v>13</v>
      </c>
      <c r="AM157" s="34" t="s">
        <v>13</v>
      </c>
      <c r="AN157" s="34" t="s">
        <v>487</v>
      </c>
      <c r="AO157" s="34" t="s">
        <v>487</v>
      </c>
      <c r="AP157" s="58">
        <v>40</v>
      </c>
      <c r="AQ157" s="59">
        <v>0</v>
      </c>
      <c r="AR157" s="59">
        <v>40</v>
      </c>
      <c r="AS157" s="59">
        <v>0</v>
      </c>
      <c r="AT157" s="59">
        <v>40</v>
      </c>
      <c r="AU157" s="59">
        <v>0</v>
      </c>
      <c r="AV157" s="59">
        <v>40</v>
      </c>
      <c r="AW157" s="59">
        <v>0</v>
      </c>
      <c r="AX157" s="53" t="s">
        <v>489</v>
      </c>
      <c r="AY157" s="52">
        <f t="shared" si="43"/>
        <v>30064</v>
      </c>
      <c r="AZ157" s="47">
        <v>50000</v>
      </c>
      <c r="BA157" s="47">
        <v>0</v>
      </c>
      <c r="BB157" s="47">
        <v>0</v>
      </c>
      <c r="BC157" s="47">
        <v>10</v>
      </c>
      <c r="BD157" s="47">
        <v>10</v>
      </c>
      <c r="BE157" s="47">
        <v>2</v>
      </c>
      <c r="BF157" s="47">
        <v>1</v>
      </c>
      <c r="BG157" s="47">
        <v>2</v>
      </c>
      <c r="BH157" s="47">
        <v>1</v>
      </c>
      <c r="BI157" s="47" t="s">
        <v>421</v>
      </c>
      <c r="BJ157" s="47" t="s">
        <v>421</v>
      </c>
      <c r="BK157" s="47">
        <v>0</v>
      </c>
      <c r="BL157" s="53">
        <v>0</v>
      </c>
    </row>
    <row r="158" spans="1:64" x14ac:dyDescent="0.25">
      <c r="B158" s="30" t="s">
        <v>136</v>
      </c>
      <c r="C158" s="30">
        <v>1200</v>
      </c>
      <c r="D158" s="30" t="s">
        <v>264</v>
      </c>
      <c r="E158" s="34">
        <v>75136</v>
      </c>
      <c r="F158" s="34">
        <v>35136</v>
      </c>
      <c r="G158" s="152" t="s">
        <v>29</v>
      </c>
      <c r="H158" s="152" t="s">
        <v>31</v>
      </c>
      <c r="I158" s="152" t="s">
        <v>37</v>
      </c>
      <c r="J158" s="152" t="s">
        <v>469</v>
      </c>
      <c r="K158" s="152" t="s">
        <v>469</v>
      </c>
      <c r="L158" s="34">
        <f t="shared" si="39"/>
        <v>75136</v>
      </c>
      <c r="M158" s="34">
        <f t="shared" si="40"/>
        <v>35136</v>
      </c>
      <c r="N158" s="152">
        <f>75136/2</f>
        <v>37568</v>
      </c>
      <c r="O158" s="152">
        <v>17568</v>
      </c>
      <c r="P158" s="152">
        <f t="shared" si="41"/>
        <v>9392</v>
      </c>
      <c r="Q158" s="152">
        <f t="shared" si="42"/>
        <v>4392</v>
      </c>
      <c r="R158" s="152">
        <v>0</v>
      </c>
      <c r="S158" s="152">
        <v>0</v>
      </c>
      <c r="T158" s="152">
        <v>6</v>
      </c>
      <c r="U158" s="152">
        <v>6</v>
      </c>
      <c r="V158" s="152">
        <v>31</v>
      </c>
      <c r="W158" s="152">
        <v>31</v>
      </c>
      <c r="X158" s="147" t="s">
        <v>484</v>
      </c>
      <c r="Y158" s="147" t="s">
        <v>484</v>
      </c>
      <c r="Z158" s="147" t="s">
        <v>484</v>
      </c>
      <c r="AA158" s="147" t="s">
        <v>484</v>
      </c>
      <c r="AB158" s="147" t="s">
        <v>484</v>
      </c>
      <c r="AC158" s="147" t="s">
        <v>484</v>
      </c>
      <c r="AD158" s="147" t="s">
        <v>484</v>
      </c>
      <c r="AE158" s="147" t="s">
        <v>484</v>
      </c>
      <c r="AF158" s="152">
        <v>16</v>
      </c>
      <c r="AG158" s="152">
        <v>16</v>
      </c>
      <c r="AH158" s="152">
        <v>1</v>
      </c>
      <c r="AI158" s="152">
        <v>1</v>
      </c>
      <c r="AJ158" s="34" t="s">
        <v>13</v>
      </c>
      <c r="AK158" s="34" t="s">
        <v>13</v>
      </c>
      <c r="AL158" s="34" t="s">
        <v>13</v>
      </c>
      <c r="AM158" s="34" t="s">
        <v>13</v>
      </c>
      <c r="AN158" s="34" t="s">
        <v>487</v>
      </c>
      <c r="AO158" s="34" t="s">
        <v>487</v>
      </c>
      <c r="AP158" s="58">
        <v>40</v>
      </c>
      <c r="AQ158" s="59">
        <v>0</v>
      </c>
      <c r="AR158" s="59">
        <v>40</v>
      </c>
      <c r="AS158" s="59">
        <v>0</v>
      </c>
      <c r="AT158" s="59">
        <v>40</v>
      </c>
      <c r="AU158" s="59">
        <v>0</v>
      </c>
      <c r="AV158" s="59">
        <v>40</v>
      </c>
      <c r="AW158" s="59">
        <v>0</v>
      </c>
      <c r="AX158" s="53" t="s">
        <v>489</v>
      </c>
      <c r="AY158" s="52">
        <f t="shared" si="43"/>
        <v>37568</v>
      </c>
      <c r="AZ158" s="47">
        <v>50000</v>
      </c>
      <c r="BA158" s="47">
        <v>0</v>
      </c>
      <c r="BB158" s="47">
        <v>0</v>
      </c>
      <c r="BC158" s="47">
        <v>10</v>
      </c>
      <c r="BD158" s="47">
        <v>10</v>
      </c>
      <c r="BE158" s="47">
        <v>2</v>
      </c>
      <c r="BF158" s="47">
        <v>1</v>
      </c>
      <c r="BG158" s="47">
        <v>2</v>
      </c>
      <c r="BH158" s="47">
        <v>1</v>
      </c>
      <c r="BI158" s="47" t="s">
        <v>421</v>
      </c>
      <c r="BJ158" s="47" t="s">
        <v>421</v>
      </c>
      <c r="BK158" s="47">
        <v>0</v>
      </c>
      <c r="BL158" s="53">
        <v>0</v>
      </c>
    </row>
    <row r="159" spans="1:64" x14ac:dyDescent="0.25">
      <c r="B159" s="30" t="s">
        <v>137</v>
      </c>
      <c r="C159" s="30">
        <v>1200</v>
      </c>
      <c r="D159" s="30" t="s">
        <v>265</v>
      </c>
      <c r="E159" s="34">
        <v>80128</v>
      </c>
      <c r="F159" s="34">
        <v>40128</v>
      </c>
      <c r="G159" s="152" t="s">
        <v>29</v>
      </c>
      <c r="H159" s="152" t="s">
        <v>31</v>
      </c>
      <c r="I159" s="152" t="s">
        <v>37</v>
      </c>
      <c r="J159" s="152" t="s">
        <v>469</v>
      </c>
      <c r="K159" s="152" t="s">
        <v>469</v>
      </c>
      <c r="L159" s="34">
        <f t="shared" si="39"/>
        <v>80128</v>
      </c>
      <c r="M159" s="34">
        <f t="shared" si="40"/>
        <v>40128</v>
      </c>
      <c r="N159" s="152">
        <v>40064</v>
      </c>
      <c r="O159" s="152">
        <v>20064</v>
      </c>
      <c r="P159" s="152">
        <f t="shared" si="41"/>
        <v>10016</v>
      </c>
      <c r="Q159" s="152">
        <f t="shared" si="42"/>
        <v>5016</v>
      </c>
      <c r="R159" s="152">
        <v>0</v>
      </c>
      <c r="S159" s="152">
        <v>0</v>
      </c>
      <c r="T159" s="152">
        <v>6</v>
      </c>
      <c r="U159" s="152">
        <v>6</v>
      </c>
      <c r="V159" s="152">
        <v>31</v>
      </c>
      <c r="W159" s="152">
        <v>31</v>
      </c>
      <c r="X159" s="147" t="s">
        <v>484</v>
      </c>
      <c r="Y159" s="147" t="s">
        <v>484</v>
      </c>
      <c r="Z159" s="147" t="s">
        <v>484</v>
      </c>
      <c r="AA159" s="147" t="s">
        <v>484</v>
      </c>
      <c r="AB159" s="147" t="s">
        <v>484</v>
      </c>
      <c r="AC159" s="147" t="s">
        <v>484</v>
      </c>
      <c r="AD159" s="147" t="s">
        <v>484</v>
      </c>
      <c r="AE159" s="147" t="s">
        <v>484</v>
      </c>
      <c r="AF159" s="152">
        <v>16</v>
      </c>
      <c r="AG159" s="152">
        <v>16</v>
      </c>
      <c r="AH159" s="152">
        <v>1</v>
      </c>
      <c r="AI159" s="152">
        <v>1</v>
      </c>
      <c r="AJ159" s="34" t="s">
        <v>13</v>
      </c>
      <c r="AK159" s="34" t="s">
        <v>13</v>
      </c>
      <c r="AL159" s="34" t="s">
        <v>13</v>
      </c>
      <c r="AM159" s="34" t="s">
        <v>13</v>
      </c>
      <c r="AN159" s="34" t="s">
        <v>487</v>
      </c>
      <c r="AO159" s="34" t="s">
        <v>487</v>
      </c>
      <c r="AP159" s="58">
        <v>40</v>
      </c>
      <c r="AQ159" s="59">
        <v>0</v>
      </c>
      <c r="AR159" s="59">
        <v>40</v>
      </c>
      <c r="AS159" s="59">
        <v>0</v>
      </c>
      <c r="AT159" s="59">
        <v>40</v>
      </c>
      <c r="AU159" s="59">
        <v>0</v>
      </c>
      <c r="AV159" s="59">
        <v>40</v>
      </c>
      <c r="AW159" s="59">
        <v>0</v>
      </c>
      <c r="AX159" s="53" t="s">
        <v>489</v>
      </c>
      <c r="AY159" s="52">
        <f t="shared" si="43"/>
        <v>40064</v>
      </c>
      <c r="AZ159" s="47">
        <v>50000</v>
      </c>
      <c r="BA159" s="47">
        <v>0</v>
      </c>
      <c r="BB159" s="47">
        <v>0</v>
      </c>
      <c r="BC159" s="47">
        <v>10</v>
      </c>
      <c r="BD159" s="47">
        <v>10</v>
      </c>
      <c r="BE159" s="47">
        <v>2</v>
      </c>
      <c r="BF159" s="47">
        <v>1</v>
      </c>
      <c r="BG159" s="47">
        <v>2</v>
      </c>
      <c r="BH159" s="47">
        <v>1</v>
      </c>
      <c r="BI159" s="47" t="s">
        <v>421</v>
      </c>
      <c r="BJ159" s="47" t="s">
        <v>421</v>
      </c>
      <c r="BK159" s="47">
        <v>0</v>
      </c>
      <c r="BL159" s="53">
        <v>0</v>
      </c>
    </row>
    <row r="160" spans="1:64" x14ac:dyDescent="0.25">
      <c r="B160" s="30" t="s">
        <v>138</v>
      </c>
      <c r="C160" s="30">
        <v>500</v>
      </c>
      <c r="D160" s="30" t="s">
        <v>266</v>
      </c>
      <c r="E160" s="34">
        <v>100128</v>
      </c>
      <c r="F160" s="34">
        <v>12128</v>
      </c>
      <c r="G160" s="152" t="s">
        <v>29</v>
      </c>
      <c r="H160" s="152" t="s">
        <v>30</v>
      </c>
      <c r="I160" s="152" t="s">
        <v>37</v>
      </c>
      <c r="J160" s="152" t="s">
        <v>469</v>
      </c>
      <c r="K160" s="152" t="s">
        <v>469</v>
      </c>
      <c r="L160" s="34">
        <f t="shared" si="39"/>
        <v>100128</v>
      </c>
      <c r="M160" s="34">
        <f t="shared" si="40"/>
        <v>12128</v>
      </c>
      <c r="N160" s="152">
        <v>50064</v>
      </c>
      <c r="O160" s="152">
        <v>6064</v>
      </c>
      <c r="P160" s="152">
        <f t="shared" si="41"/>
        <v>12516</v>
      </c>
      <c r="Q160" s="152">
        <f t="shared" si="42"/>
        <v>1516</v>
      </c>
      <c r="R160" s="152">
        <v>0</v>
      </c>
      <c r="S160" s="152">
        <v>0</v>
      </c>
      <c r="T160" s="152">
        <v>6</v>
      </c>
      <c r="U160" s="152">
        <v>6</v>
      </c>
      <c r="V160" s="152">
        <v>31</v>
      </c>
      <c r="W160" s="152">
        <v>31</v>
      </c>
      <c r="X160" s="147" t="s">
        <v>484</v>
      </c>
      <c r="Y160" s="147" t="s">
        <v>484</v>
      </c>
      <c r="Z160" s="147" t="s">
        <v>484</v>
      </c>
      <c r="AA160" s="147" t="s">
        <v>484</v>
      </c>
      <c r="AB160" s="147" t="s">
        <v>484</v>
      </c>
      <c r="AC160" s="147" t="s">
        <v>484</v>
      </c>
      <c r="AD160" s="147" t="s">
        <v>484</v>
      </c>
      <c r="AE160" s="147" t="s">
        <v>484</v>
      </c>
      <c r="AF160" s="152">
        <v>16</v>
      </c>
      <c r="AG160" s="152">
        <v>16</v>
      </c>
      <c r="AH160" s="152">
        <v>1</v>
      </c>
      <c r="AI160" s="152">
        <v>1</v>
      </c>
      <c r="AJ160" s="34" t="s">
        <v>13</v>
      </c>
      <c r="AK160" s="34" t="s">
        <v>13</v>
      </c>
      <c r="AL160" s="34" t="s">
        <v>13</v>
      </c>
      <c r="AM160" s="34" t="s">
        <v>13</v>
      </c>
      <c r="AN160" s="34" t="s">
        <v>487</v>
      </c>
      <c r="AO160" s="34" t="s">
        <v>487</v>
      </c>
      <c r="AP160" s="58">
        <v>40</v>
      </c>
      <c r="AQ160" s="59">
        <v>0</v>
      </c>
      <c r="AR160" s="59">
        <v>40</v>
      </c>
      <c r="AS160" s="59">
        <v>0</v>
      </c>
      <c r="AT160" s="59">
        <v>40</v>
      </c>
      <c r="AU160" s="59">
        <v>0</v>
      </c>
      <c r="AV160" s="59">
        <v>40</v>
      </c>
      <c r="AW160" s="59">
        <v>0</v>
      </c>
      <c r="AX160" s="53" t="s">
        <v>489</v>
      </c>
      <c r="AY160" s="52">
        <f t="shared" si="43"/>
        <v>50064</v>
      </c>
      <c r="AZ160" s="47">
        <v>50000</v>
      </c>
      <c r="BA160" s="47">
        <v>0</v>
      </c>
      <c r="BB160" s="47">
        <v>0</v>
      </c>
      <c r="BC160" s="47">
        <v>10</v>
      </c>
      <c r="BD160" s="47">
        <v>10</v>
      </c>
      <c r="BE160" s="47">
        <v>2</v>
      </c>
      <c r="BF160" s="47">
        <v>1</v>
      </c>
      <c r="BG160" s="47">
        <v>2</v>
      </c>
      <c r="BH160" s="47">
        <v>1</v>
      </c>
      <c r="BI160" s="47" t="s">
        <v>421</v>
      </c>
      <c r="BJ160" s="47" t="s">
        <v>421</v>
      </c>
      <c r="BK160" s="47">
        <v>0</v>
      </c>
      <c r="BL160" s="53">
        <v>0</v>
      </c>
    </row>
    <row r="161" spans="1:64" x14ac:dyDescent="0.25">
      <c r="AP161" s="69"/>
      <c r="AQ161" s="70"/>
      <c r="AR161" s="70"/>
      <c r="AS161" s="70"/>
      <c r="AT161" s="70"/>
      <c r="AU161" s="70"/>
      <c r="AV161" s="70"/>
      <c r="AW161" s="70"/>
      <c r="AX161" s="56"/>
      <c r="AY161" s="54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6"/>
    </row>
    <row r="162" spans="1:64" x14ac:dyDescent="0.25">
      <c r="A162" s="30" t="s">
        <v>92</v>
      </c>
      <c r="B162" s="13" t="s">
        <v>94</v>
      </c>
      <c r="C162" s="30">
        <v>2550</v>
      </c>
      <c r="D162" s="30" t="s">
        <v>325</v>
      </c>
      <c r="E162" s="34">
        <v>25000</v>
      </c>
      <c r="F162" s="34">
        <v>2000</v>
      </c>
      <c r="G162" s="152" t="s">
        <v>29</v>
      </c>
      <c r="H162" s="152" t="s">
        <v>30</v>
      </c>
      <c r="I162" s="152" t="s">
        <v>37</v>
      </c>
      <c r="J162" s="152" t="s">
        <v>469</v>
      </c>
      <c r="K162" s="152" t="s">
        <v>469</v>
      </c>
      <c r="N162" s="152">
        <v>27008</v>
      </c>
      <c r="O162" s="152">
        <v>2176</v>
      </c>
      <c r="P162" s="152">
        <v>32</v>
      </c>
      <c r="Q162" s="152">
        <v>32</v>
      </c>
      <c r="R162" s="152">
        <v>1</v>
      </c>
      <c r="S162" s="152">
        <v>1</v>
      </c>
      <c r="T162" s="152">
        <v>9</v>
      </c>
      <c r="U162" s="152">
        <v>9</v>
      </c>
      <c r="V162" s="152">
        <v>31</v>
      </c>
      <c r="W162" s="152">
        <v>31</v>
      </c>
      <c r="X162" s="147" t="s">
        <v>484</v>
      </c>
      <c r="Y162" s="147" t="s">
        <v>484</v>
      </c>
      <c r="Z162" s="147" t="s">
        <v>484</v>
      </c>
      <c r="AA162" s="147" t="s">
        <v>484</v>
      </c>
      <c r="AB162" s="147" t="s">
        <v>484</v>
      </c>
      <c r="AC162" s="147" t="s">
        <v>484</v>
      </c>
      <c r="AD162" s="147" t="s">
        <v>484</v>
      </c>
      <c r="AE162" s="147" t="s">
        <v>484</v>
      </c>
      <c r="AF162" s="152">
        <v>8</v>
      </c>
      <c r="AG162" s="152">
        <v>5</v>
      </c>
      <c r="AH162" s="152">
        <v>2</v>
      </c>
      <c r="AI162" s="152">
        <v>1</v>
      </c>
      <c r="AJ162" s="34" t="s">
        <v>13</v>
      </c>
      <c r="AK162" s="34" t="s">
        <v>13</v>
      </c>
      <c r="AL162" s="34" t="s">
        <v>13</v>
      </c>
      <c r="AM162" s="34" t="s">
        <v>13</v>
      </c>
      <c r="AN162" s="34" t="s">
        <v>487</v>
      </c>
      <c r="AO162" s="34" t="s">
        <v>487</v>
      </c>
      <c r="AP162" s="58">
        <v>40</v>
      </c>
      <c r="AQ162" s="59">
        <v>0</v>
      </c>
      <c r="AR162" s="59">
        <v>40</v>
      </c>
      <c r="AS162" s="59">
        <v>0</v>
      </c>
      <c r="AT162" s="59">
        <v>40</v>
      </c>
      <c r="AU162" s="59">
        <v>0</v>
      </c>
      <c r="AV162" s="59">
        <v>40</v>
      </c>
      <c r="AW162" s="59">
        <v>0</v>
      </c>
      <c r="AX162" s="53" t="s">
        <v>489</v>
      </c>
      <c r="AY162" s="52">
        <f t="shared" ref="AY162:AY163" si="44">N162</f>
        <v>27008</v>
      </c>
      <c r="AZ162" s="47">
        <v>50000</v>
      </c>
      <c r="BA162" s="47">
        <v>0</v>
      </c>
      <c r="BB162" s="47">
        <v>0</v>
      </c>
      <c r="BC162" s="47">
        <v>10</v>
      </c>
      <c r="BD162" s="47">
        <v>10</v>
      </c>
      <c r="BE162" s="47">
        <v>2</v>
      </c>
      <c r="BF162" s="47">
        <v>1</v>
      </c>
      <c r="BG162" s="47">
        <v>2</v>
      </c>
      <c r="BH162" s="47">
        <v>1</v>
      </c>
      <c r="BI162" s="47" t="s">
        <v>421</v>
      </c>
      <c r="BJ162" s="47" t="s">
        <v>421</v>
      </c>
      <c r="BK162" s="47">
        <v>0</v>
      </c>
      <c r="BL162" s="53">
        <v>0</v>
      </c>
    </row>
    <row r="163" spans="1:64" x14ac:dyDescent="0.25">
      <c r="A163" s="30" t="s">
        <v>65</v>
      </c>
      <c r="B163" s="15" t="s">
        <v>68</v>
      </c>
      <c r="C163" s="30">
        <v>1800</v>
      </c>
      <c r="D163" s="30" t="s">
        <v>326</v>
      </c>
      <c r="E163" s="34">
        <v>40000</v>
      </c>
      <c r="F163" s="34">
        <v>5000</v>
      </c>
      <c r="G163" s="152" t="s">
        <v>29</v>
      </c>
      <c r="H163" s="152" t="s">
        <v>30</v>
      </c>
      <c r="I163" s="152" t="s">
        <v>37</v>
      </c>
      <c r="J163" s="152" t="s">
        <v>469</v>
      </c>
      <c r="K163" s="152" t="s">
        <v>469</v>
      </c>
      <c r="N163" s="152">
        <v>43008</v>
      </c>
      <c r="O163" s="152">
        <v>5376</v>
      </c>
      <c r="P163" s="152">
        <v>32</v>
      </c>
      <c r="Q163" s="152">
        <v>32</v>
      </c>
      <c r="R163" s="152">
        <v>1</v>
      </c>
      <c r="S163" s="152">
        <v>1</v>
      </c>
      <c r="T163" s="152">
        <v>9</v>
      </c>
      <c r="U163" s="152">
        <v>9</v>
      </c>
      <c r="V163" s="152">
        <v>31</v>
      </c>
      <c r="W163" s="152">
        <v>31</v>
      </c>
      <c r="X163" s="147" t="s">
        <v>484</v>
      </c>
      <c r="Y163" s="147" t="s">
        <v>484</v>
      </c>
      <c r="Z163" s="147" t="s">
        <v>484</v>
      </c>
      <c r="AA163" s="147" t="s">
        <v>484</v>
      </c>
      <c r="AB163" s="147" t="s">
        <v>484</v>
      </c>
      <c r="AC163" s="147" t="s">
        <v>484</v>
      </c>
      <c r="AD163" s="147" t="s">
        <v>484</v>
      </c>
      <c r="AE163" s="147" t="s">
        <v>484</v>
      </c>
      <c r="AF163" s="152">
        <v>8</v>
      </c>
      <c r="AG163" s="152">
        <v>5</v>
      </c>
      <c r="AH163" s="152">
        <v>2</v>
      </c>
      <c r="AI163" s="152">
        <v>1</v>
      </c>
      <c r="AJ163" s="34" t="s">
        <v>13</v>
      </c>
      <c r="AK163" s="34" t="s">
        <v>13</v>
      </c>
      <c r="AL163" s="34" t="s">
        <v>13</v>
      </c>
      <c r="AM163" s="34" t="s">
        <v>13</v>
      </c>
      <c r="AN163" s="34" t="s">
        <v>487</v>
      </c>
      <c r="AO163" s="34" t="s">
        <v>487</v>
      </c>
      <c r="AP163" s="58">
        <v>40</v>
      </c>
      <c r="AQ163" s="59">
        <v>0</v>
      </c>
      <c r="AR163" s="59">
        <v>40</v>
      </c>
      <c r="AS163" s="59">
        <v>0</v>
      </c>
      <c r="AT163" s="59">
        <v>40</v>
      </c>
      <c r="AU163" s="59">
        <v>0</v>
      </c>
      <c r="AV163" s="59">
        <v>40</v>
      </c>
      <c r="AW163" s="59">
        <v>0</v>
      </c>
      <c r="AX163" s="53" t="s">
        <v>489</v>
      </c>
      <c r="AY163" s="52">
        <f t="shared" si="44"/>
        <v>43008</v>
      </c>
      <c r="AZ163" s="47">
        <v>50000</v>
      </c>
      <c r="BA163" s="47">
        <v>0</v>
      </c>
      <c r="BB163" s="47">
        <v>0</v>
      </c>
      <c r="BC163" s="47">
        <v>10</v>
      </c>
      <c r="BD163" s="47">
        <v>10</v>
      </c>
      <c r="BE163" s="47">
        <v>2</v>
      </c>
      <c r="BF163" s="47">
        <v>1</v>
      </c>
      <c r="BG163" s="47">
        <v>2</v>
      </c>
      <c r="BH163" s="47">
        <v>1</v>
      </c>
      <c r="BI163" s="47" t="s">
        <v>421</v>
      </c>
      <c r="BJ163" s="47" t="s">
        <v>421</v>
      </c>
      <c r="BK163" s="47">
        <v>0</v>
      </c>
      <c r="BL163" s="53">
        <v>0</v>
      </c>
    </row>
    <row r="164" spans="1:64" x14ac:dyDescent="0.25">
      <c r="A164" s="30" t="s">
        <v>74</v>
      </c>
      <c r="B164" s="14"/>
      <c r="AP164" s="69"/>
      <c r="AQ164" s="70"/>
      <c r="AR164" s="70"/>
      <c r="AS164" s="70"/>
      <c r="AT164" s="70"/>
      <c r="AU164" s="70"/>
      <c r="AV164" s="70"/>
      <c r="AW164" s="70"/>
      <c r="AX164" s="56"/>
      <c r="AY164" s="54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6"/>
    </row>
    <row r="165" spans="1:64" x14ac:dyDescent="0.25">
      <c r="B165" s="14"/>
      <c r="AP165" s="69"/>
      <c r="AQ165" s="70"/>
      <c r="AR165" s="70"/>
      <c r="AS165" s="70"/>
      <c r="AT165" s="70"/>
      <c r="AU165" s="70"/>
      <c r="AV165" s="70"/>
      <c r="AW165" s="70"/>
      <c r="AX165" s="56"/>
      <c r="AY165" s="54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6"/>
    </row>
    <row r="166" spans="1:64" x14ac:dyDescent="0.25">
      <c r="A166" s="30" t="s">
        <v>108</v>
      </c>
      <c r="B166" s="13" t="s">
        <v>94</v>
      </c>
      <c r="C166" s="30">
        <v>4100</v>
      </c>
      <c r="D166" s="30" t="s">
        <v>328</v>
      </c>
      <c r="E166" s="34">
        <v>25000</v>
      </c>
      <c r="F166" s="34">
        <v>2000</v>
      </c>
      <c r="G166" s="152" t="s">
        <v>29</v>
      </c>
      <c r="H166" s="152" t="s">
        <v>30</v>
      </c>
      <c r="I166" s="152" t="s">
        <v>37</v>
      </c>
      <c r="J166" s="152" t="s">
        <v>469</v>
      </c>
      <c r="K166" s="152" t="s">
        <v>469</v>
      </c>
      <c r="L166" s="34">
        <f t="shared" ref="L166:L169" si="45">N166*2</f>
        <v>27264</v>
      </c>
      <c r="M166" s="34">
        <f t="shared" ref="M166:M169" si="46">O166*2</f>
        <v>2240</v>
      </c>
      <c r="N166" s="152">
        <v>13632</v>
      </c>
      <c r="O166" s="152">
        <v>1120</v>
      </c>
      <c r="P166" s="152">
        <f t="shared" ref="P166:P168" si="47">N166/4</f>
        <v>3408</v>
      </c>
      <c r="Q166" s="152">
        <f t="shared" ref="Q166:Q168" si="48">O166/4</f>
        <v>280</v>
      </c>
      <c r="R166" s="152">
        <v>1</v>
      </c>
      <c r="S166" s="152">
        <v>1</v>
      </c>
      <c r="T166" s="152">
        <v>9</v>
      </c>
      <c r="U166" s="152">
        <v>9</v>
      </c>
      <c r="V166" s="152">
        <v>31</v>
      </c>
      <c r="W166" s="152">
        <v>31</v>
      </c>
      <c r="X166" s="147" t="s">
        <v>484</v>
      </c>
      <c r="Y166" s="147" t="s">
        <v>484</v>
      </c>
      <c r="Z166" s="147" t="s">
        <v>484</v>
      </c>
      <c r="AA166" s="147" t="s">
        <v>484</v>
      </c>
      <c r="AB166" s="147" t="s">
        <v>484</v>
      </c>
      <c r="AC166" s="147" t="s">
        <v>484</v>
      </c>
      <c r="AD166" s="147" t="s">
        <v>484</v>
      </c>
      <c r="AE166" s="147" t="s">
        <v>484</v>
      </c>
      <c r="AF166" s="152">
        <v>8</v>
      </c>
      <c r="AG166" s="152">
        <v>5</v>
      </c>
      <c r="AH166" s="152">
        <v>2</v>
      </c>
      <c r="AI166" s="152">
        <v>1</v>
      </c>
      <c r="AJ166" s="34" t="s">
        <v>13</v>
      </c>
      <c r="AK166" s="34" t="s">
        <v>13</v>
      </c>
      <c r="AL166" s="34" t="s">
        <v>13</v>
      </c>
      <c r="AM166" s="34" t="s">
        <v>13</v>
      </c>
      <c r="AN166" s="34" t="s">
        <v>487</v>
      </c>
      <c r="AO166" s="34" t="s">
        <v>487</v>
      </c>
      <c r="AP166" s="58">
        <v>40</v>
      </c>
      <c r="AQ166" s="59">
        <v>0</v>
      </c>
      <c r="AR166" s="59">
        <v>40</v>
      </c>
      <c r="AS166" s="59">
        <v>0</v>
      </c>
      <c r="AT166" s="59">
        <v>40</v>
      </c>
      <c r="AU166" s="59">
        <v>0</v>
      </c>
      <c r="AV166" s="59">
        <v>40</v>
      </c>
      <c r="AW166" s="59">
        <v>0</v>
      </c>
      <c r="AX166" s="53" t="s">
        <v>489</v>
      </c>
      <c r="AY166" s="52">
        <f t="shared" ref="AY166:AY169" si="49">N166</f>
        <v>13632</v>
      </c>
      <c r="AZ166" s="47">
        <v>50000</v>
      </c>
      <c r="BA166" s="47">
        <v>0</v>
      </c>
      <c r="BB166" s="47">
        <v>0</v>
      </c>
      <c r="BC166" s="47">
        <v>10</v>
      </c>
      <c r="BD166" s="47">
        <v>10</v>
      </c>
      <c r="BE166" s="47">
        <v>2</v>
      </c>
      <c r="BF166" s="47">
        <v>1</v>
      </c>
      <c r="BG166" s="47">
        <v>2</v>
      </c>
      <c r="BH166" s="47">
        <v>1</v>
      </c>
      <c r="BI166" s="47" t="s">
        <v>421</v>
      </c>
      <c r="BJ166" s="47" t="s">
        <v>421</v>
      </c>
      <c r="BK166" s="47">
        <v>0</v>
      </c>
      <c r="BL166" s="53">
        <v>0</v>
      </c>
    </row>
    <row r="167" spans="1:64" x14ac:dyDescent="0.25">
      <c r="A167" s="30" t="s">
        <v>65</v>
      </c>
      <c r="B167" s="15" t="s">
        <v>68</v>
      </c>
      <c r="C167" s="30">
        <v>2550</v>
      </c>
      <c r="D167" s="30" t="s">
        <v>329</v>
      </c>
      <c r="E167" s="34">
        <v>40000</v>
      </c>
      <c r="F167" s="34">
        <v>5000</v>
      </c>
      <c r="G167" s="152" t="s">
        <v>29</v>
      </c>
      <c r="H167" s="152" t="s">
        <v>30</v>
      </c>
      <c r="I167" s="152" t="s">
        <v>37</v>
      </c>
      <c r="J167" s="152" t="s">
        <v>469</v>
      </c>
      <c r="K167" s="152" t="s">
        <v>469</v>
      </c>
      <c r="L167" s="34">
        <f t="shared" si="45"/>
        <v>43648</v>
      </c>
      <c r="M167" s="34">
        <f t="shared" si="46"/>
        <v>5504</v>
      </c>
      <c r="N167" s="152">
        <v>21824</v>
      </c>
      <c r="O167" s="152">
        <v>2752</v>
      </c>
      <c r="P167" s="152">
        <f t="shared" si="47"/>
        <v>5456</v>
      </c>
      <c r="Q167" s="152">
        <f t="shared" si="48"/>
        <v>688</v>
      </c>
      <c r="R167" s="152">
        <v>1</v>
      </c>
      <c r="S167" s="152">
        <v>1</v>
      </c>
      <c r="T167" s="152">
        <v>9</v>
      </c>
      <c r="U167" s="152">
        <v>9</v>
      </c>
      <c r="V167" s="152">
        <v>31</v>
      </c>
      <c r="W167" s="152">
        <v>31</v>
      </c>
      <c r="X167" s="147" t="s">
        <v>484</v>
      </c>
      <c r="Y167" s="147" t="s">
        <v>484</v>
      </c>
      <c r="Z167" s="147" t="s">
        <v>484</v>
      </c>
      <c r="AA167" s="147" t="s">
        <v>484</v>
      </c>
      <c r="AB167" s="147" t="s">
        <v>484</v>
      </c>
      <c r="AC167" s="147" t="s">
        <v>484</v>
      </c>
      <c r="AD167" s="147" t="s">
        <v>484</v>
      </c>
      <c r="AE167" s="147" t="s">
        <v>484</v>
      </c>
      <c r="AF167" s="152">
        <v>8</v>
      </c>
      <c r="AG167" s="152">
        <v>5</v>
      </c>
      <c r="AH167" s="152">
        <v>2</v>
      </c>
      <c r="AI167" s="152">
        <v>1</v>
      </c>
      <c r="AJ167" s="34" t="s">
        <v>13</v>
      </c>
      <c r="AK167" s="34" t="s">
        <v>13</v>
      </c>
      <c r="AL167" s="34" t="s">
        <v>13</v>
      </c>
      <c r="AM167" s="34" t="s">
        <v>13</v>
      </c>
      <c r="AN167" s="34" t="s">
        <v>487</v>
      </c>
      <c r="AO167" s="34" t="s">
        <v>487</v>
      </c>
      <c r="AP167" s="58">
        <v>40</v>
      </c>
      <c r="AQ167" s="59">
        <v>0</v>
      </c>
      <c r="AR167" s="59">
        <v>40</v>
      </c>
      <c r="AS167" s="59">
        <v>0</v>
      </c>
      <c r="AT167" s="59">
        <v>40</v>
      </c>
      <c r="AU167" s="59">
        <v>0</v>
      </c>
      <c r="AV167" s="59">
        <v>40</v>
      </c>
      <c r="AW167" s="59">
        <v>0</v>
      </c>
      <c r="AX167" s="53" t="s">
        <v>489</v>
      </c>
      <c r="AY167" s="52">
        <f t="shared" si="49"/>
        <v>21824</v>
      </c>
      <c r="AZ167" s="47">
        <v>50000</v>
      </c>
      <c r="BA167" s="47">
        <v>0</v>
      </c>
      <c r="BB167" s="47">
        <v>0</v>
      </c>
      <c r="BC167" s="47">
        <v>10</v>
      </c>
      <c r="BD167" s="47">
        <v>10</v>
      </c>
      <c r="BE167" s="47">
        <v>2</v>
      </c>
      <c r="BF167" s="47">
        <v>1</v>
      </c>
      <c r="BG167" s="47">
        <v>2</v>
      </c>
      <c r="BH167" s="47">
        <v>1</v>
      </c>
      <c r="BI167" s="47" t="s">
        <v>421</v>
      </c>
      <c r="BJ167" s="47" t="s">
        <v>421</v>
      </c>
      <c r="BK167" s="47">
        <v>0</v>
      </c>
      <c r="BL167" s="53">
        <v>0</v>
      </c>
    </row>
    <row r="168" spans="1:64" x14ac:dyDescent="0.25">
      <c r="A168" s="30" t="s">
        <v>74</v>
      </c>
      <c r="B168" s="15" t="s">
        <v>327</v>
      </c>
      <c r="C168" s="30">
        <v>1000</v>
      </c>
      <c r="D168" s="30" t="s">
        <v>330</v>
      </c>
      <c r="E168" s="34">
        <v>60000</v>
      </c>
      <c r="F168" s="34">
        <v>30000</v>
      </c>
      <c r="G168" s="152" t="s">
        <v>29</v>
      </c>
      <c r="H168" s="152" t="s">
        <v>30</v>
      </c>
      <c r="I168" s="152" t="s">
        <v>37</v>
      </c>
      <c r="J168" s="152" t="s">
        <v>469</v>
      </c>
      <c r="K168" s="152" t="s">
        <v>469</v>
      </c>
      <c r="L168" s="34">
        <f t="shared" si="45"/>
        <v>65472</v>
      </c>
      <c r="M168" s="34">
        <f t="shared" si="46"/>
        <v>32736</v>
      </c>
      <c r="N168" s="152">
        <v>32736</v>
      </c>
      <c r="O168" s="152">
        <v>16368</v>
      </c>
      <c r="P168" s="152">
        <f t="shared" si="47"/>
        <v>8184</v>
      </c>
      <c r="Q168" s="152">
        <f t="shared" si="48"/>
        <v>4092</v>
      </c>
      <c r="R168" s="152">
        <v>1</v>
      </c>
      <c r="S168" s="152">
        <v>1</v>
      </c>
      <c r="T168" s="152">
        <v>9</v>
      </c>
      <c r="U168" s="152">
        <v>9</v>
      </c>
      <c r="V168" s="152">
        <v>31</v>
      </c>
      <c r="W168" s="152">
        <v>31</v>
      </c>
      <c r="X168" s="147" t="s">
        <v>484</v>
      </c>
      <c r="Y168" s="147" t="s">
        <v>484</v>
      </c>
      <c r="Z168" s="147" t="s">
        <v>484</v>
      </c>
      <c r="AA168" s="147" t="s">
        <v>484</v>
      </c>
      <c r="AB168" s="147" t="s">
        <v>484</v>
      </c>
      <c r="AC168" s="147" t="s">
        <v>484</v>
      </c>
      <c r="AD168" s="147" t="s">
        <v>484</v>
      </c>
      <c r="AE168" s="147" t="s">
        <v>484</v>
      </c>
      <c r="AF168" s="152">
        <v>8</v>
      </c>
      <c r="AG168" s="152">
        <v>5</v>
      </c>
      <c r="AH168" s="152">
        <v>2</v>
      </c>
      <c r="AI168" s="152">
        <v>1</v>
      </c>
      <c r="AJ168" s="34" t="s">
        <v>13</v>
      </c>
      <c r="AK168" s="34" t="s">
        <v>13</v>
      </c>
      <c r="AL168" s="34" t="s">
        <v>13</v>
      </c>
      <c r="AM168" s="34" t="s">
        <v>13</v>
      </c>
      <c r="AN168" s="34" t="s">
        <v>487</v>
      </c>
      <c r="AO168" s="34" t="s">
        <v>487</v>
      </c>
      <c r="AP168" s="58">
        <v>40</v>
      </c>
      <c r="AQ168" s="59">
        <v>0</v>
      </c>
      <c r="AR168" s="59">
        <v>40</v>
      </c>
      <c r="AS168" s="59">
        <v>0</v>
      </c>
      <c r="AT168" s="59">
        <v>40</v>
      </c>
      <c r="AU168" s="59">
        <v>0</v>
      </c>
      <c r="AV168" s="59">
        <v>40</v>
      </c>
      <c r="AW168" s="59">
        <v>0</v>
      </c>
      <c r="AX168" s="53" t="s">
        <v>489</v>
      </c>
      <c r="AY168" s="52">
        <f t="shared" si="49"/>
        <v>32736</v>
      </c>
      <c r="AZ168" s="47">
        <v>50000</v>
      </c>
      <c r="BA168" s="47">
        <v>0</v>
      </c>
      <c r="BB168" s="47">
        <v>0</v>
      </c>
      <c r="BC168" s="47">
        <v>10</v>
      </c>
      <c r="BD168" s="47">
        <v>10</v>
      </c>
      <c r="BE168" s="47">
        <v>2</v>
      </c>
      <c r="BF168" s="47">
        <v>1</v>
      </c>
      <c r="BG168" s="47">
        <v>2</v>
      </c>
      <c r="BH168" s="47">
        <v>1</v>
      </c>
      <c r="BI168" s="47" t="s">
        <v>421</v>
      </c>
      <c r="BJ168" s="47" t="s">
        <v>421</v>
      </c>
      <c r="BK168" s="47">
        <v>0</v>
      </c>
      <c r="BL168" s="53">
        <v>0</v>
      </c>
    </row>
    <row r="169" spans="1:64" x14ac:dyDescent="0.25">
      <c r="B169" s="15" t="s">
        <v>73</v>
      </c>
      <c r="C169" s="30">
        <v>750</v>
      </c>
      <c r="D169" s="30" t="s">
        <v>331</v>
      </c>
      <c r="E169" s="34">
        <v>80000</v>
      </c>
      <c r="F169" s="34">
        <v>40000</v>
      </c>
      <c r="G169" s="152" t="s">
        <v>29</v>
      </c>
      <c r="H169" s="152" t="s">
        <v>30</v>
      </c>
      <c r="I169" s="152" t="s">
        <v>37</v>
      </c>
      <c r="J169" s="152" t="s">
        <v>469</v>
      </c>
      <c r="K169" s="152" t="s">
        <v>469</v>
      </c>
      <c r="L169" s="34">
        <f t="shared" si="45"/>
        <v>87296</v>
      </c>
      <c r="M169" s="34">
        <f t="shared" si="46"/>
        <v>43648</v>
      </c>
      <c r="N169" s="152">
        <v>43648</v>
      </c>
      <c r="O169" s="152">
        <v>21824</v>
      </c>
      <c r="P169" s="152">
        <f t="shared" ref="P169" si="50">N169/4</f>
        <v>10912</v>
      </c>
      <c r="Q169" s="152">
        <f t="shared" ref="Q169" si="51">O169/4</f>
        <v>5456</v>
      </c>
      <c r="R169" s="152">
        <v>1</v>
      </c>
      <c r="S169" s="152">
        <v>1</v>
      </c>
      <c r="T169" s="152">
        <v>9</v>
      </c>
      <c r="U169" s="152">
        <v>9</v>
      </c>
      <c r="V169" s="152">
        <v>31</v>
      </c>
      <c r="W169" s="152">
        <v>31</v>
      </c>
      <c r="X169" s="147" t="s">
        <v>484</v>
      </c>
      <c r="Y169" s="147" t="s">
        <v>484</v>
      </c>
      <c r="Z169" s="147" t="s">
        <v>484</v>
      </c>
      <c r="AA169" s="147" t="s">
        <v>484</v>
      </c>
      <c r="AB169" s="147" t="s">
        <v>484</v>
      </c>
      <c r="AC169" s="147" t="s">
        <v>484</v>
      </c>
      <c r="AD169" s="147" t="s">
        <v>484</v>
      </c>
      <c r="AE169" s="147" t="s">
        <v>484</v>
      </c>
      <c r="AF169" s="152">
        <v>8</v>
      </c>
      <c r="AG169" s="152">
        <v>5</v>
      </c>
      <c r="AH169" s="152">
        <v>2</v>
      </c>
      <c r="AI169" s="152">
        <v>1</v>
      </c>
      <c r="AJ169" s="34" t="s">
        <v>13</v>
      </c>
      <c r="AK169" s="34" t="s">
        <v>13</v>
      </c>
      <c r="AL169" s="34" t="s">
        <v>13</v>
      </c>
      <c r="AM169" s="34" t="s">
        <v>13</v>
      </c>
      <c r="AN169" s="34" t="s">
        <v>487</v>
      </c>
      <c r="AO169" s="34" t="s">
        <v>487</v>
      </c>
      <c r="AP169" s="58">
        <v>40</v>
      </c>
      <c r="AQ169" s="59">
        <v>0</v>
      </c>
      <c r="AR169" s="59">
        <v>40</v>
      </c>
      <c r="AS169" s="59">
        <v>0</v>
      </c>
      <c r="AT169" s="59">
        <v>40</v>
      </c>
      <c r="AU169" s="59">
        <v>0</v>
      </c>
      <c r="AV169" s="59">
        <v>40</v>
      </c>
      <c r="AW169" s="59">
        <v>0</v>
      </c>
      <c r="AX169" s="53" t="s">
        <v>489</v>
      </c>
      <c r="AY169" s="52">
        <f t="shared" si="49"/>
        <v>43648</v>
      </c>
      <c r="AZ169" s="47">
        <v>50000</v>
      </c>
      <c r="BA169" s="47">
        <v>0</v>
      </c>
      <c r="BB169" s="47">
        <v>0</v>
      </c>
      <c r="BC169" s="47">
        <v>10</v>
      </c>
      <c r="BD169" s="47">
        <v>10</v>
      </c>
      <c r="BE169" s="47">
        <v>2</v>
      </c>
      <c r="BF169" s="47">
        <v>1</v>
      </c>
      <c r="BG169" s="47">
        <v>2</v>
      </c>
      <c r="BH169" s="47">
        <v>1</v>
      </c>
      <c r="BI169" s="47" t="s">
        <v>421</v>
      </c>
      <c r="BJ169" s="47" t="s">
        <v>421</v>
      </c>
      <c r="BK169" s="47">
        <v>0</v>
      </c>
      <c r="BL169" s="53">
        <v>0</v>
      </c>
    </row>
    <row r="170" spans="1:64" x14ac:dyDescent="0.25">
      <c r="B170" s="15"/>
      <c r="AP170" s="69"/>
      <c r="AQ170" s="70"/>
      <c r="AR170" s="70"/>
      <c r="AS170" s="70"/>
      <c r="AT170" s="70"/>
      <c r="AU170" s="70"/>
      <c r="AV170" s="70"/>
      <c r="AW170" s="70"/>
      <c r="AX170" s="56"/>
      <c r="AY170" s="54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6"/>
    </row>
    <row r="171" spans="1:64" x14ac:dyDescent="0.25">
      <c r="A171" s="30" t="s">
        <v>139</v>
      </c>
      <c r="B171" s="30" t="s">
        <v>143</v>
      </c>
      <c r="C171" s="30">
        <v>2900</v>
      </c>
      <c r="D171" s="30" t="s">
        <v>376</v>
      </c>
      <c r="G171" s="152" t="s">
        <v>155</v>
      </c>
      <c r="H171" s="152" t="s">
        <v>30</v>
      </c>
      <c r="I171" s="152" t="s">
        <v>40</v>
      </c>
      <c r="J171" s="152" t="s">
        <v>469</v>
      </c>
      <c r="K171" s="152" t="s">
        <v>469</v>
      </c>
      <c r="N171" s="152">
        <v>896</v>
      </c>
      <c r="O171" s="152">
        <v>288</v>
      </c>
      <c r="P171" s="152">
        <v>32</v>
      </c>
      <c r="Q171" s="152">
        <v>32</v>
      </c>
      <c r="R171" s="152">
        <v>1</v>
      </c>
      <c r="S171" s="152">
        <v>1</v>
      </c>
      <c r="T171" s="152">
        <v>9</v>
      </c>
      <c r="U171" s="152">
        <v>9</v>
      </c>
      <c r="V171" s="152">
        <v>16</v>
      </c>
      <c r="W171" s="152">
        <v>16</v>
      </c>
      <c r="X171" s="147" t="s">
        <v>484</v>
      </c>
      <c r="Y171" s="147" t="s">
        <v>484</v>
      </c>
      <c r="Z171" s="147" t="s">
        <v>484</v>
      </c>
      <c r="AA171" s="147" t="s">
        <v>484</v>
      </c>
      <c r="AB171" s="147" t="s">
        <v>484</v>
      </c>
      <c r="AC171" s="147" t="s">
        <v>484</v>
      </c>
      <c r="AD171" s="147" t="s">
        <v>484</v>
      </c>
      <c r="AE171" s="147" t="s">
        <v>484</v>
      </c>
      <c r="AF171" s="152">
        <v>8</v>
      </c>
      <c r="AG171" s="152">
        <v>8</v>
      </c>
      <c r="AH171" s="152">
        <v>0.5</v>
      </c>
      <c r="AI171" s="152">
        <v>0.5</v>
      </c>
      <c r="AJ171" s="34" t="s">
        <v>13</v>
      </c>
      <c r="AK171" s="34" t="s">
        <v>13</v>
      </c>
      <c r="AL171" s="34" t="s">
        <v>13</v>
      </c>
      <c r="AM171" s="34" t="s">
        <v>13</v>
      </c>
      <c r="AN171" s="34" t="s">
        <v>487</v>
      </c>
      <c r="AO171" s="34" t="s">
        <v>487</v>
      </c>
      <c r="AP171" s="58">
        <v>40</v>
      </c>
      <c r="AQ171" s="59">
        <v>0</v>
      </c>
      <c r="AR171" s="59">
        <v>40</v>
      </c>
      <c r="AS171" s="59">
        <v>0</v>
      </c>
      <c r="AT171" s="59">
        <v>40</v>
      </c>
      <c r="AU171" s="59">
        <v>0</v>
      </c>
      <c r="AV171" s="59">
        <v>40</v>
      </c>
      <c r="AW171" s="59">
        <v>0</v>
      </c>
      <c r="AX171" s="53" t="s">
        <v>489</v>
      </c>
      <c r="AY171" s="52">
        <f t="shared" ref="AY171:AY183" si="52">N171</f>
        <v>896</v>
      </c>
      <c r="AZ171" s="47">
        <v>50000</v>
      </c>
      <c r="BA171" s="47">
        <v>0</v>
      </c>
      <c r="BB171" s="47">
        <v>0</v>
      </c>
      <c r="BC171" s="47">
        <v>10</v>
      </c>
      <c r="BD171" s="47">
        <v>10</v>
      </c>
      <c r="BE171" s="47">
        <v>2</v>
      </c>
      <c r="BF171" s="47">
        <v>1</v>
      </c>
      <c r="BG171" s="47">
        <v>2</v>
      </c>
      <c r="BH171" s="47">
        <v>1</v>
      </c>
      <c r="BI171" s="47" t="s">
        <v>421</v>
      </c>
      <c r="BJ171" s="47" t="s">
        <v>421</v>
      </c>
      <c r="BK171" s="47">
        <v>0</v>
      </c>
      <c r="BL171" s="53">
        <v>0</v>
      </c>
    </row>
    <row r="172" spans="1:64" x14ac:dyDescent="0.25">
      <c r="A172" s="30" t="s">
        <v>29</v>
      </c>
      <c r="B172" s="30" t="s">
        <v>144</v>
      </c>
      <c r="C172" s="30">
        <v>2900</v>
      </c>
      <c r="D172" s="30" t="s">
        <v>377</v>
      </c>
      <c r="G172" s="152" t="s">
        <v>155</v>
      </c>
      <c r="H172" s="152" t="s">
        <v>30</v>
      </c>
      <c r="I172" s="152" t="s">
        <v>40</v>
      </c>
      <c r="J172" s="152" t="s">
        <v>469</v>
      </c>
      <c r="K172" s="152" t="s">
        <v>469</v>
      </c>
      <c r="N172" s="152">
        <v>896</v>
      </c>
      <c r="O172" s="152">
        <v>448</v>
      </c>
      <c r="P172" s="152">
        <v>32</v>
      </c>
      <c r="Q172" s="152">
        <v>32</v>
      </c>
      <c r="R172" s="152">
        <v>1</v>
      </c>
      <c r="S172" s="152">
        <v>1</v>
      </c>
      <c r="T172" s="152">
        <v>9</v>
      </c>
      <c r="U172" s="152">
        <v>9</v>
      </c>
      <c r="V172" s="152">
        <v>16</v>
      </c>
      <c r="W172" s="152">
        <v>16</v>
      </c>
      <c r="X172" s="147" t="s">
        <v>484</v>
      </c>
      <c r="Y172" s="147" t="s">
        <v>484</v>
      </c>
      <c r="Z172" s="147" t="s">
        <v>484</v>
      </c>
      <c r="AA172" s="147" t="s">
        <v>484</v>
      </c>
      <c r="AB172" s="147" t="s">
        <v>484</v>
      </c>
      <c r="AC172" s="147" t="s">
        <v>484</v>
      </c>
      <c r="AD172" s="147" t="s">
        <v>484</v>
      </c>
      <c r="AE172" s="147" t="s">
        <v>484</v>
      </c>
      <c r="AF172" s="152">
        <v>8</v>
      </c>
      <c r="AG172" s="152">
        <v>8</v>
      </c>
      <c r="AH172" s="152">
        <v>0.5</v>
      </c>
      <c r="AI172" s="152">
        <v>0.5</v>
      </c>
      <c r="AJ172" s="34" t="s">
        <v>13</v>
      </c>
      <c r="AK172" s="34" t="s">
        <v>13</v>
      </c>
      <c r="AL172" s="34" t="s">
        <v>13</v>
      </c>
      <c r="AM172" s="34" t="s">
        <v>13</v>
      </c>
      <c r="AN172" s="34" t="s">
        <v>487</v>
      </c>
      <c r="AO172" s="34" t="s">
        <v>487</v>
      </c>
      <c r="AP172" s="58">
        <v>40</v>
      </c>
      <c r="AQ172" s="59">
        <v>0</v>
      </c>
      <c r="AR172" s="59">
        <v>40</v>
      </c>
      <c r="AS172" s="59">
        <v>0</v>
      </c>
      <c r="AT172" s="59">
        <v>40</v>
      </c>
      <c r="AU172" s="59">
        <v>0</v>
      </c>
      <c r="AV172" s="59">
        <v>40</v>
      </c>
      <c r="AW172" s="59">
        <v>0</v>
      </c>
      <c r="AX172" s="53" t="s">
        <v>489</v>
      </c>
      <c r="AY172" s="52">
        <f t="shared" si="52"/>
        <v>896</v>
      </c>
      <c r="AZ172" s="47">
        <v>50000</v>
      </c>
      <c r="BA172" s="47">
        <v>0</v>
      </c>
      <c r="BB172" s="47">
        <v>0</v>
      </c>
      <c r="BC172" s="47">
        <v>10</v>
      </c>
      <c r="BD172" s="47">
        <v>10</v>
      </c>
      <c r="BE172" s="47">
        <v>2</v>
      </c>
      <c r="BF172" s="47">
        <v>1</v>
      </c>
      <c r="BG172" s="47">
        <v>2</v>
      </c>
      <c r="BH172" s="47">
        <v>1</v>
      </c>
      <c r="BI172" s="47" t="s">
        <v>421</v>
      </c>
      <c r="BJ172" s="47" t="s">
        <v>421</v>
      </c>
      <c r="BK172" s="47">
        <v>0</v>
      </c>
      <c r="BL172" s="53">
        <v>0</v>
      </c>
    </row>
    <row r="173" spans="1:64" x14ac:dyDescent="0.25">
      <c r="A173" s="30" t="s">
        <v>63</v>
      </c>
      <c r="B173" s="30" t="s">
        <v>142</v>
      </c>
      <c r="C173" s="30">
        <v>2900</v>
      </c>
      <c r="D173" s="30" t="s">
        <v>378</v>
      </c>
      <c r="G173" s="152" t="s">
        <v>155</v>
      </c>
      <c r="H173" s="152" t="s">
        <v>30</v>
      </c>
      <c r="I173" s="152" t="s">
        <v>40</v>
      </c>
      <c r="J173" s="152" t="s">
        <v>469</v>
      </c>
      <c r="K173" s="152" t="s">
        <v>469</v>
      </c>
      <c r="N173" s="152">
        <v>1760</v>
      </c>
      <c r="O173" s="152">
        <v>288</v>
      </c>
      <c r="P173" s="152">
        <v>32</v>
      </c>
      <c r="Q173" s="152">
        <v>32</v>
      </c>
      <c r="R173" s="152">
        <v>1</v>
      </c>
      <c r="S173" s="152">
        <v>1</v>
      </c>
      <c r="T173" s="152">
        <v>9</v>
      </c>
      <c r="U173" s="152">
        <v>9</v>
      </c>
      <c r="V173" s="152">
        <v>16</v>
      </c>
      <c r="W173" s="152">
        <v>16</v>
      </c>
      <c r="X173" s="147" t="s">
        <v>484</v>
      </c>
      <c r="Y173" s="147" t="s">
        <v>484</v>
      </c>
      <c r="Z173" s="147" t="s">
        <v>484</v>
      </c>
      <c r="AA173" s="147" t="s">
        <v>484</v>
      </c>
      <c r="AB173" s="147" t="s">
        <v>484</v>
      </c>
      <c r="AC173" s="147" t="s">
        <v>484</v>
      </c>
      <c r="AD173" s="147" t="s">
        <v>484</v>
      </c>
      <c r="AE173" s="147" t="s">
        <v>484</v>
      </c>
      <c r="AF173" s="152">
        <v>8</v>
      </c>
      <c r="AG173" s="152">
        <v>8</v>
      </c>
      <c r="AH173" s="152">
        <v>0.5</v>
      </c>
      <c r="AI173" s="152">
        <v>0.5</v>
      </c>
      <c r="AJ173" s="34" t="s">
        <v>13</v>
      </c>
      <c r="AK173" s="34" t="s">
        <v>13</v>
      </c>
      <c r="AL173" s="34" t="s">
        <v>13</v>
      </c>
      <c r="AM173" s="34" t="s">
        <v>13</v>
      </c>
      <c r="AN173" s="34" t="s">
        <v>487</v>
      </c>
      <c r="AO173" s="34" t="s">
        <v>487</v>
      </c>
      <c r="AP173" s="58">
        <v>40</v>
      </c>
      <c r="AQ173" s="59">
        <v>0</v>
      </c>
      <c r="AR173" s="59">
        <v>40</v>
      </c>
      <c r="AS173" s="59">
        <v>0</v>
      </c>
      <c r="AT173" s="59">
        <v>40</v>
      </c>
      <c r="AU173" s="59">
        <v>0</v>
      </c>
      <c r="AV173" s="59">
        <v>40</v>
      </c>
      <c r="AW173" s="59">
        <v>0</v>
      </c>
      <c r="AX173" s="53" t="s">
        <v>489</v>
      </c>
      <c r="AY173" s="52">
        <f t="shared" si="52"/>
        <v>1760</v>
      </c>
      <c r="AZ173" s="47">
        <v>50000</v>
      </c>
      <c r="BA173" s="47">
        <v>0</v>
      </c>
      <c r="BB173" s="47">
        <v>0</v>
      </c>
      <c r="BC173" s="47">
        <v>10</v>
      </c>
      <c r="BD173" s="47">
        <v>10</v>
      </c>
      <c r="BE173" s="47">
        <v>2</v>
      </c>
      <c r="BF173" s="47">
        <v>1</v>
      </c>
      <c r="BG173" s="47">
        <v>2</v>
      </c>
      <c r="BH173" s="47">
        <v>1</v>
      </c>
      <c r="BI173" s="47" t="s">
        <v>421</v>
      </c>
      <c r="BJ173" s="47" t="s">
        <v>421</v>
      </c>
      <c r="BK173" s="47">
        <v>0</v>
      </c>
      <c r="BL173" s="53">
        <v>0</v>
      </c>
    </row>
    <row r="174" spans="1:64" x14ac:dyDescent="0.25">
      <c r="B174" s="30" t="s">
        <v>145</v>
      </c>
      <c r="C174" s="30">
        <v>2900</v>
      </c>
      <c r="D174" s="30" t="s">
        <v>379</v>
      </c>
      <c r="G174" s="152" t="s">
        <v>155</v>
      </c>
      <c r="H174" s="152" t="s">
        <v>30</v>
      </c>
      <c r="I174" s="152" t="s">
        <v>40</v>
      </c>
      <c r="J174" s="152" t="s">
        <v>469</v>
      </c>
      <c r="K174" s="152" t="s">
        <v>469</v>
      </c>
      <c r="N174" s="152">
        <v>1760</v>
      </c>
      <c r="O174" s="152">
        <v>576</v>
      </c>
      <c r="P174" s="152">
        <v>32</v>
      </c>
      <c r="Q174" s="152">
        <v>32</v>
      </c>
      <c r="R174" s="152">
        <v>1</v>
      </c>
      <c r="S174" s="152">
        <v>1</v>
      </c>
      <c r="T174" s="152">
        <v>9</v>
      </c>
      <c r="U174" s="152">
        <v>9</v>
      </c>
      <c r="V174" s="152">
        <v>16</v>
      </c>
      <c r="W174" s="152">
        <v>16</v>
      </c>
      <c r="X174" s="147" t="s">
        <v>484</v>
      </c>
      <c r="Y174" s="147" t="s">
        <v>484</v>
      </c>
      <c r="Z174" s="147" t="s">
        <v>484</v>
      </c>
      <c r="AA174" s="147" t="s">
        <v>484</v>
      </c>
      <c r="AB174" s="147" t="s">
        <v>484</v>
      </c>
      <c r="AC174" s="147" t="s">
        <v>484</v>
      </c>
      <c r="AD174" s="147" t="s">
        <v>484</v>
      </c>
      <c r="AE174" s="147" t="s">
        <v>484</v>
      </c>
      <c r="AF174" s="152">
        <v>8</v>
      </c>
      <c r="AG174" s="152">
        <v>8</v>
      </c>
      <c r="AH174" s="152">
        <v>0.5</v>
      </c>
      <c r="AI174" s="152">
        <v>0.5</v>
      </c>
      <c r="AJ174" s="34" t="s">
        <v>13</v>
      </c>
      <c r="AK174" s="34" t="s">
        <v>13</v>
      </c>
      <c r="AL174" s="34" t="s">
        <v>13</v>
      </c>
      <c r="AM174" s="34" t="s">
        <v>13</v>
      </c>
      <c r="AN174" s="34" t="s">
        <v>487</v>
      </c>
      <c r="AO174" s="34" t="s">
        <v>487</v>
      </c>
      <c r="AP174" s="58">
        <v>40</v>
      </c>
      <c r="AQ174" s="59">
        <v>0</v>
      </c>
      <c r="AR174" s="59">
        <v>40</v>
      </c>
      <c r="AS174" s="59">
        <v>0</v>
      </c>
      <c r="AT174" s="59">
        <v>40</v>
      </c>
      <c r="AU174" s="59">
        <v>0</v>
      </c>
      <c r="AV174" s="59">
        <v>40</v>
      </c>
      <c r="AW174" s="59">
        <v>0</v>
      </c>
      <c r="AX174" s="53" t="s">
        <v>489</v>
      </c>
      <c r="AY174" s="52">
        <f t="shared" si="52"/>
        <v>1760</v>
      </c>
      <c r="AZ174" s="47">
        <v>50000</v>
      </c>
      <c r="BA174" s="47">
        <v>0</v>
      </c>
      <c r="BB174" s="47">
        <v>0</v>
      </c>
      <c r="BC174" s="47">
        <v>10</v>
      </c>
      <c r="BD174" s="47">
        <v>10</v>
      </c>
      <c r="BE174" s="47">
        <v>2</v>
      </c>
      <c r="BF174" s="47">
        <v>1</v>
      </c>
      <c r="BG174" s="47">
        <v>2</v>
      </c>
      <c r="BH174" s="47">
        <v>1</v>
      </c>
      <c r="BI174" s="47" t="s">
        <v>421</v>
      </c>
      <c r="BJ174" s="47" t="s">
        <v>421</v>
      </c>
      <c r="BK174" s="47">
        <v>0</v>
      </c>
      <c r="BL174" s="53">
        <v>0</v>
      </c>
    </row>
    <row r="175" spans="1:64" x14ac:dyDescent="0.25">
      <c r="B175" s="30" t="s">
        <v>146</v>
      </c>
      <c r="C175" s="30">
        <v>2900</v>
      </c>
      <c r="D175" s="30" t="s">
        <v>380</v>
      </c>
      <c r="G175" s="152" t="s">
        <v>155</v>
      </c>
      <c r="H175" s="152" t="s">
        <v>30</v>
      </c>
      <c r="I175" s="152" t="s">
        <v>40</v>
      </c>
      <c r="J175" s="152" t="s">
        <v>469</v>
      </c>
      <c r="K175" s="152" t="s">
        <v>469</v>
      </c>
      <c r="N175" s="152">
        <v>3520</v>
      </c>
      <c r="O175" s="152">
        <v>576</v>
      </c>
      <c r="P175" s="152">
        <v>32</v>
      </c>
      <c r="Q175" s="152">
        <v>32</v>
      </c>
      <c r="R175" s="152">
        <v>1</v>
      </c>
      <c r="S175" s="152">
        <v>1</v>
      </c>
      <c r="T175" s="152">
        <v>9</v>
      </c>
      <c r="U175" s="152">
        <v>9</v>
      </c>
      <c r="V175" s="152">
        <v>16</v>
      </c>
      <c r="W175" s="152">
        <v>16</v>
      </c>
      <c r="X175" s="147" t="s">
        <v>484</v>
      </c>
      <c r="Y175" s="147" t="s">
        <v>484</v>
      </c>
      <c r="Z175" s="147" t="s">
        <v>484</v>
      </c>
      <c r="AA175" s="147" t="s">
        <v>484</v>
      </c>
      <c r="AB175" s="147" t="s">
        <v>484</v>
      </c>
      <c r="AC175" s="147" t="s">
        <v>484</v>
      </c>
      <c r="AD175" s="147" t="s">
        <v>484</v>
      </c>
      <c r="AE175" s="147" t="s">
        <v>484</v>
      </c>
      <c r="AF175" s="152">
        <v>8</v>
      </c>
      <c r="AG175" s="152">
        <v>8</v>
      </c>
      <c r="AH175" s="152">
        <v>0.5</v>
      </c>
      <c r="AI175" s="152">
        <v>0.5</v>
      </c>
      <c r="AJ175" s="34" t="s">
        <v>13</v>
      </c>
      <c r="AK175" s="34" t="s">
        <v>13</v>
      </c>
      <c r="AL175" s="34" t="s">
        <v>13</v>
      </c>
      <c r="AM175" s="34" t="s">
        <v>13</v>
      </c>
      <c r="AN175" s="34" t="s">
        <v>487</v>
      </c>
      <c r="AO175" s="34" t="s">
        <v>487</v>
      </c>
      <c r="AP175" s="58">
        <v>40</v>
      </c>
      <c r="AQ175" s="59">
        <v>0</v>
      </c>
      <c r="AR175" s="59">
        <v>40</v>
      </c>
      <c r="AS175" s="59">
        <v>0</v>
      </c>
      <c r="AT175" s="59">
        <v>40</v>
      </c>
      <c r="AU175" s="59">
        <v>0</v>
      </c>
      <c r="AV175" s="59">
        <v>40</v>
      </c>
      <c r="AW175" s="59">
        <v>0</v>
      </c>
      <c r="AX175" s="53" t="s">
        <v>489</v>
      </c>
      <c r="AY175" s="52">
        <f t="shared" si="52"/>
        <v>3520</v>
      </c>
      <c r="AZ175" s="47">
        <v>50000</v>
      </c>
      <c r="BA175" s="47">
        <v>0</v>
      </c>
      <c r="BB175" s="47">
        <v>0</v>
      </c>
      <c r="BC175" s="47">
        <v>10</v>
      </c>
      <c r="BD175" s="47">
        <v>10</v>
      </c>
      <c r="BE175" s="47">
        <v>2</v>
      </c>
      <c r="BF175" s="47">
        <v>1</v>
      </c>
      <c r="BG175" s="47">
        <v>2</v>
      </c>
      <c r="BH175" s="47">
        <v>1</v>
      </c>
      <c r="BI175" s="47" t="s">
        <v>421</v>
      </c>
      <c r="BJ175" s="47" t="s">
        <v>421</v>
      </c>
      <c r="BK175" s="47">
        <v>0</v>
      </c>
      <c r="BL175" s="53">
        <v>0</v>
      </c>
    </row>
    <row r="176" spans="1:64" x14ac:dyDescent="0.25">
      <c r="B176" s="30" t="s">
        <v>147</v>
      </c>
      <c r="C176" s="30">
        <v>2900</v>
      </c>
      <c r="D176" s="30" t="s">
        <v>381</v>
      </c>
      <c r="G176" s="152" t="s">
        <v>155</v>
      </c>
      <c r="H176" s="152" t="s">
        <v>30</v>
      </c>
      <c r="I176" s="152" t="s">
        <v>40</v>
      </c>
      <c r="J176" s="152" t="s">
        <v>469</v>
      </c>
      <c r="K176" s="152" t="s">
        <v>469</v>
      </c>
      <c r="N176" s="152">
        <v>5888</v>
      </c>
      <c r="O176" s="152">
        <v>896</v>
      </c>
      <c r="P176" s="152">
        <v>32</v>
      </c>
      <c r="Q176" s="152">
        <v>32</v>
      </c>
      <c r="R176" s="152">
        <v>1</v>
      </c>
      <c r="S176" s="152">
        <v>1</v>
      </c>
      <c r="T176" s="152">
        <v>9</v>
      </c>
      <c r="U176" s="152">
        <v>9</v>
      </c>
      <c r="V176" s="152">
        <v>16</v>
      </c>
      <c r="W176" s="152">
        <v>16</v>
      </c>
      <c r="X176" s="147" t="s">
        <v>484</v>
      </c>
      <c r="Y176" s="147" t="s">
        <v>484</v>
      </c>
      <c r="Z176" s="147" t="s">
        <v>484</v>
      </c>
      <c r="AA176" s="147" t="s">
        <v>484</v>
      </c>
      <c r="AB176" s="147" t="s">
        <v>484</v>
      </c>
      <c r="AC176" s="147" t="s">
        <v>484</v>
      </c>
      <c r="AD176" s="147" t="s">
        <v>484</v>
      </c>
      <c r="AE176" s="147" t="s">
        <v>484</v>
      </c>
      <c r="AF176" s="152">
        <v>8</v>
      </c>
      <c r="AG176" s="152">
        <v>8</v>
      </c>
      <c r="AH176" s="152">
        <v>0.5</v>
      </c>
      <c r="AI176" s="152">
        <v>0.5</v>
      </c>
      <c r="AJ176" s="34" t="s">
        <v>13</v>
      </c>
      <c r="AK176" s="34" t="s">
        <v>13</v>
      </c>
      <c r="AL176" s="34" t="s">
        <v>13</v>
      </c>
      <c r="AM176" s="34" t="s">
        <v>13</v>
      </c>
      <c r="AN176" s="34" t="s">
        <v>487</v>
      </c>
      <c r="AO176" s="34" t="s">
        <v>487</v>
      </c>
      <c r="AP176" s="58">
        <v>40</v>
      </c>
      <c r="AQ176" s="59">
        <v>0</v>
      </c>
      <c r="AR176" s="59">
        <v>40</v>
      </c>
      <c r="AS176" s="59">
        <v>0</v>
      </c>
      <c r="AT176" s="59">
        <v>40</v>
      </c>
      <c r="AU176" s="59">
        <v>0</v>
      </c>
      <c r="AV176" s="59">
        <v>40</v>
      </c>
      <c r="AW176" s="59">
        <v>0</v>
      </c>
      <c r="AX176" s="53" t="s">
        <v>489</v>
      </c>
      <c r="AY176" s="52">
        <f t="shared" si="52"/>
        <v>5888</v>
      </c>
      <c r="AZ176" s="47">
        <v>50000</v>
      </c>
      <c r="BA176" s="47">
        <v>0</v>
      </c>
      <c r="BB176" s="47">
        <v>0</v>
      </c>
      <c r="BC176" s="47">
        <v>10</v>
      </c>
      <c r="BD176" s="47">
        <v>10</v>
      </c>
      <c r="BE176" s="47">
        <v>2</v>
      </c>
      <c r="BF176" s="47">
        <v>1</v>
      </c>
      <c r="BG176" s="47">
        <v>2</v>
      </c>
      <c r="BH176" s="47">
        <v>1</v>
      </c>
      <c r="BI176" s="47" t="s">
        <v>421</v>
      </c>
      <c r="BJ176" s="47" t="s">
        <v>421</v>
      </c>
      <c r="BK176" s="47">
        <v>0</v>
      </c>
      <c r="BL176" s="53">
        <v>0</v>
      </c>
    </row>
    <row r="177" spans="1:64" x14ac:dyDescent="0.25">
      <c r="B177" s="30" t="s">
        <v>148</v>
      </c>
      <c r="C177" s="30">
        <v>2900</v>
      </c>
      <c r="D177" s="30" t="s">
        <v>382</v>
      </c>
      <c r="G177" s="152" t="s">
        <v>155</v>
      </c>
      <c r="H177" s="152" t="s">
        <v>30</v>
      </c>
      <c r="I177" s="152" t="s">
        <v>40</v>
      </c>
      <c r="J177" s="152" t="s">
        <v>469</v>
      </c>
      <c r="K177" s="152" t="s">
        <v>469</v>
      </c>
      <c r="N177" s="152">
        <v>11776</v>
      </c>
      <c r="O177" s="152">
        <v>1024</v>
      </c>
      <c r="P177" s="152">
        <v>32</v>
      </c>
      <c r="Q177" s="152">
        <v>32</v>
      </c>
      <c r="R177" s="152">
        <v>1</v>
      </c>
      <c r="S177" s="152">
        <v>1</v>
      </c>
      <c r="T177" s="152">
        <v>9</v>
      </c>
      <c r="U177" s="152">
        <v>9</v>
      </c>
      <c r="V177" s="152">
        <v>16</v>
      </c>
      <c r="W177" s="152">
        <v>16</v>
      </c>
      <c r="X177" s="147" t="s">
        <v>484</v>
      </c>
      <c r="Y177" s="147" t="s">
        <v>484</v>
      </c>
      <c r="Z177" s="147" t="s">
        <v>484</v>
      </c>
      <c r="AA177" s="147" t="s">
        <v>484</v>
      </c>
      <c r="AB177" s="147" t="s">
        <v>484</v>
      </c>
      <c r="AC177" s="147" t="s">
        <v>484</v>
      </c>
      <c r="AD177" s="147" t="s">
        <v>484</v>
      </c>
      <c r="AE177" s="147" t="s">
        <v>484</v>
      </c>
      <c r="AF177" s="152">
        <v>8</v>
      </c>
      <c r="AG177" s="152">
        <v>8</v>
      </c>
      <c r="AH177" s="152">
        <v>0.5</v>
      </c>
      <c r="AI177" s="152">
        <v>0.5</v>
      </c>
      <c r="AJ177" s="34" t="s">
        <v>13</v>
      </c>
      <c r="AK177" s="34" t="s">
        <v>13</v>
      </c>
      <c r="AL177" s="34" t="s">
        <v>13</v>
      </c>
      <c r="AM177" s="34" t="s">
        <v>13</v>
      </c>
      <c r="AN177" s="34" t="s">
        <v>487</v>
      </c>
      <c r="AO177" s="34" t="s">
        <v>487</v>
      </c>
      <c r="AP177" s="58">
        <v>40</v>
      </c>
      <c r="AQ177" s="59">
        <v>0</v>
      </c>
      <c r="AR177" s="59">
        <v>40</v>
      </c>
      <c r="AS177" s="59">
        <v>0</v>
      </c>
      <c r="AT177" s="59">
        <v>40</v>
      </c>
      <c r="AU177" s="59">
        <v>0</v>
      </c>
      <c r="AV177" s="59">
        <v>40</v>
      </c>
      <c r="AW177" s="59">
        <v>0</v>
      </c>
      <c r="AX177" s="53" t="s">
        <v>489</v>
      </c>
      <c r="AY177" s="52">
        <f t="shared" si="52"/>
        <v>11776</v>
      </c>
      <c r="AZ177" s="47">
        <v>50000</v>
      </c>
      <c r="BA177" s="47">
        <v>0</v>
      </c>
      <c r="BB177" s="47">
        <v>0</v>
      </c>
      <c r="BC177" s="47">
        <v>10</v>
      </c>
      <c r="BD177" s="47">
        <v>10</v>
      </c>
      <c r="BE177" s="47">
        <v>2</v>
      </c>
      <c r="BF177" s="47">
        <v>1</v>
      </c>
      <c r="BG177" s="47">
        <v>2</v>
      </c>
      <c r="BH177" s="47">
        <v>1</v>
      </c>
      <c r="BI177" s="47" t="s">
        <v>421</v>
      </c>
      <c r="BJ177" s="47" t="s">
        <v>421</v>
      </c>
      <c r="BK177" s="47">
        <v>0</v>
      </c>
      <c r="BL177" s="53">
        <v>0</v>
      </c>
    </row>
    <row r="178" spans="1:64" x14ac:dyDescent="0.25">
      <c r="B178" s="30" t="s">
        <v>149</v>
      </c>
      <c r="C178" s="30">
        <v>2900</v>
      </c>
      <c r="D178" s="30" t="s">
        <v>383</v>
      </c>
      <c r="G178" s="152" t="s">
        <v>29</v>
      </c>
      <c r="H178" s="152" t="s">
        <v>30</v>
      </c>
      <c r="I178" s="152" t="s">
        <v>40</v>
      </c>
      <c r="J178" s="152" t="s">
        <v>469</v>
      </c>
      <c r="K178" s="152" t="s">
        <v>469</v>
      </c>
      <c r="N178" s="152">
        <v>15008</v>
      </c>
      <c r="O178" s="152">
        <v>1504</v>
      </c>
      <c r="P178" s="152">
        <v>32</v>
      </c>
      <c r="Q178" s="152">
        <v>32</v>
      </c>
      <c r="R178" s="152">
        <v>1</v>
      </c>
      <c r="S178" s="152">
        <v>1</v>
      </c>
      <c r="T178" s="152">
        <v>9</v>
      </c>
      <c r="U178" s="152">
        <v>6</v>
      </c>
      <c r="V178" s="152">
        <v>16</v>
      </c>
      <c r="W178" s="152">
        <v>16</v>
      </c>
      <c r="X178" s="147" t="s">
        <v>484</v>
      </c>
      <c r="Y178" s="147" t="s">
        <v>484</v>
      </c>
      <c r="Z178" s="147" t="s">
        <v>484</v>
      </c>
      <c r="AA178" s="147" t="s">
        <v>484</v>
      </c>
      <c r="AB178" s="147" t="s">
        <v>484</v>
      </c>
      <c r="AC178" s="147" t="s">
        <v>484</v>
      </c>
      <c r="AD178" s="147" t="s">
        <v>484</v>
      </c>
      <c r="AE178" s="147" t="s">
        <v>484</v>
      </c>
      <c r="AF178" s="152">
        <v>8</v>
      </c>
      <c r="AG178" s="152">
        <v>5</v>
      </c>
      <c r="AH178" s="152">
        <v>0.5</v>
      </c>
      <c r="AI178" s="152">
        <v>0.5</v>
      </c>
      <c r="AJ178" s="34" t="s">
        <v>13</v>
      </c>
      <c r="AK178" s="34" t="s">
        <v>13</v>
      </c>
      <c r="AL178" s="34" t="s">
        <v>13</v>
      </c>
      <c r="AM178" s="34" t="s">
        <v>13</v>
      </c>
      <c r="AN178" s="34" t="s">
        <v>487</v>
      </c>
      <c r="AO178" s="34" t="s">
        <v>487</v>
      </c>
      <c r="AP178" s="58">
        <v>40</v>
      </c>
      <c r="AQ178" s="59">
        <v>0</v>
      </c>
      <c r="AR178" s="59">
        <v>40</v>
      </c>
      <c r="AS178" s="59">
        <v>0</v>
      </c>
      <c r="AT178" s="59">
        <v>40</v>
      </c>
      <c r="AU178" s="59">
        <v>0</v>
      </c>
      <c r="AV178" s="59">
        <v>40</v>
      </c>
      <c r="AW178" s="59">
        <v>0</v>
      </c>
      <c r="AX178" s="53" t="s">
        <v>489</v>
      </c>
      <c r="AY178" s="52">
        <f t="shared" si="52"/>
        <v>15008</v>
      </c>
      <c r="AZ178" s="47">
        <v>50000</v>
      </c>
      <c r="BA178" s="47">
        <v>0</v>
      </c>
      <c r="BB178" s="47">
        <v>0</v>
      </c>
      <c r="BC178" s="47">
        <v>10</v>
      </c>
      <c r="BD178" s="47">
        <v>10</v>
      </c>
      <c r="BE178" s="47">
        <v>2</v>
      </c>
      <c r="BF178" s="47">
        <v>1</v>
      </c>
      <c r="BG178" s="47">
        <v>2</v>
      </c>
      <c r="BH178" s="47">
        <v>1</v>
      </c>
      <c r="BI178" s="47" t="s">
        <v>421</v>
      </c>
      <c r="BJ178" s="47" t="s">
        <v>421</v>
      </c>
      <c r="BK178" s="47">
        <v>0</v>
      </c>
      <c r="BL178" s="53">
        <v>0</v>
      </c>
    </row>
    <row r="179" spans="1:64" x14ac:dyDescent="0.25">
      <c r="B179" s="30" t="s">
        <v>150</v>
      </c>
      <c r="C179" s="30">
        <v>2900</v>
      </c>
      <c r="D179" s="30" t="s">
        <v>384</v>
      </c>
      <c r="G179" s="152" t="s">
        <v>29</v>
      </c>
      <c r="H179" s="152" t="s">
        <v>30</v>
      </c>
      <c r="I179" s="152" t="s">
        <v>40</v>
      </c>
      <c r="J179" s="152" t="s">
        <v>469</v>
      </c>
      <c r="K179" s="152" t="s">
        <v>469</v>
      </c>
      <c r="N179" s="152">
        <v>20000</v>
      </c>
      <c r="O179" s="152">
        <v>2016</v>
      </c>
      <c r="P179" s="152">
        <v>32</v>
      </c>
      <c r="Q179" s="152">
        <v>32</v>
      </c>
      <c r="R179" s="152">
        <v>1</v>
      </c>
      <c r="S179" s="152">
        <v>1</v>
      </c>
      <c r="T179" s="152">
        <v>9</v>
      </c>
      <c r="U179" s="152">
        <v>6</v>
      </c>
      <c r="V179" s="152">
        <v>16</v>
      </c>
      <c r="W179" s="152">
        <v>16</v>
      </c>
      <c r="X179" s="147" t="s">
        <v>484</v>
      </c>
      <c r="Y179" s="147" t="s">
        <v>484</v>
      </c>
      <c r="Z179" s="147" t="s">
        <v>484</v>
      </c>
      <c r="AA179" s="147" t="s">
        <v>484</v>
      </c>
      <c r="AB179" s="147" t="s">
        <v>484</v>
      </c>
      <c r="AC179" s="147" t="s">
        <v>484</v>
      </c>
      <c r="AD179" s="147" t="s">
        <v>484</v>
      </c>
      <c r="AE179" s="147" t="s">
        <v>484</v>
      </c>
      <c r="AF179" s="152">
        <v>8</v>
      </c>
      <c r="AG179" s="152">
        <v>5</v>
      </c>
      <c r="AH179" s="152">
        <v>0.5</v>
      </c>
      <c r="AI179" s="152">
        <v>0.5</v>
      </c>
      <c r="AJ179" s="34" t="s">
        <v>13</v>
      </c>
      <c r="AK179" s="34" t="s">
        <v>13</v>
      </c>
      <c r="AL179" s="34" t="s">
        <v>13</v>
      </c>
      <c r="AM179" s="34" t="s">
        <v>13</v>
      </c>
      <c r="AN179" s="34" t="s">
        <v>487</v>
      </c>
      <c r="AO179" s="34" t="s">
        <v>487</v>
      </c>
      <c r="AP179" s="58">
        <v>40</v>
      </c>
      <c r="AQ179" s="59">
        <v>0</v>
      </c>
      <c r="AR179" s="59">
        <v>40</v>
      </c>
      <c r="AS179" s="59">
        <v>0</v>
      </c>
      <c r="AT179" s="59">
        <v>40</v>
      </c>
      <c r="AU179" s="59">
        <v>0</v>
      </c>
      <c r="AV179" s="59">
        <v>40</v>
      </c>
      <c r="AW179" s="59">
        <v>0</v>
      </c>
      <c r="AX179" s="53" t="s">
        <v>489</v>
      </c>
      <c r="AY179" s="52">
        <f t="shared" si="52"/>
        <v>20000</v>
      </c>
      <c r="AZ179" s="47">
        <v>50000</v>
      </c>
      <c r="BA179" s="47">
        <v>0</v>
      </c>
      <c r="BB179" s="47">
        <v>0</v>
      </c>
      <c r="BC179" s="47">
        <v>10</v>
      </c>
      <c r="BD179" s="47">
        <v>10</v>
      </c>
      <c r="BE179" s="47">
        <v>2</v>
      </c>
      <c r="BF179" s="47">
        <v>1</v>
      </c>
      <c r="BG179" s="47">
        <v>2</v>
      </c>
      <c r="BH179" s="47">
        <v>1</v>
      </c>
      <c r="BI179" s="47" t="s">
        <v>421</v>
      </c>
      <c r="BJ179" s="47" t="s">
        <v>421</v>
      </c>
      <c r="BK179" s="47">
        <v>0</v>
      </c>
      <c r="BL179" s="53">
        <v>0</v>
      </c>
    </row>
    <row r="180" spans="1:64" x14ac:dyDescent="0.25">
      <c r="B180" s="30" t="s">
        <v>151</v>
      </c>
      <c r="C180" s="30">
        <v>2900</v>
      </c>
      <c r="D180" s="30" t="s">
        <v>385</v>
      </c>
      <c r="G180" s="152" t="s">
        <v>29</v>
      </c>
      <c r="H180" s="152" t="s">
        <v>30</v>
      </c>
      <c r="I180" s="152" t="s">
        <v>40</v>
      </c>
      <c r="J180" s="152" t="s">
        <v>469</v>
      </c>
      <c r="K180" s="152" t="s">
        <v>469</v>
      </c>
      <c r="N180" s="152">
        <v>25024</v>
      </c>
      <c r="O180" s="152">
        <v>2016</v>
      </c>
      <c r="P180" s="152">
        <v>32</v>
      </c>
      <c r="Q180" s="152">
        <v>32</v>
      </c>
      <c r="R180" s="152">
        <v>1</v>
      </c>
      <c r="S180" s="152">
        <v>1</v>
      </c>
      <c r="T180" s="152">
        <v>9</v>
      </c>
      <c r="U180" s="152">
        <v>6</v>
      </c>
      <c r="V180" s="152">
        <v>16</v>
      </c>
      <c r="W180" s="152">
        <v>16</v>
      </c>
      <c r="X180" s="147" t="s">
        <v>484</v>
      </c>
      <c r="Y180" s="147" t="s">
        <v>484</v>
      </c>
      <c r="Z180" s="147" t="s">
        <v>484</v>
      </c>
      <c r="AA180" s="147" t="s">
        <v>484</v>
      </c>
      <c r="AB180" s="147" t="s">
        <v>484</v>
      </c>
      <c r="AC180" s="147" t="s">
        <v>484</v>
      </c>
      <c r="AD180" s="147" t="s">
        <v>484</v>
      </c>
      <c r="AE180" s="147" t="s">
        <v>484</v>
      </c>
      <c r="AF180" s="152">
        <v>8</v>
      </c>
      <c r="AG180" s="152">
        <v>5</v>
      </c>
      <c r="AH180" s="152">
        <v>0.5</v>
      </c>
      <c r="AI180" s="152">
        <v>0.5</v>
      </c>
      <c r="AJ180" s="34" t="s">
        <v>13</v>
      </c>
      <c r="AK180" s="34" t="s">
        <v>13</v>
      </c>
      <c r="AL180" s="34" t="s">
        <v>13</v>
      </c>
      <c r="AM180" s="34" t="s">
        <v>13</v>
      </c>
      <c r="AN180" s="34" t="s">
        <v>487</v>
      </c>
      <c r="AO180" s="34" t="s">
        <v>487</v>
      </c>
      <c r="AP180" s="58">
        <v>40</v>
      </c>
      <c r="AQ180" s="59">
        <v>0</v>
      </c>
      <c r="AR180" s="59">
        <v>40</v>
      </c>
      <c r="AS180" s="59">
        <v>0</v>
      </c>
      <c r="AT180" s="59">
        <v>40</v>
      </c>
      <c r="AU180" s="59">
        <v>0</v>
      </c>
      <c r="AV180" s="59">
        <v>40</v>
      </c>
      <c r="AW180" s="59">
        <v>0</v>
      </c>
      <c r="AX180" s="53" t="s">
        <v>489</v>
      </c>
      <c r="AY180" s="52">
        <f t="shared" si="52"/>
        <v>25024</v>
      </c>
      <c r="AZ180" s="47">
        <v>50000</v>
      </c>
      <c r="BA180" s="47">
        <v>0</v>
      </c>
      <c r="BB180" s="47">
        <v>0</v>
      </c>
      <c r="BC180" s="47">
        <v>10</v>
      </c>
      <c r="BD180" s="47">
        <v>10</v>
      </c>
      <c r="BE180" s="47">
        <v>2</v>
      </c>
      <c r="BF180" s="47">
        <v>1</v>
      </c>
      <c r="BG180" s="47">
        <v>2</v>
      </c>
      <c r="BH180" s="47">
        <v>1</v>
      </c>
      <c r="BI180" s="47" t="s">
        <v>421</v>
      </c>
      <c r="BJ180" s="47" t="s">
        <v>421</v>
      </c>
      <c r="BK180" s="47">
        <v>0</v>
      </c>
      <c r="BL180" s="53">
        <v>0</v>
      </c>
    </row>
    <row r="181" spans="1:64" x14ac:dyDescent="0.25">
      <c r="B181" s="30" t="s">
        <v>152</v>
      </c>
      <c r="C181" s="30">
        <v>2200</v>
      </c>
      <c r="D181" s="30" t="s">
        <v>386</v>
      </c>
      <c r="G181" s="152" t="s">
        <v>29</v>
      </c>
      <c r="H181" s="152" t="s">
        <v>30</v>
      </c>
      <c r="I181" s="152" t="s">
        <v>40</v>
      </c>
      <c r="J181" s="152" t="s">
        <v>469</v>
      </c>
      <c r="K181" s="152" t="s">
        <v>469</v>
      </c>
      <c r="N181" s="152">
        <v>30016</v>
      </c>
      <c r="O181" s="152">
        <v>2016</v>
      </c>
      <c r="P181" s="152">
        <v>32</v>
      </c>
      <c r="Q181" s="152">
        <v>32</v>
      </c>
      <c r="R181" s="152">
        <v>1</v>
      </c>
      <c r="S181" s="152">
        <v>1</v>
      </c>
      <c r="T181" s="152">
        <v>9</v>
      </c>
      <c r="U181" s="152">
        <v>6</v>
      </c>
      <c r="V181" s="152">
        <v>16</v>
      </c>
      <c r="W181" s="152">
        <v>16</v>
      </c>
      <c r="X181" s="147" t="s">
        <v>484</v>
      </c>
      <c r="Y181" s="147" t="s">
        <v>484</v>
      </c>
      <c r="Z181" s="147" t="s">
        <v>484</v>
      </c>
      <c r="AA181" s="147" t="s">
        <v>484</v>
      </c>
      <c r="AB181" s="147" t="s">
        <v>484</v>
      </c>
      <c r="AC181" s="147" t="s">
        <v>484</v>
      </c>
      <c r="AD181" s="147" t="s">
        <v>484</v>
      </c>
      <c r="AE181" s="147" t="s">
        <v>484</v>
      </c>
      <c r="AF181" s="152">
        <v>8</v>
      </c>
      <c r="AG181" s="152">
        <v>5</v>
      </c>
      <c r="AH181" s="152">
        <v>0.5</v>
      </c>
      <c r="AI181" s="152">
        <v>0.5</v>
      </c>
      <c r="AJ181" s="34" t="s">
        <v>13</v>
      </c>
      <c r="AK181" s="34" t="s">
        <v>13</v>
      </c>
      <c r="AL181" s="34" t="s">
        <v>13</v>
      </c>
      <c r="AM181" s="34" t="s">
        <v>13</v>
      </c>
      <c r="AN181" s="34" t="s">
        <v>487</v>
      </c>
      <c r="AO181" s="34" t="s">
        <v>487</v>
      </c>
      <c r="AP181" s="58">
        <v>40</v>
      </c>
      <c r="AQ181" s="59">
        <v>0</v>
      </c>
      <c r="AR181" s="59">
        <v>40</v>
      </c>
      <c r="AS181" s="59">
        <v>0</v>
      </c>
      <c r="AT181" s="59">
        <v>40</v>
      </c>
      <c r="AU181" s="59">
        <v>0</v>
      </c>
      <c r="AV181" s="59">
        <v>40</v>
      </c>
      <c r="AW181" s="59">
        <v>0</v>
      </c>
      <c r="AX181" s="53" t="s">
        <v>489</v>
      </c>
      <c r="AY181" s="52">
        <f t="shared" si="52"/>
        <v>30016</v>
      </c>
      <c r="AZ181" s="47">
        <v>50000</v>
      </c>
      <c r="BA181" s="47">
        <v>0</v>
      </c>
      <c r="BB181" s="47">
        <v>0</v>
      </c>
      <c r="BC181" s="47">
        <v>10</v>
      </c>
      <c r="BD181" s="47">
        <v>10</v>
      </c>
      <c r="BE181" s="47">
        <v>2</v>
      </c>
      <c r="BF181" s="47">
        <v>1</v>
      </c>
      <c r="BG181" s="47">
        <v>2</v>
      </c>
      <c r="BH181" s="47">
        <v>1</v>
      </c>
      <c r="BI181" s="47" t="s">
        <v>421</v>
      </c>
      <c r="BJ181" s="47" t="s">
        <v>421</v>
      </c>
      <c r="BK181" s="47">
        <v>0</v>
      </c>
      <c r="BL181" s="53">
        <v>0</v>
      </c>
    </row>
    <row r="182" spans="1:64" x14ac:dyDescent="0.25">
      <c r="B182" s="30" t="s">
        <v>153</v>
      </c>
      <c r="C182" s="30">
        <v>1500</v>
      </c>
      <c r="D182" s="30" t="s">
        <v>387</v>
      </c>
      <c r="G182" s="152" t="s">
        <v>29</v>
      </c>
      <c r="H182" s="152" t="s">
        <v>30</v>
      </c>
      <c r="I182" s="152" t="s">
        <v>40</v>
      </c>
      <c r="J182" s="152" t="s">
        <v>469</v>
      </c>
      <c r="K182" s="152" t="s">
        <v>469</v>
      </c>
      <c r="N182" s="152">
        <v>40000</v>
      </c>
      <c r="O182" s="152">
        <v>5024</v>
      </c>
      <c r="P182" s="152">
        <v>32</v>
      </c>
      <c r="Q182" s="152">
        <v>32</v>
      </c>
      <c r="R182" s="152">
        <v>1</v>
      </c>
      <c r="S182" s="152">
        <v>1</v>
      </c>
      <c r="T182" s="152">
        <v>9</v>
      </c>
      <c r="U182" s="152">
        <v>6</v>
      </c>
      <c r="V182" s="152">
        <v>16</v>
      </c>
      <c r="W182" s="152">
        <v>16</v>
      </c>
      <c r="X182" s="147" t="s">
        <v>484</v>
      </c>
      <c r="Y182" s="147" t="s">
        <v>484</v>
      </c>
      <c r="Z182" s="147" t="s">
        <v>484</v>
      </c>
      <c r="AA182" s="147" t="s">
        <v>484</v>
      </c>
      <c r="AB182" s="147" t="s">
        <v>484</v>
      </c>
      <c r="AC182" s="147" t="s">
        <v>484</v>
      </c>
      <c r="AD182" s="147" t="s">
        <v>484</v>
      </c>
      <c r="AE182" s="147" t="s">
        <v>484</v>
      </c>
      <c r="AF182" s="152">
        <v>8</v>
      </c>
      <c r="AG182" s="152">
        <v>5</v>
      </c>
      <c r="AH182" s="152">
        <v>0.5</v>
      </c>
      <c r="AI182" s="152">
        <v>0.5</v>
      </c>
      <c r="AJ182" s="34" t="s">
        <v>13</v>
      </c>
      <c r="AK182" s="34" t="s">
        <v>13</v>
      </c>
      <c r="AL182" s="34" t="s">
        <v>13</v>
      </c>
      <c r="AM182" s="34" t="s">
        <v>13</v>
      </c>
      <c r="AN182" s="34" t="s">
        <v>487</v>
      </c>
      <c r="AO182" s="34" t="s">
        <v>487</v>
      </c>
      <c r="AP182" s="58">
        <v>40</v>
      </c>
      <c r="AQ182" s="59">
        <v>0</v>
      </c>
      <c r="AR182" s="59">
        <v>40</v>
      </c>
      <c r="AS182" s="59">
        <v>0</v>
      </c>
      <c r="AT182" s="59">
        <v>40</v>
      </c>
      <c r="AU182" s="59">
        <v>0</v>
      </c>
      <c r="AV182" s="59">
        <v>40</v>
      </c>
      <c r="AW182" s="59">
        <v>0</v>
      </c>
      <c r="AX182" s="53" t="s">
        <v>489</v>
      </c>
      <c r="AY182" s="52">
        <f t="shared" si="52"/>
        <v>40000</v>
      </c>
      <c r="AZ182" s="47">
        <v>50000</v>
      </c>
      <c r="BA182" s="47">
        <v>0</v>
      </c>
      <c r="BB182" s="47">
        <v>0</v>
      </c>
      <c r="BC182" s="47">
        <v>10</v>
      </c>
      <c r="BD182" s="47">
        <v>10</v>
      </c>
      <c r="BE182" s="47">
        <v>2</v>
      </c>
      <c r="BF182" s="47">
        <v>1</v>
      </c>
      <c r="BG182" s="47">
        <v>2</v>
      </c>
      <c r="BH182" s="47">
        <v>1</v>
      </c>
      <c r="BI182" s="47" t="s">
        <v>421</v>
      </c>
      <c r="BJ182" s="47" t="s">
        <v>421</v>
      </c>
      <c r="BK182" s="47">
        <v>0</v>
      </c>
      <c r="BL182" s="53">
        <v>0</v>
      </c>
    </row>
    <row r="183" spans="1:64" x14ac:dyDescent="0.25">
      <c r="B183" s="30" t="s">
        <v>154</v>
      </c>
      <c r="C183" s="30">
        <v>700</v>
      </c>
      <c r="D183" s="30" t="s">
        <v>388</v>
      </c>
      <c r="G183" s="152" t="s">
        <v>29</v>
      </c>
      <c r="H183" s="152" t="s">
        <v>30</v>
      </c>
      <c r="I183" s="152" t="s">
        <v>40</v>
      </c>
      <c r="J183" s="152" t="s">
        <v>469</v>
      </c>
      <c r="K183" s="152" t="s">
        <v>469</v>
      </c>
      <c r="N183" s="152">
        <v>50016</v>
      </c>
      <c r="O183" s="152">
        <v>5024</v>
      </c>
      <c r="P183" s="152">
        <v>32</v>
      </c>
      <c r="Q183" s="152">
        <v>32</v>
      </c>
      <c r="R183" s="152">
        <v>1</v>
      </c>
      <c r="S183" s="152">
        <v>1</v>
      </c>
      <c r="T183" s="152">
        <v>9</v>
      </c>
      <c r="U183" s="152">
        <v>6</v>
      </c>
      <c r="V183" s="152">
        <v>16</v>
      </c>
      <c r="W183" s="152">
        <v>16</v>
      </c>
      <c r="X183" s="147" t="s">
        <v>484</v>
      </c>
      <c r="Y183" s="147" t="s">
        <v>484</v>
      </c>
      <c r="Z183" s="147" t="s">
        <v>484</v>
      </c>
      <c r="AA183" s="147" t="s">
        <v>484</v>
      </c>
      <c r="AB183" s="147" t="s">
        <v>484</v>
      </c>
      <c r="AC183" s="147" t="s">
        <v>484</v>
      </c>
      <c r="AD183" s="147" t="s">
        <v>484</v>
      </c>
      <c r="AE183" s="147" t="s">
        <v>484</v>
      </c>
      <c r="AF183" s="152">
        <v>8</v>
      </c>
      <c r="AG183" s="152">
        <v>5</v>
      </c>
      <c r="AH183" s="152">
        <v>0.5</v>
      </c>
      <c r="AI183" s="152">
        <v>0.5</v>
      </c>
      <c r="AJ183" s="34" t="s">
        <v>13</v>
      </c>
      <c r="AK183" s="34" t="s">
        <v>13</v>
      </c>
      <c r="AL183" s="34" t="s">
        <v>13</v>
      </c>
      <c r="AM183" s="34" t="s">
        <v>13</v>
      </c>
      <c r="AN183" s="34" t="s">
        <v>487</v>
      </c>
      <c r="AO183" s="34" t="s">
        <v>487</v>
      </c>
      <c r="AP183" s="58">
        <v>40</v>
      </c>
      <c r="AQ183" s="59">
        <v>0</v>
      </c>
      <c r="AR183" s="59">
        <v>40</v>
      </c>
      <c r="AS183" s="59">
        <v>0</v>
      </c>
      <c r="AT183" s="59">
        <v>40</v>
      </c>
      <c r="AU183" s="59">
        <v>0</v>
      </c>
      <c r="AV183" s="59">
        <v>40</v>
      </c>
      <c r="AW183" s="59">
        <v>0</v>
      </c>
      <c r="AX183" s="53" t="s">
        <v>489</v>
      </c>
      <c r="AY183" s="52">
        <f t="shared" si="52"/>
        <v>50016</v>
      </c>
      <c r="AZ183" s="47">
        <v>50000</v>
      </c>
      <c r="BA183" s="47">
        <v>0</v>
      </c>
      <c r="BB183" s="47">
        <v>0</v>
      </c>
      <c r="BC183" s="47">
        <v>10</v>
      </c>
      <c r="BD183" s="47">
        <v>10</v>
      </c>
      <c r="BE183" s="47">
        <v>2</v>
      </c>
      <c r="BF183" s="47">
        <v>1</v>
      </c>
      <c r="BG183" s="47">
        <v>2</v>
      </c>
      <c r="BH183" s="47">
        <v>1</v>
      </c>
      <c r="BI183" s="47" t="s">
        <v>421</v>
      </c>
      <c r="BJ183" s="47" t="s">
        <v>421</v>
      </c>
      <c r="BK183" s="47">
        <v>0</v>
      </c>
      <c r="BL183" s="53">
        <v>0</v>
      </c>
    </row>
    <row r="184" spans="1:64" x14ac:dyDescent="0.25">
      <c r="AP184" s="69"/>
      <c r="AQ184" s="70"/>
      <c r="AR184" s="70"/>
      <c r="AS184" s="70"/>
      <c r="AT184" s="70"/>
      <c r="AU184" s="70"/>
      <c r="AV184" s="70"/>
      <c r="AW184" s="70"/>
      <c r="AX184" s="56"/>
      <c r="AY184" s="54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6"/>
    </row>
    <row r="185" spans="1:64" x14ac:dyDescent="0.25">
      <c r="A185" s="30" t="s">
        <v>139</v>
      </c>
      <c r="B185" s="30" t="s">
        <v>336</v>
      </c>
      <c r="C185" s="30">
        <v>2550</v>
      </c>
      <c r="D185" s="30" t="s">
        <v>337</v>
      </c>
      <c r="G185" s="152" t="s">
        <v>29</v>
      </c>
      <c r="H185" s="152" t="s">
        <v>30</v>
      </c>
      <c r="I185" s="152" t="s">
        <v>37</v>
      </c>
      <c r="J185" s="152" t="s">
        <v>469</v>
      </c>
      <c r="K185" s="152" t="s">
        <v>469</v>
      </c>
      <c r="N185" s="152">
        <v>25024</v>
      </c>
      <c r="O185" s="152">
        <v>2016</v>
      </c>
      <c r="P185" s="152">
        <v>32</v>
      </c>
      <c r="Q185" s="152">
        <v>32</v>
      </c>
      <c r="R185" s="152">
        <v>1</v>
      </c>
      <c r="S185" s="152">
        <v>1</v>
      </c>
      <c r="T185" s="152">
        <v>9</v>
      </c>
      <c r="U185" s="152">
        <v>9</v>
      </c>
      <c r="V185" s="152">
        <v>16</v>
      </c>
      <c r="W185" s="152">
        <v>16</v>
      </c>
      <c r="X185" s="147" t="s">
        <v>484</v>
      </c>
      <c r="Y185" s="147" t="s">
        <v>484</v>
      </c>
      <c r="Z185" s="147" t="s">
        <v>484</v>
      </c>
      <c r="AA185" s="147" t="s">
        <v>484</v>
      </c>
      <c r="AB185" s="147" t="s">
        <v>484</v>
      </c>
      <c r="AC185" s="147" t="s">
        <v>484</v>
      </c>
      <c r="AD185" s="147" t="s">
        <v>484</v>
      </c>
      <c r="AE185" s="147" t="s">
        <v>484</v>
      </c>
      <c r="AF185" s="152">
        <v>8</v>
      </c>
      <c r="AG185" s="152">
        <v>5</v>
      </c>
      <c r="AH185" s="152">
        <v>2</v>
      </c>
      <c r="AI185" s="152">
        <v>1</v>
      </c>
      <c r="AJ185" s="34" t="s">
        <v>13</v>
      </c>
      <c r="AK185" s="34" t="s">
        <v>13</v>
      </c>
      <c r="AL185" s="34" t="s">
        <v>13</v>
      </c>
      <c r="AM185" s="34" t="s">
        <v>13</v>
      </c>
      <c r="AN185" s="34" t="s">
        <v>487</v>
      </c>
      <c r="AO185" s="34" t="s">
        <v>487</v>
      </c>
      <c r="AP185" s="58">
        <v>40</v>
      </c>
      <c r="AQ185" s="59">
        <v>0</v>
      </c>
      <c r="AR185" s="59">
        <v>40</v>
      </c>
      <c r="AS185" s="59">
        <v>0</v>
      </c>
      <c r="AT185" s="59">
        <v>40</v>
      </c>
      <c r="AU185" s="59">
        <v>0</v>
      </c>
      <c r="AV185" s="59">
        <v>40</v>
      </c>
      <c r="AW185" s="59">
        <v>0</v>
      </c>
      <c r="AX185" s="53" t="s">
        <v>489</v>
      </c>
      <c r="AY185" s="52">
        <f>N185</f>
        <v>25024</v>
      </c>
      <c r="AZ185" s="47">
        <v>50000</v>
      </c>
      <c r="BA185" s="47">
        <v>0</v>
      </c>
      <c r="BB185" s="47">
        <v>0</v>
      </c>
      <c r="BC185" s="47">
        <v>10</v>
      </c>
      <c r="BD185" s="47">
        <v>10</v>
      </c>
      <c r="BE185" s="47">
        <v>2</v>
      </c>
      <c r="BF185" s="47">
        <v>1</v>
      </c>
      <c r="BG185" s="47">
        <v>2</v>
      </c>
      <c r="BH185" s="47">
        <v>1</v>
      </c>
      <c r="BI185" s="47" t="s">
        <v>421</v>
      </c>
      <c r="BJ185" s="47" t="s">
        <v>421</v>
      </c>
      <c r="BK185" s="47">
        <v>0</v>
      </c>
      <c r="BL185" s="53">
        <v>0</v>
      </c>
    </row>
    <row r="186" spans="1:64" x14ac:dyDescent="0.25">
      <c r="A186" s="30" t="s">
        <v>29</v>
      </c>
      <c r="AP186" s="69"/>
      <c r="AQ186" s="70"/>
      <c r="AR186" s="70"/>
      <c r="AS186" s="70"/>
      <c r="AT186" s="70"/>
      <c r="AU186" s="70"/>
      <c r="AV186" s="70"/>
      <c r="AW186" s="70"/>
      <c r="AX186" s="56"/>
      <c r="AY186" s="54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6"/>
    </row>
    <row r="187" spans="1:64" x14ac:dyDescent="0.25">
      <c r="A187" s="30" t="s">
        <v>74</v>
      </c>
      <c r="AP187" s="69"/>
      <c r="AQ187" s="70"/>
      <c r="AR187" s="70"/>
      <c r="AS187" s="70"/>
      <c r="AT187" s="70"/>
      <c r="AU187" s="70"/>
      <c r="AV187" s="70"/>
      <c r="AW187" s="70"/>
      <c r="AX187" s="56"/>
      <c r="AY187" s="54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6"/>
    </row>
    <row r="188" spans="1:64" x14ac:dyDescent="0.25">
      <c r="AP188" s="69"/>
      <c r="AQ188" s="70"/>
      <c r="AR188" s="70"/>
      <c r="AS188" s="70"/>
      <c r="AT188" s="70"/>
      <c r="AU188" s="70"/>
      <c r="AV188" s="70"/>
      <c r="AW188" s="70"/>
      <c r="AX188" s="56"/>
      <c r="AY188" s="54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6"/>
    </row>
    <row r="189" spans="1:64" x14ac:dyDescent="0.25">
      <c r="A189" s="30" t="s">
        <v>160</v>
      </c>
      <c r="B189" s="30" t="s">
        <v>156</v>
      </c>
      <c r="C189" s="30">
        <v>8100</v>
      </c>
      <c r="D189" s="30" t="s">
        <v>302</v>
      </c>
      <c r="G189" s="152" t="s">
        <v>23</v>
      </c>
      <c r="H189" s="152" t="s">
        <v>36</v>
      </c>
      <c r="I189" s="152" t="s">
        <v>37</v>
      </c>
      <c r="J189" s="152" t="s">
        <v>469</v>
      </c>
      <c r="K189" s="152" t="s">
        <v>469</v>
      </c>
      <c r="L189" s="34">
        <f t="shared" ref="L189:L191" si="53">N189*2</f>
        <v>17664</v>
      </c>
      <c r="M189" s="34">
        <f t="shared" ref="M189:M191" si="54">O189*2</f>
        <v>1792</v>
      </c>
      <c r="N189" s="152">
        <v>8832</v>
      </c>
      <c r="O189" s="152">
        <v>896</v>
      </c>
      <c r="P189" s="152">
        <f t="shared" ref="P189:Q191" si="55">N189/4</f>
        <v>2208</v>
      </c>
      <c r="Q189" s="152">
        <f t="shared" si="55"/>
        <v>224</v>
      </c>
      <c r="R189" s="152">
        <v>1</v>
      </c>
      <c r="S189" s="152">
        <v>1</v>
      </c>
      <c r="T189" s="152">
        <v>9</v>
      </c>
      <c r="U189" s="152">
        <v>9</v>
      </c>
      <c r="V189" s="152">
        <v>16</v>
      </c>
      <c r="W189" s="152">
        <v>16</v>
      </c>
      <c r="X189" s="147" t="s">
        <v>484</v>
      </c>
      <c r="Y189" s="147" t="s">
        <v>484</v>
      </c>
      <c r="Z189" s="147" t="s">
        <v>484</v>
      </c>
      <c r="AA189" s="147" t="s">
        <v>484</v>
      </c>
      <c r="AB189" s="147" t="s">
        <v>484</v>
      </c>
      <c r="AC189" s="147" t="s">
        <v>484</v>
      </c>
      <c r="AD189" s="147" t="s">
        <v>484</v>
      </c>
      <c r="AE189" s="147" t="s">
        <v>484</v>
      </c>
      <c r="AF189" s="152">
        <v>5</v>
      </c>
      <c r="AG189" s="152">
        <v>5</v>
      </c>
      <c r="AH189" s="152">
        <v>0.5</v>
      </c>
      <c r="AI189" s="152">
        <v>0.5</v>
      </c>
      <c r="AJ189" s="34" t="s">
        <v>13</v>
      </c>
      <c r="AK189" s="34" t="s">
        <v>13</v>
      </c>
      <c r="AL189" s="34" t="s">
        <v>13</v>
      </c>
      <c r="AM189" s="34" t="s">
        <v>13</v>
      </c>
      <c r="AN189" s="34" t="s">
        <v>487</v>
      </c>
      <c r="AO189" s="34" t="s">
        <v>487</v>
      </c>
      <c r="AP189" s="58">
        <v>40</v>
      </c>
      <c r="AQ189" s="59">
        <v>0</v>
      </c>
      <c r="AR189" s="59">
        <v>40</v>
      </c>
      <c r="AS189" s="59">
        <v>0</v>
      </c>
      <c r="AT189" s="59">
        <v>40</v>
      </c>
      <c r="AU189" s="59">
        <v>0</v>
      </c>
      <c r="AV189" s="59">
        <v>40</v>
      </c>
      <c r="AW189" s="59">
        <v>0</v>
      </c>
      <c r="AX189" s="53" t="s">
        <v>489</v>
      </c>
      <c r="AY189" s="52">
        <f t="shared" ref="AY189:AY191" si="56">N189</f>
        <v>8832</v>
      </c>
      <c r="AZ189" s="47">
        <v>50000</v>
      </c>
      <c r="BA189" s="47">
        <v>0</v>
      </c>
      <c r="BB189" s="47">
        <v>0</v>
      </c>
      <c r="BC189" s="47">
        <v>10</v>
      </c>
      <c r="BD189" s="47">
        <v>10</v>
      </c>
      <c r="BE189" s="47">
        <v>2</v>
      </c>
      <c r="BF189" s="47">
        <v>1</v>
      </c>
      <c r="BG189" s="47">
        <v>2</v>
      </c>
      <c r="BH189" s="47">
        <v>1</v>
      </c>
      <c r="BI189" s="47" t="s">
        <v>421</v>
      </c>
      <c r="BJ189" s="47" t="s">
        <v>421</v>
      </c>
      <c r="BK189" s="47">
        <v>0</v>
      </c>
      <c r="BL189" s="53">
        <v>0</v>
      </c>
    </row>
    <row r="190" spans="1:64" x14ac:dyDescent="0.25">
      <c r="A190" s="30" t="s">
        <v>23</v>
      </c>
      <c r="B190" s="30" t="s">
        <v>157</v>
      </c>
      <c r="C190" s="30">
        <v>6600</v>
      </c>
      <c r="D190" s="30" t="s">
        <v>303</v>
      </c>
      <c r="G190" s="152" t="s">
        <v>23</v>
      </c>
      <c r="H190" s="152" t="s">
        <v>36</v>
      </c>
      <c r="I190" s="152" t="s">
        <v>37</v>
      </c>
      <c r="J190" s="152" t="s">
        <v>469</v>
      </c>
      <c r="K190" s="152" t="s">
        <v>469</v>
      </c>
      <c r="L190" s="34">
        <f t="shared" si="53"/>
        <v>23552</v>
      </c>
      <c r="M190" s="34">
        <f t="shared" si="54"/>
        <v>2304</v>
      </c>
      <c r="N190" s="152">
        <v>11776</v>
      </c>
      <c r="O190" s="152">
        <v>1152</v>
      </c>
      <c r="P190" s="152">
        <f t="shared" si="55"/>
        <v>2944</v>
      </c>
      <c r="Q190" s="152">
        <f t="shared" si="55"/>
        <v>288</v>
      </c>
      <c r="R190" s="152">
        <v>1</v>
      </c>
      <c r="S190" s="152">
        <v>1</v>
      </c>
      <c r="T190" s="152">
        <v>9</v>
      </c>
      <c r="U190" s="152">
        <v>9</v>
      </c>
      <c r="V190" s="152">
        <v>16</v>
      </c>
      <c r="W190" s="152">
        <v>16</v>
      </c>
      <c r="X190" s="147" t="s">
        <v>484</v>
      </c>
      <c r="Y190" s="147" t="s">
        <v>484</v>
      </c>
      <c r="Z190" s="147" t="s">
        <v>484</v>
      </c>
      <c r="AA190" s="147" t="s">
        <v>484</v>
      </c>
      <c r="AB190" s="147" t="s">
        <v>484</v>
      </c>
      <c r="AC190" s="147" t="s">
        <v>484</v>
      </c>
      <c r="AD190" s="147" t="s">
        <v>484</v>
      </c>
      <c r="AE190" s="147" t="s">
        <v>484</v>
      </c>
      <c r="AF190" s="152">
        <v>5</v>
      </c>
      <c r="AG190" s="152">
        <v>5</v>
      </c>
      <c r="AH190" s="152">
        <v>0.5</v>
      </c>
      <c r="AI190" s="152">
        <v>0.5</v>
      </c>
      <c r="AJ190" s="34" t="s">
        <v>13</v>
      </c>
      <c r="AK190" s="34" t="s">
        <v>13</v>
      </c>
      <c r="AL190" s="34" t="s">
        <v>13</v>
      </c>
      <c r="AM190" s="34" t="s">
        <v>13</v>
      </c>
      <c r="AN190" s="34" t="s">
        <v>487</v>
      </c>
      <c r="AO190" s="34" t="s">
        <v>487</v>
      </c>
      <c r="AP190" s="58">
        <v>40</v>
      </c>
      <c r="AQ190" s="59">
        <v>0</v>
      </c>
      <c r="AR190" s="59">
        <v>40</v>
      </c>
      <c r="AS190" s="59">
        <v>0</v>
      </c>
      <c r="AT190" s="59">
        <v>40</v>
      </c>
      <c r="AU190" s="59">
        <v>0</v>
      </c>
      <c r="AV190" s="59">
        <v>40</v>
      </c>
      <c r="AW190" s="59">
        <v>0</v>
      </c>
      <c r="AX190" s="53" t="s">
        <v>489</v>
      </c>
      <c r="AY190" s="52">
        <f t="shared" si="56"/>
        <v>11776</v>
      </c>
      <c r="AZ190" s="47">
        <v>50000</v>
      </c>
      <c r="BA190" s="47">
        <v>0</v>
      </c>
      <c r="BB190" s="47">
        <v>0</v>
      </c>
      <c r="BC190" s="47">
        <v>10</v>
      </c>
      <c r="BD190" s="47">
        <v>10</v>
      </c>
      <c r="BE190" s="47">
        <v>2</v>
      </c>
      <c r="BF190" s="47">
        <v>1</v>
      </c>
      <c r="BG190" s="47">
        <v>2</v>
      </c>
      <c r="BH190" s="47">
        <v>1</v>
      </c>
      <c r="BI190" s="47" t="s">
        <v>421</v>
      </c>
      <c r="BJ190" s="47" t="s">
        <v>421</v>
      </c>
      <c r="BK190" s="47">
        <v>0</v>
      </c>
      <c r="BL190" s="53">
        <v>0</v>
      </c>
    </row>
    <row r="191" spans="1:64" x14ac:dyDescent="0.25">
      <c r="A191" s="30" t="s">
        <v>63</v>
      </c>
      <c r="B191" s="30" t="s">
        <v>94</v>
      </c>
      <c r="C191" s="30">
        <v>5100</v>
      </c>
      <c r="D191" s="30" t="s">
        <v>304</v>
      </c>
      <c r="G191" s="152" t="s">
        <v>23</v>
      </c>
      <c r="H191" s="152" t="s">
        <v>36</v>
      </c>
      <c r="I191" s="152" t="s">
        <v>37</v>
      </c>
      <c r="J191" s="152" t="s">
        <v>469</v>
      </c>
      <c r="K191" s="152" t="s">
        <v>469</v>
      </c>
      <c r="L191" s="34">
        <f t="shared" si="53"/>
        <v>29440</v>
      </c>
      <c r="M191" s="34">
        <f t="shared" si="54"/>
        <v>2304</v>
      </c>
      <c r="N191" s="152">
        <v>14720</v>
      </c>
      <c r="O191" s="152">
        <v>1152</v>
      </c>
      <c r="P191" s="152">
        <f t="shared" si="55"/>
        <v>3680</v>
      </c>
      <c r="Q191" s="152">
        <f t="shared" si="55"/>
        <v>288</v>
      </c>
      <c r="R191" s="152">
        <v>1</v>
      </c>
      <c r="S191" s="152">
        <v>1</v>
      </c>
      <c r="T191" s="152">
        <v>9</v>
      </c>
      <c r="U191" s="152">
        <v>9</v>
      </c>
      <c r="V191" s="152">
        <v>16</v>
      </c>
      <c r="W191" s="152">
        <v>16</v>
      </c>
      <c r="X191" s="147" t="s">
        <v>484</v>
      </c>
      <c r="Y191" s="147" t="s">
        <v>484</v>
      </c>
      <c r="Z191" s="147" t="s">
        <v>484</v>
      </c>
      <c r="AA191" s="147" t="s">
        <v>484</v>
      </c>
      <c r="AB191" s="147" t="s">
        <v>484</v>
      </c>
      <c r="AC191" s="147" t="s">
        <v>484</v>
      </c>
      <c r="AD191" s="147" t="s">
        <v>484</v>
      </c>
      <c r="AE191" s="147" t="s">
        <v>484</v>
      </c>
      <c r="AF191" s="152">
        <v>5</v>
      </c>
      <c r="AG191" s="152">
        <v>5</v>
      </c>
      <c r="AH191" s="152">
        <v>0.5</v>
      </c>
      <c r="AI191" s="152">
        <v>0.5</v>
      </c>
      <c r="AJ191" s="34" t="s">
        <v>13</v>
      </c>
      <c r="AK191" s="34" t="s">
        <v>13</v>
      </c>
      <c r="AL191" s="34" t="s">
        <v>13</v>
      </c>
      <c r="AM191" s="34" t="s">
        <v>13</v>
      </c>
      <c r="AN191" s="34" t="s">
        <v>487</v>
      </c>
      <c r="AO191" s="34" t="s">
        <v>487</v>
      </c>
      <c r="AP191" s="58">
        <v>40</v>
      </c>
      <c r="AQ191" s="59">
        <v>0</v>
      </c>
      <c r="AR191" s="59">
        <v>40</v>
      </c>
      <c r="AS191" s="59">
        <v>0</v>
      </c>
      <c r="AT191" s="59">
        <v>40</v>
      </c>
      <c r="AU191" s="59">
        <v>0</v>
      </c>
      <c r="AV191" s="59">
        <v>40</v>
      </c>
      <c r="AW191" s="59">
        <v>0</v>
      </c>
      <c r="AX191" s="53" t="s">
        <v>489</v>
      </c>
      <c r="AY191" s="52">
        <f t="shared" si="56"/>
        <v>14720</v>
      </c>
      <c r="AZ191" s="47">
        <v>50000</v>
      </c>
      <c r="BA191" s="47">
        <v>0</v>
      </c>
      <c r="BB191" s="47">
        <v>0</v>
      </c>
      <c r="BC191" s="47">
        <v>10</v>
      </c>
      <c r="BD191" s="47">
        <v>10</v>
      </c>
      <c r="BE191" s="47">
        <v>2</v>
      </c>
      <c r="BF191" s="47">
        <v>1</v>
      </c>
      <c r="BG191" s="47">
        <v>2</v>
      </c>
      <c r="BH191" s="47">
        <v>1</v>
      </c>
      <c r="BI191" s="47" t="s">
        <v>421</v>
      </c>
      <c r="BJ191" s="47" t="s">
        <v>421</v>
      </c>
      <c r="BK191" s="47">
        <v>0</v>
      </c>
      <c r="BL191" s="53">
        <v>0</v>
      </c>
    </row>
    <row r="192" spans="1:64" x14ac:dyDescent="0.25">
      <c r="AP192" s="69"/>
      <c r="AQ192" s="70"/>
      <c r="AR192" s="70"/>
      <c r="AS192" s="70"/>
      <c r="AT192" s="70"/>
      <c r="AU192" s="70"/>
      <c r="AV192" s="70"/>
      <c r="AW192" s="70"/>
      <c r="AX192" s="56"/>
      <c r="AY192" s="54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6"/>
    </row>
    <row r="193" spans="1:64" x14ac:dyDescent="0.25">
      <c r="A193" s="30" t="s">
        <v>139</v>
      </c>
      <c r="B193" s="30" t="s">
        <v>158</v>
      </c>
      <c r="C193" s="30">
        <v>8100</v>
      </c>
      <c r="D193" s="30" t="s">
        <v>296</v>
      </c>
      <c r="G193" s="152" t="s">
        <v>39</v>
      </c>
      <c r="H193" s="152" t="s">
        <v>36</v>
      </c>
      <c r="I193" s="152" t="s">
        <v>40</v>
      </c>
      <c r="J193" s="152" t="s">
        <v>469</v>
      </c>
      <c r="K193" s="152" t="s">
        <v>469</v>
      </c>
      <c r="N193" s="152">
        <v>9440</v>
      </c>
      <c r="O193" s="152">
        <v>896</v>
      </c>
      <c r="P193" s="152">
        <v>32</v>
      </c>
      <c r="Q193" s="152">
        <v>32</v>
      </c>
      <c r="R193" s="152">
        <v>1</v>
      </c>
      <c r="S193" s="152">
        <v>1</v>
      </c>
      <c r="T193" s="152">
        <v>9</v>
      </c>
      <c r="U193" s="152">
        <v>9</v>
      </c>
      <c r="V193" s="152">
        <v>16</v>
      </c>
      <c r="W193" s="152">
        <v>16</v>
      </c>
      <c r="X193" s="147" t="s">
        <v>484</v>
      </c>
      <c r="Y193" s="147" t="s">
        <v>484</v>
      </c>
      <c r="Z193" s="147" t="s">
        <v>484</v>
      </c>
      <c r="AA193" s="147" t="s">
        <v>484</v>
      </c>
      <c r="AB193" s="147" t="s">
        <v>484</v>
      </c>
      <c r="AC193" s="147" t="s">
        <v>484</v>
      </c>
      <c r="AD193" s="147" t="s">
        <v>484</v>
      </c>
      <c r="AE193" s="147" t="s">
        <v>484</v>
      </c>
      <c r="AF193" s="152" t="s">
        <v>36</v>
      </c>
      <c r="AG193" s="152" t="s">
        <v>36</v>
      </c>
      <c r="AH193" s="152">
        <v>0.5</v>
      </c>
      <c r="AI193" s="152">
        <v>0.5</v>
      </c>
      <c r="AJ193" s="34" t="s">
        <v>13</v>
      </c>
      <c r="AK193" s="34" t="s">
        <v>13</v>
      </c>
      <c r="AL193" s="34" t="s">
        <v>13</v>
      </c>
      <c r="AM193" s="34" t="s">
        <v>13</v>
      </c>
      <c r="AN193" s="34" t="s">
        <v>487</v>
      </c>
      <c r="AO193" s="34" t="s">
        <v>487</v>
      </c>
      <c r="AP193" s="58">
        <v>40</v>
      </c>
      <c r="AQ193" s="59">
        <v>0</v>
      </c>
      <c r="AR193" s="59">
        <v>40</v>
      </c>
      <c r="AS193" s="59">
        <v>0</v>
      </c>
      <c r="AT193" s="59">
        <v>40</v>
      </c>
      <c r="AU193" s="59">
        <v>0</v>
      </c>
      <c r="AV193" s="59">
        <v>40</v>
      </c>
      <c r="AW193" s="59">
        <v>0</v>
      </c>
      <c r="AX193" s="53" t="s">
        <v>489</v>
      </c>
      <c r="AY193" s="52">
        <f t="shared" ref="AY193:AY195" si="57">N193</f>
        <v>9440</v>
      </c>
      <c r="AZ193" s="47">
        <v>50000</v>
      </c>
      <c r="BA193" s="47">
        <v>0</v>
      </c>
      <c r="BB193" s="47">
        <v>0</v>
      </c>
      <c r="BC193" s="47">
        <v>10</v>
      </c>
      <c r="BD193" s="47">
        <v>10</v>
      </c>
      <c r="BE193" s="47">
        <v>2</v>
      </c>
      <c r="BF193" s="47">
        <v>1</v>
      </c>
      <c r="BG193" s="47">
        <v>2</v>
      </c>
      <c r="BH193" s="47">
        <v>1</v>
      </c>
      <c r="BI193" s="47" t="s">
        <v>421</v>
      </c>
      <c r="BJ193" s="47" t="s">
        <v>421</v>
      </c>
      <c r="BK193" s="47">
        <v>0</v>
      </c>
      <c r="BL193" s="53">
        <v>0</v>
      </c>
    </row>
    <row r="194" spans="1:64" x14ac:dyDescent="0.25">
      <c r="A194" s="30" t="s">
        <v>23</v>
      </c>
      <c r="B194" s="30" t="s">
        <v>159</v>
      </c>
      <c r="C194" s="30">
        <v>6600</v>
      </c>
      <c r="D194" s="30" t="s">
        <v>297</v>
      </c>
      <c r="G194" s="152" t="s">
        <v>39</v>
      </c>
      <c r="H194" s="152" t="s">
        <v>36</v>
      </c>
      <c r="I194" s="152" t="s">
        <v>40</v>
      </c>
      <c r="J194" s="152" t="s">
        <v>469</v>
      </c>
      <c r="K194" s="152" t="s">
        <v>469</v>
      </c>
      <c r="N194" s="152">
        <v>11776</v>
      </c>
      <c r="O194" s="152">
        <v>896</v>
      </c>
      <c r="P194" s="152">
        <v>32</v>
      </c>
      <c r="Q194" s="152">
        <v>32</v>
      </c>
      <c r="R194" s="152">
        <v>1</v>
      </c>
      <c r="S194" s="152">
        <v>1</v>
      </c>
      <c r="T194" s="152">
        <v>9</v>
      </c>
      <c r="U194" s="152">
        <v>9</v>
      </c>
      <c r="V194" s="152">
        <v>16</v>
      </c>
      <c r="W194" s="152">
        <v>16</v>
      </c>
      <c r="X194" s="147" t="s">
        <v>484</v>
      </c>
      <c r="Y194" s="147" t="s">
        <v>484</v>
      </c>
      <c r="Z194" s="147" t="s">
        <v>484</v>
      </c>
      <c r="AA194" s="147" t="s">
        <v>484</v>
      </c>
      <c r="AB194" s="147" t="s">
        <v>484</v>
      </c>
      <c r="AC194" s="147" t="s">
        <v>484</v>
      </c>
      <c r="AD194" s="147" t="s">
        <v>484</v>
      </c>
      <c r="AE194" s="147" t="s">
        <v>484</v>
      </c>
      <c r="AF194" s="152" t="s">
        <v>36</v>
      </c>
      <c r="AG194" s="152" t="s">
        <v>36</v>
      </c>
      <c r="AH194" s="152">
        <v>0.5</v>
      </c>
      <c r="AI194" s="152">
        <v>0.5</v>
      </c>
      <c r="AJ194" s="34" t="s">
        <v>13</v>
      </c>
      <c r="AK194" s="34" t="s">
        <v>13</v>
      </c>
      <c r="AL194" s="34" t="s">
        <v>13</v>
      </c>
      <c r="AM194" s="34" t="s">
        <v>13</v>
      </c>
      <c r="AN194" s="34" t="s">
        <v>487</v>
      </c>
      <c r="AO194" s="34" t="s">
        <v>487</v>
      </c>
      <c r="AP194" s="58">
        <v>40</v>
      </c>
      <c r="AQ194" s="59">
        <v>0</v>
      </c>
      <c r="AR194" s="59">
        <v>40</v>
      </c>
      <c r="AS194" s="59">
        <v>0</v>
      </c>
      <c r="AT194" s="59">
        <v>40</v>
      </c>
      <c r="AU194" s="59">
        <v>0</v>
      </c>
      <c r="AV194" s="59">
        <v>40</v>
      </c>
      <c r="AW194" s="59">
        <v>0</v>
      </c>
      <c r="AX194" s="53" t="s">
        <v>489</v>
      </c>
      <c r="AY194" s="52">
        <f t="shared" si="57"/>
        <v>11776</v>
      </c>
      <c r="AZ194" s="47">
        <v>50000</v>
      </c>
      <c r="BA194" s="47">
        <v>0</v>
      </c>
      <c r="BB194" s="47">
        <v>0</v>
      </c>
      <c r="BC194" s="47">
        <v>10</v>
      </c>
      <c r="BD194" s="47">
        <v>10</v>
      </c>
      <c r="BE194" s="47">
        <v>2</v>
      </c>
      <c r="BF194" s="47">
        <v>1</v>
      </c>
      <c r="BG194" s="47">
        <v>2</v>
      </c>
      <c r="BH194" s="47">
        <v>1</v>
      </c>
      <c r="BI194" s="47" t="s">
        <v>421</v>
      </c>
      <c r="BJ194" s="47" t="s">
        <v>421</v>
      </c>
      <c r="BK194" s="47">
        <v>0</v>
      </c>
      <c r="BL194" s="53">
        <v>0</v>
      </c>
    </row>
    <row r="195" spans="1:64" x14ac:dyDescent="0.25">
      <c r="A195" s="30" t="s">
        <v>63</v>
      </c>
      <c r="B195" s="30" t="s">
        <v>148</v>
      </c>
      <c r="C195" s="30">
        <v>6600</v>
      </c>
      <c r="D195" s="30" t="s">
        <v>295</v>
      </c>
      <c r="G195" s="152" t="s">
        <v>39</v>
      </c>
      <c r="H195" s="152" t="s">
        <v>36</v>
      </c>
      <c r="I195" s="152" t="s">
        <v>40</v>
      </c>
      <c r="J195" s="152" t="s">
        <v>469</v>
      </c>
      <c r="K195" s="152" t="s">
        <v>469</v>
      </c>
      <c r="N195" s="152">
        <v>11776</v>
      </c>
      <c r="O195" s="152">
        <v>1024</v>
      </c>
      <c r="P195" s="152">
        <v>32</v>
      </c>
      <c r="Q195" s="152">
        <v>32</v>
      </c>
      <c r="R195" s="152">
        <v>1</v>
      </c>
      <c r="S195" s="152">
        <v>1</v>
      </c>
      <c r="T195" s="152">
        <v>9</v>
      </c>
      <c r="U195" s="152">
        <v>9</v>
      </c>
      <c r="V195" s="152">
        <v>16</v>
      </c>
      <c r="W195" s="152">
        <v>16</v>
      </c>
      <c r="X195" s="147" t="s">
        <v>484</v>
      </c>
      <c r="Y195" s="147" t="s">
        <v>484</v>
      </c>
      <c r="Z195" s="147" t="s">
        <v>484</v>
      </c>
      <c r="AA195" s="147" t="s">
        <v>484</v>
      </c>
      <c r="AB195" s="147" t="s">
        <v>484</v>
      </c>
      <c r="AC195" s="147" t="s">
        <v>484</v>
      </c>
      <c r="AD195" s="147" t="s">
        <v>484</v>
      </c>
      <c r="AE195" s="147" t="s">
        <v>484</v>
      </c>
      <c r="AF195" s="152" t="s">
        <v>36</v>
      </c>
      <c r="AG195" s="152" t="s">
        <v>36</v>
      </c>
      <c r="AH195" s="152">
        <v>0.5</v>
      </c>
      <c r="AI195" s="152">
        <v>0.5</v>
      </c>
      <c r="AJ195" s="34" t="s">
        <v>13</v>
      </c>
      <c r="AK195" s="34" t="s">
        <v>13</v>
      </c>
      <c r="AL195" s="34" t="s">
        <v>13</v>
      </c>
      <c r="AM195" s="34" t="s">
        <v>13</v>
      </c>
      <c r="AN195" s="34" t="s">
        <v>487</v>
      </c>
      <c r="AO195" s="34" t="s">
        <v>487</v>
      </c>
      <c r="AP195" s="58">
        <v>40</v>
      </c>
      <c r="AQ195" s="59">
        <v>0</v>
      </c>
      <c r="AR195" s="59">
        <v>40</v>
      </c>
      <c r="AS195" s="59">
        <v>0</v>
      </c>
      <c r="AT195" s="59">
        <v>40</v>
      </c>
      <c r="AU195" s="59">
        <v>0</v>
      </c>
      <c r="AV195" s="59">
        <v>40</v>
      </c>
      <c r="AW195" s="59">
        <v>0</v>
      </c>
      <c r="AX195" s="53" t="s">
        <v>489</v>
      </c>
      <c r="AY195" s="52">
        <f t="shared" si="57"/>
        <v>11776</v>
      </c>
      <c r="AZ195" s="47">
        <v>50000</v>
      </c>
      <c r="BA195" s="47">
        <v>0</v>
      </c>
      <c r="BB195" s="47">
        <v>0</v>
      </c>
      <c r="BC195" s="47">
        <v>10</v>
      </c>
      <c r="BD195" s="47">
        <v>10</v>
      </c>
      <c r="BE195" s="47">
        <v>2</v>
      </c>
      <c r="BF195" s="47">
        <v>1</v>
      </c>
      <c r="BG195" s="47">
        <v>2</v>
      </c>
      <c r="BH195" s="47">
        <v>1</v>
      </c>
      <c r="BI195" s="47" t="s">
        <v>421</v>
      </c>
      <c r="BJ195" s="47" t="s">
        <v>421</v>
      </c>
      <c r="BK195" s="47">
        <v>0</v>
      </c>
      <c r="BL195" s="53">
        <v>0</v>
      </c>
    </row>
    <row r="196" spans="1:64" x14ac:dyDescent="0.25">
      <c r="AP196" s="69"/>
      <c r="AQ196" s="70"/>
      <c r="AR196" s="70"/>
      <c r="AS196" s="70"/>
      <c r="AT196" s="70"/>
      <c r="AU196" s="70"/>
      <c r="AV196" s="70"/>
      <c r="AW196" s="70"/>
      <c r="AX196" s="56"/>
      <c r="AY196" s="54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6"/>
    </row>
    <row r="197" spans="1:64" x14ac:dyDescent="0.25">
      <c r="A197" s="30" t="s">
        <v>139</v>
      </c>
      <c r="B197" s="35" t="s">
        <v>161</v>
      </c>
      <c r="C197" s="30">
        <v>17600</v>
      </c>
      <c r="D197" s="30" t="s">
        <v>298</v>
      </c>
      <c r="G197" s="152" t="s">
        <v>33</v>
      </c>
      <c r="H197" s="152" t="s">
        <v>36</v>
      </c>
      <c r="I197" s="152" t="s">
        <v>37</v>
      </c>
      <c r="J197" s="152" t="s">
        <v>469</v>
      </c>
      <c r="K197" s="152" t="s">
        <v>469</v>
      </c>
      <c r="N197" s="152">
        <v>576</v>
      </c>
      <c r="O197" s="152">
        <v>288</v>
      </c>
      <c r="P197" s="152">
        <v>32</v>
      </c>
      <c r="Q197" s="152">
        <v>32</v>
      </c>
      <c r="R197" s="152">
        <v>1</v>
      </c>
      <c r="S197" s="152">
        <v>1</v>
      </c>
      <c r="T197" s="152">
        <v>9</v>
      </c>
      <c r="U197" s="152">
        <v>9</v>
      </c>
      <c r="V197" s="152">
        <v>16</v>
      </c>
      <c r="W197" s="152">
        <v>16</v>
      </c>
      <c r="X197" s="147" t="s">
        <v>484</v>
      </c>
      <c r="Y197" s="147" t="s">
        <v>484</v>
      </c>
      <c r="Z197" s="147" t="s">
        <v>484</v>
      </c>
      <c r="AA197" s="147" t="s">
        <v>484</v>
      </c>
      <c r="AB197" s="147" t="s">
        <v>484</v>
      </c>
      <c r="AC197" s="147" t="s">
        <v>484</v>
      </c>
      <c r="AD197" s="147" t="s">
        <v>484</v>
      </c>
      <c r="AE197" s="147" t="s">
        <v>484</v>
      </c>
      <c r="AF197" s="152">
        <v>8</v>
      </c>
      <c r="AG197" s="152">
        <v>8</v>
      </c>
      <c r="AH197" s="152" t="s">
        <v>36</v>
      </c>
      <c r="AI197" s="152" t="s">
        <v>36</v>
      </c>
      <c r="AJ197" s="34" t="s">
        <v>13</v>
      </c>
      <c r="AK197" s="34" t="s">
        <v>13</v>
      </c>
      <c r="AL197" s="34" t="s">
        <v>13</v>
      </c>
      <c r="AM197" s="34" t="s">
        <v>13</v>
      </c>
      <c r="AN197" s="34" t="s">
        <v>487</v>
      </c>
      <c r="AO197" s="34" t="s">
        <v>487</v>
      </c>
      <c r="AP197" s="58">
        <v>40</v>
      </c>
      <c r="AQ197" s="59">
        <v>0</v>
      </c>
      <c r="AR197" s="59">
        <v>40</v>
      </c>
      <c r="AS197" s="59">
        <v>0</v>
      </c>
      <c r="AT197" s="59">
        <v>40</v>
      </c>
      <c r="AU197" s="59">
        <v>0</v>
      </c>
      <c r="AV197" s="59">
        <v>40</v>
      </c>
      <c r="AW197" s="59">
        <v>0</v>
      </c>
      <c r="AX197" s="53" t="s">
        <v>489</v>
      </c>
      <c r="AY197" s="52">
        <f t="shared" ref="AY197:AY206" si="58">N197</f>
        <v>576</v>
      </c>
      <c r="AZ197" s="47">
        <v>50000</v>
      </c>
      <c r="BA197" s="47">
        <v>0</v>
      </c>
      <c r="BB197" s="47">
        <v>0</v>
      </c>
      <c r="BC197" s="47">
        <v>10</v>
      </c>
      <c r="BD197" s="47">
        <v>10</v>
      </c>
      <c r="BE197" s="47">
        <v>2</v>
      </c>
      <c r="BF197" s="47">
        <v>1</v>
      </c>
      <c r="BG197" s="47">
        <v>2</v>
      </c>
      <c r="BH197" s="47">
        <v>1</v>
      </c>
      <c r="BI197" s="47" t="s">
        <v>421</v>
      </c>
      <c r="BJ197" s="47" t="s">
        <v>421</v>
      </c>
      <c r="BK197" s="47">
        <v>0</v>
      </c>
      <c r="BL197" s="53">
        <v>0</v>
      </c>
    </row>
    <row r="198" spans="1:64" x14ac:dyDescent="0.25">
      <c r="A198" s="30" t="s">
        <v>96</v>
      </c>
      <c r="B198" s="30" t="s">
        <v>140</v>
      </c>
      <c r="C198" s="30">
        <v>13200</v>
      </c>
      <c r="D198" s="30" t="s">
        <v>289</v>
      </c>
      <c r="G198" s="152" t="s">
        <v>33</v>
      </c>
      <c r="H198" s="152" t="s">
        <v>36</v>
      </c>
      <c r="I198" s="152" t="s">
        <v>37</v>
      </c>
      <c r="J198" s="152" t="s">
        <v>469</v>
      </c>
      <c r="K198" s="152" t="s">
        <v>469</v>
      </c>
      <c r="N198" s="152">
        <v>896</v>
      </c>
      <c r="O198" s="152">
        <v>288</v>
      </c>
      <c r="P198" s="152">
        <v>32</v>
      </c>
      <c r="Q198" s="152">
        <v>32</v>
      </c>
      <c r="R198" s="152">
        <v>1</v>
      </c>
      <c r="S198" s="152">
        <v>1</v>
      </c>
      <c r="T198" s="152">
        <v>9</v>
      </c>
      <c r="U198" s="152">
        <v>9</v>
      </c>
      <c r="V198" s="152">
        <v>16</v>
      </c>
      <c r="W198" s="152">
        <v>16</v>
      </c>
      <c r="X198" s="147" t="s">
        <v>484</v>
      </c>
      <c r="Y198" s="147" t="s">
        <v>484</v>
      </c>
      <c r="Z198" s="147" t="s">
        <v>484</v>
      </c>
      <c r="AA198" s="147" t="s">
        <v>484</v>
      </c>
      <c r="AB198" s="147" t="s">
        <v>484</v>
      </c>
      <c r="AC198" s="147" t="s">
        <v>484</v>
      </c>
      <c r="AD198" s="147" t="s">
        <v>484</v>
      </c>
      <c r="AE198" s="147" t="s">
        <v>484</v>
      </c>
      <c r="AF198" s="152">
        <v>8</v>
      </c>
      <c r="AG198" s="152">
        <v>8</v>
      </c>
      <c r="AH198" s="152" t="s">
        <v>36</v>
      </c>
      <c r="AI198" s="152" t="s">
        <v>36</v>
      </c>
      <c r="AJ198" s="34" t="s">
        <v>13</v>
      </c>
      <c r="AK198" s="34" t="s">
        <v>13</v>
      </c>
      <c r="AL198" s="34" t="s">
        <v>13</v>
      </c>
      <c r="AM198" s="34" t="s">
        <v>13</v>
      </c>
      <c r="AN198" s="34" t="s">
        <v>487</v>
      </c>
      <c r="AO198" s="34" t="s">
        <v>487</v>
      </c>
      <c r="AP198" s="58">
        <v>40</v>
      </c>
      <c r="AQ198" s="59">
        <v>0</v>
      </c>
      <c r="AR198" s="59">
        <v>40</v>
      </c>
      <c r="AS198" s="59">
        <v>0</v>
      </c>
      <c r="AT198" s="59">
        <v>40</v>
      </c>
      <c r="AU198" s="59">
        <v>0</v>
      </c>
      <c r="AV198" s="59">
        <v>40</v>
      </c>
      <c r="AW198" s="59">
        <v>0</v>
      </c>
      <c r="AX198" s="53" t="s">
        <v>489</v>
      </c>
      <c r="AY198" s="52">
        <f t="shared" si="58"/>
        <v>896</v>
      </c>
      <c r="AZ198" s="47">
        <v>50000</v>
      </c>
      <c r="BA198" s="47">
        <v>0</v>
      </c>
      <c r="BB198" s="47">
        <v>0</v>
      </c>
      <c r="BC198" s="47">
        <v>10</v>
      </c>
      <c r="BD198" s="47">
        <v>10</v>
      </c>
      <c r="BE198" s="47">
        <v>2</v>
      </c>
      <c r="BF198" s="47">
        <v>1</v>
      </c>
      <c r="BG198" s="47">
        <v>2</v>
      </c>
      <c r="BH198" s="47">
        <v>1</v>
      </c>
      <c r="BI198" s="47" t="s">
        <v>421</v>
      </c>
      <c r="BJ198" s="47" t="s">
        <v>421</v>
      </c>
      <c r="BK198" s="47">
        <v>0</v>
      </c>
      <c r="BL198" s="53">
        <v>0</v>
      </c>
    </row>
    <row r="199" spans="1:64" x14ac:dyDescent="0.25">
      <c r="A199" s="30" t="s">
        <v>63</v>
      </c>
      <c r="B199" s="30" t="s">
        <v>141</v>
      </c>
      <c r="C199" s="30">
        <v>13900</v>
      </c>
      <c r="D199" s="30" t="s">
        <v>290</v>
      </c>
      <c r="G199" s="152" t="s">
        <v>33</v>
      </c>
      <c r="H199" s="152" t="s">
        <v>36</v>
      </c>
      <c r="I199" s="152" t="s">
        <v>37</v>
      </c>
      <c r="J199" s="152" t="s">
        <v>469</v>
      </c>
      <c r="K199" s="152" t="s">
        <v>469</v>
      </c>
      <c r="N199" s="152">
        <v>896</v>
      </c>
      <c r="O199" s="152">
        <v>448</v>
      </c>
      <c r="P199" s="152">
        <v>32</v>
      </c>
      <c r="Q199" s="152">
        <v>32</v>
      </c>
      <c r="R199" s="152">
        <v>1</v>
      </c>
      <c r="S199" s="152">
        <v>1</v>
      </c>
      <c r="T199" s="152">
        <v>9</v>
      </c>
      <c r="U199" s="152">
        <v>9</v>
      </c>
      <c r="V199" s="152">
        <v>16</v>
      </c>
      <c r="W199" s="152">
        <v>16</v>
      </c>
      <c r="X199" s="147" t="s">
        <v>484</v>
      </c>
      <c r="Y199" s="147" t="s">
        <v>484</v>
      </c>
      <c r="Z199" s="147" t="s">
        <v>484</v>
      </c>
      <c r="AA199" s="147" t="s">
        <v>484</v>
      </c>
      <c r="AB199" s="147" t="s">
        <v>484</v>
      </c>
      <c r="AC199" s="147" t="s">
        <v>484</v>
      </c>
      <c r="AD199" s="147" t="s">
        <v>484</v>
      </c>
      <c r="AE199" s="147" t="s">
        <v>484</v>
      </c>
      <c r="AF199" s="152">
        <v>8</v>
      </c>
      <c r="AG199" s="152">
        <v>8</v>
      </c>
      <c r="AH199" s="152" t="s">
        <v>36</v>
      </c>
      <c r="AI199" s="152" t="s">
        <v>36</v>
      </c>
      <c r="AJ199" s="34" t="s">
        <v>13</v>
      </c>
      <c r="AK199" s="34" t="s">
        <v>13</v>
      </c>
      <c r="AL199" s="34" t="s">
        <v>13</v>
      </c>
      <c r="AM199" s="34" t="s">
        <v>13</v>
      </c>
      <c r="AN199" s="34" t="s">
        <v>487</v>
      </c>
      <c r="AO199" s="34" t="s">
        <v>487</v>
      </c>
      <c r="AP199" s="58">
        <v>40</v>
      </c>
      <c r="AQ199" s="59">
        <v>0</v>
      </c>
      <c r="AR199" s="59">
        <v>40</v>
      </c>
      <c r="AS199" s="59">
        <v>0</v>
      </c>
      <c r="AT199" s="59">
        <v>40</v>
      </c>
      <c r="AU199" s="59">
        <v>0</v>
      </c>
      <c r="AV199" s="59">
        <v>40</v>
      </c>
      <c r="AW199" s="59">
        <v>0</v>
      </c>
      <c r="AX199" s="53" t="s">
        <v>489</v>
      </c>
      <c r="AY199" s="52">
        <f t="shared" si="58"/>
        <v>896</v>
      </c>
      <c r="AZ199" s="47">
        <v>50000</v>
      </c>
      <c r="BA199" s="47">
        <v>0</v>
      </c>
      <c r="BB199" s="47">
        <v>0</v>
      </c>
      <c r="BC199" s="47">
        <v>10</v>
      </c>
      <c r="BD199" s="47">
        <v>10</v>
      </c>
      <c r="BE199" s="47">
        <v>2</v>
      </c>
      <c r="BF199" s="47">
        <v>1</v>
      </c>
      <c r="BG199" s="47">
        <v>2</v>
      </c>
      <c r="BH199" s="47">
        <v>1</v>
      </c>
      <c r="BI199" s="47" t="s">
        <v>421</v>
      </c>
      <c r="BJ199" s="47" t="s">
        <v>421</v>
      </c>
      <c r="BK199" s="47">
        <v>0</v>
      </c>
      <c r="BL199" s="53">
        <v>0</v>
      </c>
    </row>
    <row r="200" spans="1:64" x14ac:dyDescent="0.25">
      <c r="B200" s="30" t="s">
        <v>162</v>
      </c>
      <c r="C200" s="30">
        <v>13200</v>
      </c>
      <c r="D200" s="30" t="s">
        <v>291</v>
      </c>
      <c r="G200" s="152" t="s">
        <v>33</v>
      </c>
      <c r="H200" s="152" t="s">
        <v>36</v>
      </c>
      <c r="I200" s="152" t="s">
        <v>37</v>
      </c>
      <c r="J200" s="152" t="s">
        <v>469</v>
      </c>
      <c r="K200" s="152" t="s">
        <v>469</v>
      </c>
      <c r="N200" s="152">
        <v>1760</v>
      </c>
      <c r="O200" s="152">
        <v>288</v>
      </c>
      <c r="P200" s="152">
        <v>32</v>
      </c>
      <c r="Q200" s="152">
        <v>32</v>
      </c>
      <c r="R200" s="152">
        <v>1</v>
      </c>
      <c r="S200" s="152">
        <v>1</v>
      </c>
      <c r="T200" s="152">
        <v>9</v>
      </c>
      <c r="U200" s="152">
        <v>9</v>
      </c>
      <c r="V200" s="152">
        <v>16</v>
      </c>
      <c r="W200" s="152">
        <v>16</v>
      </c>
      <c r="X200" s="147" t="s">
        <v>484</v>
      </c>
      <c r="Y200" s="147" t="s">
        <v>484</v>
      </c>
      <c r="Z200" s="147" t="s">
        <v>484</v>
      </c>
      <c r="AA200" s="147" t="s">
        <v>484</v>
      </c>
      <c r="AB200" s="147" t="s">
        <v>484</v>
      </c>
      <c r="AC200" s="147" t="s">
        <v>484</v>
      </c>
      <c r="AD200" s="147" t="s">
        <v>484</v>
      </c>
      <c r="AE200" s="147" t="s">
        <v>484</v>
      </c>
      <c r="AF200" s="152">
        <v>8</v>
      </c>
      <c r="AG200" s="152">
        <v>8</v>
      </c>
      <c r="AH200" s="152" t="s">
        <v>36</v>
      </c>
      <c r="AI200" s="152" t="s">
        <v>36</v>
      </c>
      <c r="AJ200" s="34" t="s">
        <v>13</v>
      </c>
      <c r="AK200" s="34" t="s">
        <v>13</v>
      </c>
      <c r="AL200" s="34" t="s">
        <v>13</v>
      </c>
      <c r="AM200" s="34" t="s">
        <v>13</v>
      </c>
      <c r="AN200" s="34" t="s">
        <v>487</v>
      </c>
      <c r="AO200" s="34" t="s">
        <v>487</v>
      </c>
      <c r="AP200" s="58">
        <v>40</v>
      </c>
      <c r="AQ200" s="59">
        <v>0</v>
      </c>
      <c r="AR200" s="59">
        <v>40</v>
      </c>
      <c r="AS200" s="59">
        <v>0</v>
      </c>
      <c r="AT200" s="59">
        <v>40</v>
      </c>
      <c r="AU200" s="59">
        <v>0</v>
      </c>
      <c r="AV200" s="59">
        <v>40</v>
      </c>
      <c r="AW200" s="59">
        <v>0</v>
      </c>
      <c r="AX200" s="53" t="s">
        <v>489</v>
      </c>
      <c r="AY200" s="52">
        <f t="shared" si="58"/>
        <v>1760</v>
      </c>
      <c r="AZ200" s="47">
        <v>50000</v>
      </c>
      <c r="BA200" s="47">
        <v>0</v>
      </c>
      <c r="BB200" s="47">
        <v>0</v>
      </c>
      <c r="BC200" s="47">
        <v>10</v>
      </c>
      <c r="BD200" s="47">
        <v>10</v>
      </c>
      <c r="BE200" s="47">
        <v>2</v>
      </c>
      <c r="BF200" s="47">
        <v>1</v>
      </c>
      <c r="BG200" s="47">
        <v>2</v>
      </c>
      <c r="BH200" s="47">
        <v>1</v>
      </c>
      <c r="BI200" s="47" t="s">
        <v>421</v>
      </c>
      <c r="BJ200" s="47" t="s">
        <v>421</v>
      </c>
      <c r="BK200" s="47">
        <v>0</v>
      </c>
      <c r="BL200" s="53">
        <v>0</v>
      </c>
    </row>
    <row r="201" spans="1:64" x14ac:dyDescent="0.25">
      <c r="B201" s="30" t="s">
        <v>163</v>
      </c>
      <c r="C201" s="30">
        <v>18000</v>
      </c>
      <c r="D201" s="30" t="s">
        <v>292</v>
      </c>
      <c r="G201" s="152" t="s">
        <v>33</v>
      </c>
      <c r="H201" s="152" t="s">
        <v>36</v>
      </c>
      <c r="I201" s="152" t="s">
        <v>37</v>
      </c>
      <c r="J201" s="152" t="s">
        <v>469</v>
      </c>
      <c r="K201" s="152" t="s">
        <v>469</v>
      </c>
      <c r="N201" s="152">
        <v>1760</v>
      </c>
      <c r="O201" s="152">
        <v>576</v>
      </c>
      <c r="P201" s="152">
        <v>32</v>
      </c>
      <c r="Q201" s="152">
        <v>32</v>
      </c>
      <c r="R201" s="152">
        <v>1</v>
      </c>
      <c r="S201" s="152">
        <v>1</v>
      </c>
      <c r="T201" s="152">
        <v>9</v>
      </c>
      <c r="U201" s="152">
        <v>9</v>
      </c>
      <c r="V201" s="152">
        <v>16</v>
      </c>
      <c r="W201" s="152">
        <v>16</v>
      </c>
      <c r="X201" s="147" t="s">
        <v>484</v>
      </c>
      <c r="Y201" s="147" t="s">
        <v>484</v>
      </c>
      <c r="Z201" s="147" t="s">
        <v>484</v>
      </c>
      <c r="AA201" s="147" t="s">
        <v>484</v>
      </c>
      <c r="AB201" s="147" t="s">
        <v>484</v>
      </c>
      <c r="AC201" s="147" t="s">
        <v>484</v>
      </c>
      <c r="AD201" s="147" t="s">
        <v>484</v>
      </c>
      <c r="AE201" s="147" t="s">
        <v>484</v>
      </c>
      <c r="AF201" s="152">
        <v>8</v>
      </c>
      <c r="AG201" s="152">
        <v>8</v>
      </c>
      <c r="AH201" s="152" t="s">
        <v>36</v>
      </c>
      <c r="AI201" s="152" t="s">
        <v>36</v>
      </c>
      <c r="AJ201" s="34" t="s">
        <v>13</v>
      </c>
      <c r="AK201" s="34" t="s">
        <v>13</v>
      </c>
      <c r="AL201" s="34" t="s">
        <v>13</v>
      </c>
      <c r="AM201" s="34" t="s">
        <v>13</v>
      </c>
      <c r="AN201" s="34" t="s">
        <v>487</v>
      </c>
      <c r="AO201" s="34" t="s">
        <v>487</v>
      </c>
      <c r="AP201" s="58">
        <v>40</v>
      </c>
      <c r="AQ201" s="59">
        <v>0</v>
      </c>
      <c r="AR201" s="59">
        <v>40</v>
      </c>
      <c r="AS201" s="59">
        <v>0</v>
      </c>
      <c r="AT201" s="59">
        <v>40</v>
      </c>
      <c r="AU201" s="59">
        <v>0</v>
      </c>
      <c r="AV201" s="59">
        <v>40</v>
      </c>
      <c r="AW201" s="59">
        <v>0</v>
      </c>
      <c r="AX201" s="53" t="s">
        <v>489</v>
      </c>
      <c r="AY201" s="52">
        <f t="shared" si="58"/>
        <v>1760</v>
      </c>
      <c r="AZ201" s="47">
        <v>50000</v>
      </c>
      <c r="BA201" s="47">
        <v>0</v>
      </c>
      <c r="BB201" s="47">
        <v>0</v>
      </c>
      <c r="BC201" s="47">
        <v>10</v>
      </c>
      <c r="BD201" s="47">
        <v>10</v>
      </c>
      <c r="BE201" s="47">
        <v>2</v>
      </c>
      <c r="BF201" s="47">
        <v>1</v>
      </c>
      <c r="BG201" s="47">
        <v>2</v>
      </c>
      <c r="BH201" s="47">
        <v>1</v>
      </c>
      <c r="BI201" s="47" t="s">
        <v>421</v>
      </c>
      <c r="BJ201" s="47" t="s">
        <v>421</v>
      </c>
      <c r="BK201" s="47">
        <v>0</v>
      </c>
      <c r="BL201" s="53">
        <v>0</v>
      </c>
    </row>
    <row r="202" spans="1:64" x14ac:dyDescent="0.25">
      <c r="B202" s="30" t="s">
        <v>164</v>
      </c>
      <c r="C202" s="30">
        <v>11000</v>
      </c>
      <c r="D202" s="30" t="s">
        <v>293</v>
      </c>
      <c r="G202" s="152" t="s">
        <v>33</v>
      </c>
      <c r="H202" s="152" t="s">
        <v>36</v>
      </c>
      <c r="I202" s="152" t="s">
        <v>37</v>
      </c>
      <c r="J202" s="152" t="s">
        <v>469</v>
      </c>
      <c r="K202" s="152" t="s">
        <v>469</v>
      </c>
      <c r="N202" s="152">
        <v>3520</v>
      </c>
      <c r="O202" s="152">
        <v>576</v>
      </c>
      <c r="P202" s="152">
        <v>32</v>
      </c>
      <c r="Q202" s="152">
        <v>32</v>
      </c>
      <c r="R202" s="152">
        <v>1</v>
      </c>
      <c r="S202" s="152">
        <v>1</v>
      </c>
      <c r="T202" s="152">
        <v>9</v>
      </c>
      <c r="U202" s="152">
        <v>9</v>
      </c>
      <c r="V202" s="152">
        <v>16</v>
      </c>
      <c r="W202" s="152">
        <v>16</v>
      </c>
      <c r="X202" s="147" t="s">
        <v>484</v>
      </c>
      <c r="Y202" s="147" t="s">
        <v>484</v>
      </c>
      <c r="Z202" s="147" t="s">
        <v>484</v>
      </c>
      <c r="AA202" s="147" t="s">
        <v>484</v>
      </c>
      <c r="AB202" s="147" t="s">
        <v>484</v>
      </c>
      <c r="AC202" s="147" t="s">
        <v>484</v>
      </c>
      <c r="AD202" s="147" t="s">
        <v>484</v>
      </c>
      <c r="AE202" s="147" t="s">
        <v>484</v>
      </c>
      <c r="AF202" s="152">
        <v>8</v>
      </c>
      <c r="AG202" s="152">
        <v>8</v>
      </c>
      <c r="AH202" s="152" t="s">
        <v>36</v>
      </c>
      <c r="AI202" s="152" t="s">
        <v>36</v>
      </c>
      <c r="AJ202" s="34" t="s">
        <v>13</v>
      </c>
      <c r="AK202" s="34" t="s">
        <v>13</v>
      </c>
      <c r="AL202" s="34" t="s">
        <v>13</v>
      </c>
      <c r="AM202" s="34" t="s">
        <v>13</v>
      </c>
      <c r="AN202" s="34" t="s">
        <v>487</v>
      </c>
      <c r="AO202" s="34" t="s">
        <v>487</v>
      </c>
      <c r="AP202" s="58">
        <v>40</v>
      </c>
      <c r="AQ202" s="59">
        <v>0</v>
      </c>
      <c r="AR202" s="59">
        <v>40</v>
      </c>
      <c r="AS202" s="59">
        <v>0</v>
      </c>
      <c r="AT202" s="59">
        <v>40</v>
      </c>
      <c r="AU202" s="59">
        <v>0</v>
      </c>
      <c r="AV202" s="59">
        <v>40</v>
      </c>
      <c r="AW202" s="59">
        <v>0</v>
      </c>
      <c r="AX202" s="53" t="s">
        <v>489</v>
      </c>
      <c r="AY202" s="52">
        <f t="shared" si="58"/>
        <v>3520</v>
      </c>
      <c r="AZ202" s="47">
        <v>50000</v>
      </c>
      <c r="BA202" s="47">
        <v>0</v>
      </c>
      <c r="BB202" s="47">
        <v>0</v>
      </c>
      <c r="BC202" s="47">
        <v>10</v>
      </c>
      <c r="BD202" s="47">
        <v>10</v>
      </c>
      <c r="BE202" s="47">
        <v>2</v>
      </c>
      <c r="BF202" s="47">
        <v>1</v>
      </c>
      <c r="BG202" s="47">
        <v>2</v>
      </c>
      <c r="BH202" s="47">
        <v>1</v>
      </c>
      <c r="BI202" s="47" t="s">
        <v>421</v>
      </c>
      <c r="BJ202" s="47" t="s">
        <v>421</v>
      </c>
      <c r="BK202" s="47">
        <v>0</v>
      </c>
      <c r="BL202" s="53">
        <v>0</v>
      </c>
    </row>
    <row r="203" spans="1:64" x14ac:dyDescent="0.25">
      <c r="B203" s="30" t="s">
        <v>165</v>
      </c>
      <c r="C203" s="30">
        <v>11000</v>
      </c>
      <c r="D203" s="30" t="s">
        <v>299</v>
      </c>
      <c r="G203" s="152" t="s">
        <v>33</v>
      </c>
      <c r="H203" s="152" t="s">
        <v>36</v>
      </c>
      <c r="I203" s="152" t="s">
        <v>37</v>
      </c>
      <c r="J203" s="152" t="s">
        <v>469</v>
      </c>
      <c r="K203" s="152" t="s">
        <v>469</v>
      </c>
      <c r="N203" s="152">
        <v>3520</v>
      </c>
      <c r="O203" s="152">
        <v>736</v>
      </c>
      <c r="P203" s="152">
        <v>32</v>
      </c>
      <c r="Q203" s="152">
        <v>32</v>
      </c>
      <c r="R203" s="152">
        <v>1</v>
      </c>
      <c r="S203" s="152">
        <v>1</v>
      </c>
      <c r="T203" s="152">
        <v>9</v>
      </c>
      <c r="U203" s="152">
        <v>9</v>
      </c>
      <c r="V203" s="152">
        <v>16</v>
      </c>
      <c r="W203" s="152">
        <v>16</v>
      </c>
      <c r="X203" s="147" t="s">
        <v>484</v>
      </c>
      <c r="Y203" s="147" t="s">
        <v>484</v>
      </c>
      <c r="Z203" s="147" t="s">
        <v>484</v>
      </c>
      <c r="AA203" s="147" t="s">
        <v>484</v>
      </c>
      <c r="AB203" s="147" t="s">
        <v>484</v>
      </c>
      <c r="AC203" s="147" t="s">
        <v>484</v>
      </c>
      <c r="AD203" s="147" t="s">
        <v>484</v>
      </c>
      <c r="AE203" s="147" t="s">
        <v>484</v>
      </c>
      <c r="AF203" s="152">
        <v>8</v>
      </c>
      <c r="AG203" s="152">
        <v>8</v>
      </c>
      <c r="AH203" s="152" t="s">
        <v>36</v>
      </c>
      <c r="AI203" s="152" t="s">
        <v>36</v>
      </c>
      <c r="AJ203" s="34" t="s">
        <v>13</v>
      </c>
      <c r="AK203" s="34" t="s">
        <v>13</v>
      </c>
      <c r="AL203" s="34" t="s">
        <v>13</v>
      </c>
      <c r="AM203" s="34" t="s">
        <v>13</v>
      </c>
      <c r="AN203" s="34" t="s">
        <v>487</v>
      </c>
      <c r="AO203" s="34" t="s">
        <v>487</v>
      </c>
      <c r="AP203" s="58">
        <v>40</v>
      </c>
      <c r="AQ203" s="59">
        <v>0</v>
      </c>
      <c r="AR203" s="59">
        <v>40</v>
      </c>
      <c r="AS203" s="59">
        <v>0</v>
      </c>
      <c r="AT203" s="59">
        <v>40</v>
      </c>
      <c r="AU203" s="59">
        <v>0</v>
      </c>
      <c r="AV203" s="59">
        <v>40</v>
      </c>
      <c r="AW203" s="59">
        <v>0</v>
      </c>
      <c r="AX203" s="53" t="s">
        <v>489</v>
      </c>
      <c r="AY203" s="52">
        <f t="shared" si="58"/>
        <v>3520</v>
      </c>
      <c r="AZ203" s="47">
        <v>50000</v>
      </c>
      <c r="BA203" s="47">
        <v>0</v>
      </c>
      <c r="BB203" s="47">
        <v>0</v>
      </c>
      <c r="BC203" s="47">
        <v>10</v>
      </c>
      <c r="BD203" s="47">
        <v>10</v>
      </c>
      <c r="BE203" s="47">
        <v>2</v>
      </c>
      <c r="BF203" s="47">
        <v>1</v>
      </c>
      <c r="BG203" s="47">
        <v>2</v>
      </c>
      <c r="BH203" s="47">
        <v>1</v>
      </c>
      <c r="BI203" s="47" t="s">
        <v>421</v>
      </c>
      <c r="BJ203" s="47" t="s">
        <v>421</v>
      </c>
      <c r="BK203" s="47">
        <v>0</v>
      </c>
      <c r="BL203" s="53">
        <v>0</v>
      </c>
    </row>
    <row r="204" spans="1:64" x14ac:dyDescent="0.25">
      <c r="B204" s="30" t="s">
        <v>166</v>
      </c>
      <c r="C204" s="30">
        <v>10200</v>
      </c>
      <c r="D204" s="30" t="s">
        <v>300</v>
      </c>
      <c r="G204" s="152" t="s">
        <v>33</v>
      </c>
      <c r="H204" s="152" t="s">
        <v>36</v>
      </c>
      <c r="I204" s="152" t="s">
        <v>37</v>
      </c>
      <c r="J204" s="152" t="s">
        <v>469</v>
      </c>
      <c r="K204" s="152" t="s">
        <v>469</v>
      </c>
      <c r="N204" s="152">
        <v>4704</v>
      </c>
      <c r="O204" s="152">
        <v>576</v>
      </c>
      <c r="P204" s="152">
        <v>32</v>
      </c>
      <c r="Q204" s="152">
        <v>32</v>
      </c>
      <c r="R204" s="152">
        <v>1</v>
      </c>
      <c r="S204" s="152">
        <v>1</v>
      </c>
      <c r="T204" s="152">
        <v>9</v>
      </c>
      <c r="U204" s="152">
        <v>9</v>
      </c>
      <c r="V204" s="152">
        <v>16</v>
      </c>
      <c r="W204" s="152">
        <v>16</v>
      </c>
      <c r="X204" s="147" t="s">
        <v>484</v>
      </c>
      <c r="Y204" s="147" t="s">
        <v>484</v>
      </c>
      <c r="Z204" s="147" t="s">
        <v>484</v>
      </c>
      <c r="AA204" s="147" t="s">
        <v>484</v>
      </c>
      <c r="AB204" s="147" t="s">
        <v>484</v>
      </c>
      <c r="AC204" s="147" t="s">
        <v>484</v>
      </c>
      <c r="AD204" s="147" t="s">
        <v>484</v>
      </c>
      <c r="AE204" s="147" t="s">
        <v>484</v>
      </c>
      <c r="AF204" s="152">
        <v>8</v>
      </c>
      <c r="AG204" s="152">
        <v>8</v>
      </c>
      <c r="AH204" s="152" t="s">
        <v>36</v>
      </c>
      <c r="AI204" s="152" t="s">
        <v>36</v>
      </c>
      <c r="AJ204" s="34" t="s">
        <v>13</v>
      </c>
      <c r="AK204" s="34" t="s">
        <v>13</v>
      </c>
      <c r="AL204" s="34" t="s">
        <v>13</v>
      </c>
      <c r="AM204" s="34" t="s">
        <v>13</v>
      </c>
      <c r="AN204" s="34" t="s">
        <v>487</v>
      </c>
      <c r="AO204" s="34" t="s">
        <v>487</v>
      </c>
      <c r="AP204" s="58">
        <v>40</v>
      </c>
      <c r="AQ204" s="59">
        <v>0</v>
      </c>
      <c r="AR204" s="59">
        <v>40</v>
      </c>
      <c r="AS204" s="59">
        <v>0</v>
      </c>
      <c r="AT204" s="59">
        <v>40</v>
      </c>
      <c r="AU204" s="59">
        <v>0</v>
      </c>
      <c r="AV204" s="59">
        <v>40</v>
      </c>
      <c r="AW204" s="59">
        <v>0</v>
      </c>
      <c r="AX204" s="53" t="s">
        <v>489</v>
      </c>
      <c r="AY204" s="52">
        <f t="shared" si="58"/>
        <v>4704</v>
      </c>
      <c r="AZ204" s="47">
        <v>50000</v>
      </c>
      <c r="BA204" s="47">
        <v>0</v>
      </c>
      <c r="BB204" s="47">
        <v>0</v>
      </c>
      <c r="BC204" s="47">
        <v>10</v>
      </c>
      <c r="BD204" s="47">
        <v>10</v>
      </c>
      <c r="BE204" s="47">
        <v>2</v>
      </c>
      <c r="BF204" s="47">
        <v>1</v>
      </c>
      <c r="BG204" s="47">
        <v>2</v>
      </c>
      <c r="BH204" s="47">
        <v>1</v>
      </c>
      <c r="BI204" s="47" t="s">
        <v>421</v>
      </c>
      <c r="BJ204" s="47" t="s">
        <v>421</v>
      </c>
      <c r="BK204" s="47">
        <v>0</v>
      </c>
      <c r="BL204" s="53">
        <v>0</v>
      </c>
    </row>
    <row r="205" spans="1:64" x14ac:dyDescent="0.25">
      <c r="B205" s="30" t="s">
        <v>167</v>
      </c>
      <c r="C205" s="30">
        <v>9500</v>
      </c>
      <c r="D205" s="30" t="s">
        <v>294</v>
      </c>
      <c r="G205" s="152" t="s">
        <v>33</v>
      </c>
      <c r="H205" s="152" t="s">
        <v>36</v>
      </c>
      <c r="I205" s="152" t="s">
        <v>37</v>
      </c>
      <c r="J205" s="152" t="s">
        <v>469</v>
      </c>
      <c r="K205" s="152" t="s">
        <v>469</v>
      </c>
      <c r="N205" s="152">
        <v>5888</v>
      </c>
      <c r="O205" s="152">
        <v>896</v>
      </c>
      <c r="P205" s="152">
        <v>32</v>
      </c>
      <c r="Q205" s="152">
        <v>32</v>
      </c>
      <c r="R205" s="152">
        <v>1</v>
      </c>
      <c r="S205" s="152">
        <v>1</v>
      </c>
      <c r="T205" s="152">
        <v>9</v>
      </c>
      <c r="U205" s="152">
        <v>9</v>
      </c>
      <c r="V205" s="152">
        <v>16</v>
      </c>
      <c r="W205" s="152">
        <v>16</v>
      </c>
      <c r="X205" s="147" t="s">
        <v>484</v>
      </c>
      <c r="Y205" s="147" t="s">
        <v>484</v>
      </c>
      <c r="Z205" s="147" t="s">
        <v>484</v>
      </c>
      <c r="AA205" s="147" t="s">
        <v>484</v>
      </c>
      <c r="AB205" s="147" t="s">
        <v>484</v>
      </c>
      <c r="AC205" s="147" t="s">
        <v>484</v>
      </c>
      <c r="AD205" s="147" t="s">
        <v>484</v>
      </c>
      <c r="AE205" s="147" t="s">
        <v>484</v>
      </c>
      <c r="AF205" s="152">
        <v>8</v>
      </c>
      <c r="AG205" s="152">
        <v>8</v>
      </c>
      <c r="AH205" s="152" t="s">
        <v>36</v>
      </c>
      <c r="AI205" s="152" t="s">
        <v>36</v>
      </c>
      <c r="AJ205" s="34" t="s">
        <v>13</v>
      </c>
      <c r="AK205" s="34" t="s">
        <v>13</v>
      </c>
      <c r="AL205" s="34" t="s">
        <v>13</v>
      </c>
      <c r="AM205" s="34" t="s">
        <v>13</v>
      </c>
      <c r="AN205" s="34" t="s">
        <v>487</v>
      </c>
      <c r="AO205" s="34" t="s">
        <v>487</v>
      </c>
      <c r="AP205" s="58">
        <v>40</v>
      </c>
      <c r="AQ205" s="59">
        <v>0</v>
      </c>
      <c r="AR205" s="59">
        <v>40</v>
      </c>
      <c r="AS205" s="59">
        <v>0</v>
      </c>
      <c r="AT205" s="59">
        <v>40</v>
      </c>
      <c r="AU205" s="59">
        <v>0</v>
      </c>
      <c r="AV205" s="59">
        <v>40</v>
      </c>
      <c r="AW205" s="59">
        <v>0</v>
      </c>
      <c r="AX205" s="53" t="s">
        <v>489</v>
      </c>
      <c r="AY205" s="52">
        <f t="shared" si="58"/>
        <v>5888</v>
      </c>
      <c r="AZ205" s="47">
        <v>50000</v>
      </c>
      <c r="BA205" s="47">
        <v>0</v>
      </c>
      <c r="BB205" s="47">
        <v>0</v>
      </c>
      <c r="BC205" s="47">
        <v>10</v>
      </c>
      <c r="BD205" s="47">
        <v>10</v>
      </c>
      <c r="BE205" s="47">
        <v>2</v>
      </c>
      <c r="BF205" s="47">
        <v>1</v>
      </c>
      <c r="BG205" s="47">
        <v>2</v>
      </c>
      <c r="BH205" s="47">
        <v>1</v>
      </c>
      <c r="BI205" s="47" t="s">
        <v>421</v>
      </c>
      <c r="BJ205" s="47" t="s">
        <v>421</v>
      </c>
      <c r="BK205" s="47">
        <v>0</v>
      </c>
      <c r="BL205" s="53">
        <v>0</v>
      </c>
    </row>
    <row r="206" spans="1:64" x14ac:dyDescent="0.25">
      <c r="B206" s="30" t="s">
        <v>168</v>
      </c>
      <c r="C206" s="30">
        <v>9500</v>
      </c>
      <c r="D206" s="30" t="s">
        <v>301</v>
      </c>
      <c r="G206" s="152" t="s">
        <v>33</v>
      </c>
      <c r="H206" s="152" t="s">
        <v>36</v>
      </c>
      <c r="I206" s="152" t="s">
        <v>37</v>
      </c>
      <c r="J206" s="152" t="s">
        <v>469</v>
      </c>
      <c r="K206" s="152" t="s">
        <v>469</v>
      </c>
      <c r="N206" s="152">
        <v>7072</v>
      </c>
      <c r="O206" s="152">
        <v>576</v>
      </c>
      <c r="P206" s="152">
        <v>32</v>
      </c>
      <c r="Q206" s="152">
        <v>32</v>
      </c>
      <c r="R206" s="152">
        <v>1</v>
      </c>
      <c r="S206" s="152">
        <v>1</v>
      </c>
      <c r="T206" s="152">
        <v>9</v>
      </c>
      <c r="U206" s="152">
        <v>9</v>
      </c>
      <c r="V206" s="152">
        <v>16</v>
      </c>
      <c r="W206" s="152">
        <v>16</v>
      </c>
      <c r="X206" s="147" t="s">
        <v>484</v>
      </c>
      <c r="Y206" s="147" t="s">
        <v>484</v>
      </c>
      <c r="Z206" s="147" t="s">
        <v>484</v>
      </c>
      <c r="AA206" s="147" t="s">
        <v>484</v>
      </c>
      <c r="AB206" s="147" t="s">
        <v>484</v>
      </c>
      <c r="AC206" s="147" t="s">
        <v>484</v>
      </c>
      <c r="AD206" s="147" t="s">
        <v>484</v>
      </c>
      <c r="AE206" s="147" t="s">
        <v>484</v>
      </c>
      <c r="AF206" s="152">
        <v>8</v>
      </c>
      <c r="AG206" s="152">
        <v>8</v>
      </c>
      <c r="AH206" s="152" t="s">
        <v>36</v>
      </c>
      <c r="AI206" s="152" t="s">
        <v>36</v>
      </c>
      <c r="AJ206" s="34" t="s">
        <v>13</v>
      </c>
      <c r="AK206" s="34" t="s">
        <v>13</v>
      </c>
      <c r="AL206" s="34" t="s">
        <v>13</v>
      </c>
      <c r="AM206" s="34" t="s">
        <v>13</v>
      </c>
      <c r="AN206" s="34" t="s">
        <v>487</v>
      </c>
      <c r="AO206" s="34" t="s">
        <v>487</v>
      </c>
      <c r="AP206" s="58">
        <v>40</v>
      </c>
      <c r="AQ206" s="59">
        <v>0</v>
      </c>
      <c r="AR206" s="59">
        <v>40</v>
      </c>
      <c r="AS206" s="59">
        <v>0</v>
      </c>
      <c r="AT206" s="59">
        <v>40</v>
      </c>
      <c r="AU206" s="59">
        <v>0</v>
      </c>
      <c r="AV206" s="59">
        <v>40</v>
      </c>
      <c r="AW206" s="59">
        <v>0</v>
      </c>
      <c r="AX206" s="53" t="s">
        <v>489</v>
      </c>
      <c r="AY206" s="52">
        <f t="shared" si="58"/>
        <v>7072</v>
      </c>
      <c r="AZ206" s="47">
        <v>50000</v>
      </c>
      <c r="BA206" s="47">
        <v>0</v>
      </c>
      <c r="BB206" s="47">
        <v>0</v>
      </c>
      <c r="BC206" s="47">
        <v>10</v>
      </c>
      <c r="BD206" s="47">
        <v>10</v>
      </c>
      <c r="BE206" s="47">
        <v>2</v>
      </c>
      <c r="BF206" s="47">
        <v>1</v>
      </c>
      <c r="BG206" s="47">
        <v>2</v>
      </c>
      <c r="BH206" s="47">
        <v>1</v>
      </c>
      <c r="BI206" s="47" t="s">
        <v>421</v>
      </c>
      <c r="BJ206" s="47" t="s">
        <v>421</v>
      </c>
      <c r="BK206" s="47">
        <v>0</v>
      </c>
      <c r="BL206" s="53">
        <v>0</v>
      </c>
    </row>
    <row r="207" spans="1:64" x14ac:dyDescent="0.25">
      <c r="AP207" s="69"/>
      <c r="AQ207" s="70"/>
      <c r="AR207" s="70"/>
      <c r="AS207" s="70"/>
      <c r="AT207" s="70"/>
      <c r="AU207" s="70"/>
      <c r="AV207" s="70"/>
      <c r="AW207" s="70"/>
      <c r="AX207" s="56"/>
      <c r="AY207" s="54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6"/>
    </row>
    <row r="208" spans="1:64" x14ac:dyDescent="0.25">
      <c r="A208" s="30" t="s">
        <v>332</v>
      </c>
      <c r="B208" s="30" t="s">
        <v>333</v>
      </c>
      <c r="C208" s="30">
        <v>5900</v>
      </c>
      <c r="D208" s="30" t="s">
        <v>339</v>
      </c>
      <c r="G208" s="152" t="s">
        <v>23</v>
      </c>
      <c r="H208" s="152" t="s">
        <v>36</v>
      </c>
      <c r="I208" s="152" t="s">
        <v>37</v>
      </c>
      <c r="J208" s="152" t="s">
        <v>469</v>
      </c>
      <c r="K208" s="152" t="s">
        <v>469</v>
      </c>
      <c r="L208" s="34">
        <f t="shared" ref="L208:L210" si="59">N208*2</f>
        <v>18880</v>
      </c>
      <c r="M208" s="34">
        <f t="shared" ref="M208:M210" si="60">O208*2</f>
        <v>1536</v>
      </c>
      <c r="N208" s="152">
        <v>9440</v>
      </c>
      <c r="O208" s="152">
        <v>768</v>
      </c>
      <c r="P208" s="152">
        <f t="shared" ref="P208:Q210" si="61">N208/4</f>
        <v>2360</v>
      </c>
      <c r="Q208" s="152">
        <f t="shared" si="61"/>
        <v>192</v>
      </c>
      <c r="R208" s="152">
        <v>1</v>
      </c>
      <c r="S208" s="152">
        <v>1</v>
      </c>
      <c r="T208" s="152">
        <v>9</v>
      </c>
      <c r="U208" s="152">
        <v>9</v>
      </c>
      <c r="V208" s="152">
        <v>16</v>
      </c>
      <c r="W208" s="152">
        <v>16</v>
      </c>
      <c r="X208" s="147" t="s">
        <v>484</v>
      </c>
      <c r="Y208" s="147" t="s">
        <v>484</v>
      </c>
      <c r="Z208" s="147" t="s">
        <v>484</v>
      </c>
      <c r="AA208" s="147" t="s">
        <v>484</v>
      </c>
      <c r="AB208" s="147" t="s">
        <v>484</v>
      </c>
      <c r="AC208" s="147" t="s">
        <v>484</v>
      </c>
      <c r="AD208" s="147" t="s">
        <v>484</v>
      </c>
      <c r="AE208" s="147" t="s">
        <v>484</v>
      </c>
      <c r="AF208" s="152">
        <v>8</v>
      </c>
      <c r="AG208" s="152">
        <v>5</v>
      </c>
      <c r="AH208" s="152">
        <v>2</v>
      </c>
      <c r="AI208" s="152">
        <v>1</v>
      </c>
      <c r="AJ208" s="34" t="s">
        <v>13</v>
      </c>
      <c r="AK208" s="34" t="s">
        <v>13</v>
      </c>
      <c r="AL208" s="34" t="s">
        <v>13</v>
      </c>
      <c r="AM208" s="34" t="s">
        <v>13</v>
      </c>
      <c r="AN208" s="34" t="s">
        <v>487</v>
      </c>
      <c r="AO208" s="34" t="s">
        <v>487</v>
      </c>
      <c r="AP208" s="58">
        <v>40</v>
      </c>
      <c r="AQ208" s="59">
        <v>0</v>
      </c>
      <c r="AR208" s="59">
        <v>40</v>
      </c>
      <c r="AS208" s="59">
        <v>0</v>
      </c>
      <c r="AT208" s="59">
        <v>40</v>
      </c>
      <c r="AU208" s="59">
        <v>0</v>
      </c>
      <c r="AV208" s="59">
        <v>40</v>
      </c>
      <c r="AW208" s="59">
        <v>0</v>
      </c>
      <c r="AX208" s="53" t="s">
        <v>489</v>
      </c>
      <c r="AY208" s="52">
        <f t="shared" ref="AY208:AY210" si="62">N208</f>
        <v>9440</v>
      </c>
      <c r="AZ208" s="47">
        <v>50000</v>
      </c>
      <c r="BA208" s="47">
        <v>0</v>
      </c>
      <c r="BB208" s="47">
        <v>0</v>
      </c>
      <c r="BC208" s="47">
        <v>10</v>
      </c>
      <c r="BD208" s="47">
        <v>10</v>
      </c>
      <c r="BE208" s="47">
        <v>2</v>
      </c>
      <c r="BF208" s="47">
        <v>1</v>
      </c>
      <c r="BG208" s="47">
        <v>2</v>
      </c>
      <c r="BH208" s="47">
        <v>1</v>
      </c>
      <c r="BI208" s="47" t="s">
        <v>421</v>
      </c>
      <c r="BJ208" s="47" t="s">
        <v>421</v>
      </c>
      <c r="BK208" s="47">
        <v>0</v>
      </c>
      <c r="BL208" s="53">
        <v>0</v>
      </c>
    </row>
    <row r="209" spans="1:64" x14ac:dyDescent="0.25">
      <c r="A209" s="30" t="s">
        <v>23</v>
      </c>
      <c r="B209" s="30" t="s">
        <v>334</v>
      </c>
      <c r="C209" s="30">
        <v>5150</v>
      </c>
      <c r="D209" s="30" t="s">
        <v>338</v>
      </c>
      <c r="G209" s="152" t="s">
        <v>23</v>
      </c>
      <c r="H209" s="152" t="s">
        <v>36</v>
      </c>
      <c r="I209" s="152" t="s">
        <v>37</v>
      </c>
      <c r="J209" s="152" t="s">
        <v>469</v>
      </c>
      <c r="K209" s="152" t="s">
        <v>469</v>
      </c>
      <c r="L209" s="34">
        <f t="shared" si="59"/>
        <v>23552</v>
      </c>
      <c r="M209" s="34">
        <f t="shared" si="60"/>
        <v>1792</v>
      </c>
      <c r="N209" s="152">
        <v>11776</v>
      </c>
      <c r="O209" s="152">
        <v>896</v>
      </c>
      <c r="P209" s="152">
        <f t="shared" si="61"/>
        <v>2944</v>
      </c>
      <c r="Q209" s="152">
        <f t="shared" si="61"/>
        <v>224</v>
      </c>
      <c r="R209" s="152">
        <v>1</v>
      </c>
      <c r="S209" s="152">
        <v>1</v>
      </c>
      <c r="T209" s="152">
        <v>9</v>
      </c>
      <c r="U209" s="152">
        <v>9</v>
      </c>
      <c r="V209" s="152">
        <v>16</v>
      </c>
      <c r="W209" s="152">
        <v>16</v>
      </c>
      <c r="X209" s="147" t="s">
        <v>484</v>
      </c>
      <c r="Y209" s="147" t="s">
        <v>484</v>
      </c>
      <c r="Z209" s="147" t="s">
        <v>484</v>
      </c>
      <c r="AA209" s="147" t="s">
        <v>484</v>
      </c>
      <c r="AB209" s="147" t="s">
        <v>484</v>
      </c>
      <c r="AC209" s="147" t="s">
        <v>484</v>
      </c>
      <c r="AD209" s="147" t="s">
        <v>484</v>
      </c>
      <c r="AE209" s="147" t="s">
        <v>484</v>
      </c>
      <c r="AF209" s="152">
        <v>8</v>
      </c>
      <c r="AG209" s="152">
        <v>5</v>
      </c>
      <c r="AH209" s="152">
        <v>2</v>
      </c>
      <c r="AI209" s="152">
        <v>1</v>
      </c>
      <c r="AJ209" s="34" t="s">
        <v>13</v>
      </c>
      <c r="AK209" s="34" t="s">
        <v>13</v>
      </c>
      <c r="AL209" s="34" t="s">
        <v>13</v>
      </c>
      <c r="AM209" s="34" t="s">
        <v>13</v>
      </c>
      <c r="AN209" s="34" t="s">
        <v>487</v>
      </c>
      <c r="AO209" s="34" t="s">
        <v>487</v>
      </c>
      <c r="AP209" s="58">
        <v>40</v>
      </c>
      <c r="AQ209" s="59">
        <v>0</v>
      </c>
      <c r="AR209" s="59">
        <v>40</v>
      </c>
      <c r="AS209" s="59">
        <v>0</v>
      </c>
      <c r="AT209" s="59">
        <v>40</v>
      </c>
      <c r="AU209" s="59">
        <v>0</v>
      </c>
      <c r="AV209" s="59">
        <v>40</v>
      </c>
      <c r="AW209" s="59">
        <v>0</v>
      </c>
      <c r="AX209" s="53" t="s">
        <v>489</v>
      </c>
      <c r="AY209" s="52">
        <f t="shared" si="62"/>
        <v>11776</v>
      </c>
      <c r="AZ209" s="47">
        <v>50000</v>
      </c>
      <c r="BA209" s="47">
        <v>0</v>
      </c>
      <c r="BB209" s="47">
        <v>0</v>
      </c>
      <c r="BC209" s="47">
        <v>10</v>
      </c>
      <c r="BD209" s="47">
        <v>10</v>
      </c>
      <c r="BE209" s="47">
        <v>2</v>
      </c>
      <c r="BF209" s="47">
        <v>1</v>
      </c>
      <c r="BG209" s="47">
        <v>2</v>
      </c>
      <c r="BH209" s="47">
        <v>1</v>
      </c>
      <c r="BI209" s="47" t="s">
        <v>421</v>
      </c>
      <c r="BJ209" s="47" t="s">
        <v>421</v>
      </c>
      <c r="BK209" s="47">
        <v>0</v>
      </c>
      <c r="BL209" s="53">
        <v>0</v>
      </c>
    </row>
    <row r="210" spans="1:64" x14ac:dyDescent="0.25">
      <c r="A210" s="30" t="s">
        <v>74</v>
      </c>
      <c r="B210" s="30" t="s">
        <v>335</v>
      </c>
      <c r="C210" s="30">
        <v>4350</v>
      </c>
      <c r="D210" s="30" t="s">
        <v>340</v>
      </c>
      <c r="G210" s="152" t="s">
        <v>23</v>
      </c>
      <c r="H210" s="152" t="s">
        <v>36</v>
      </c>
      <c r="I210" s="152" t="s">
        <v>37</v>
      </c>
      <c r="J210" s="152" t="s">
        <v>469</v>
      </c>
      <c r="K210" s="152" t="s">
        <v>469</v>
      </c>
      <c r="L210" s="34">
        <f t="shared" si="59"/>
        <v>31808</v>
      </c>
      <c r="M210" s="34">
        <f t="shared" si="60"/>
        <v>1792</v>
      </c>
      <c r="N210" s="152">
        <v>15904</v>
      </c>
      <c r="O210" s="152">
        <v>896</v>
      </c>
      <c r="P210" s="152">
        <f t="shared" si="61"/>
        <v>3976</v>
      </c>
      <c r="Q210" s="152">
        <f t="shared" si="61"/>
        <v>224</v>
      </c>
      <c r="R210" s="152">
        <v>1</v>
      </c>
      <c r="S210" s="152">
        <v>1</v>
      </c>
      <c r="T210" s="152">
        <v>9</v>
      </c>
      <c r="U210" s="152">
        <v>9</v>
      </c>
      <c r="V210" s="152">
        <v>16</v>
      </c>
      <c r="W210" s="152">
        <v>16</v>
      </c>
      <c r="X210" s="147" t="s">
        <v>484</v>
      </c>
      <c r="Y210" s="147" t="s">
        <v>484</v>
      </c>
      <c r="Z210" s="147" t="s">
        <v>484</v>
      </c>
      <c r="AA210" s="147" t="s">
        <v>484</v>
      </c>
      <c r="AB210" s="147" t="s">
        <v>484</v>
      </c>
      <c r="AC210" s="147" t="s">
        <v>484</v>
      </c>
      <c r="AD210" s="147" t="s">
        <v>484</v>
      </c>
      <c r="AE210" s="147" t="s">
        <v>484</v>
      </c>
      <c r="AF210" s="152">
        <v>8</v>
      </c>
      <c r="AG210" s="152">
        <v>5</v>
      </c>
      <c r="AH210" s="152">
        <v>2</v>
      </c>
      <c r="AI210" s="152">
        <v>1</v>
      </c>
      <c r="AJ210" s="34" t="s">
        <v>13</v>
      </c>
      <c r="AK210" s="34" t="s">
        <v>13</v>
      </c>
      <c r="AL210" s="34" t="s">
        <v>13</v>
      </c>
      <c r="AM210" s="34" t="s">
        <v>13</v>
      </c>
      <c r="AN210" s="34" t="s">
        <v>487</v>
      </c>
      <c r="AO210" s="34" t="s">
        <v>487</v>
      </c>
      <c r="AP210" s="61">
        <v>40</v>
      </c>
      <c r="AQ210" s="62">
        <v>0</v>
      </c>
      <c r="AR210" s="62">
        <v>40</v>
      </c>
      <c r="AS210" s="62">
        <v>0</v>
      </c>
      <c r="AT210" s="62">
        <v>40</v>
      </c>
      <c r="AU210" s="62">
        <v>0</v>
      </c>
      <c r="AV210" s="62">
        <v>40</v>
      </c>
      <c r="AW210" s="62">
        <v>0</v>
      </c>
      <c r="AX210" s="57" t="s">
        <v>489</v>
      </c>
      <c r="AY210" s="46">
        <f t="shared" si="62"/>
        <v>15904</v>
      </c>
      <c r="AZ210" s="48">
        <v>50000</v>
      </c>
      <c r="BA210" s="48">
        <v>0</v>
      </c>
      <c r="BB210" s="48">
        <v>0</v>
      </c>
      <c r="BC210" s="48">
        <v>10</v>
      </c>
      <c r="BD210" s="48">
        <v>10</v>
      </c>
      <c r="BE210" s="48">
        <v>2</v>
      </c>
      <c r="BF210" s="48">
        <v>1</v>
      </c>
      <c r="BG210" s="48">
        <v>2</v>
      </c>
      <c r="BH210" s="48">
        <v>1</v>
      </c>
      <c r="BI210" s="48" t="s">
        <v>421</v>
      </c>
      <c r="BJ210" s="48" t="s">
        <v>421</v>
      </c>
      <c r="BK210" s="48">
        <v>0</v>
      </c>
      <c r="BL210" s="57">
        <v>0</v>
      </c>
    </row>
  </sheetData>
  <mergeCells count="36">
    <mergeCell ref="AY1:BL1"/>
    <mergeCell ref="AL3:AM3"/>
    <mergeCell ref="AN3:AO3"/>
    <mergeCell ref="AP3:AQ3"/>
    <mergeCell ref="AR3:AS3"/>
    <mergeCell ref="AT3:AU3"/>
    <mergeCell ref="AV3:AW3"/>
    <mergeCell ref="AY3:AZ3"/>
    <mergeCell ref="BA3:BB3"/>
    <mergeCell ref="BC3:BD3"/>
    <mergeCell ref="BE3:BF3"/>
    <mergeCell ref="BG3:BH3"/>
    <mergeCell ref="BI3:BJ3"/>
    <mergeCell ref="BK3:BL3"/>
    <mergeCell ref="AP1:AX1"/>
    <mergeCell ref="N3:O3"/>
    <mergeCell ref="P3:Q3"/>
    <mergeCell ref="J3:K3"/>
    <mergeCell ref="L3:M3"/>
    <mergeCell ref="AJ3:AK3"/>
    <mergeCell ref="AH3:AI3"/>
    <mergeCell ref="AF3:AG3"/>
    <mergeCell ref="V3:W3"/>
    <mergeCell ref="R3:S3"/>
    <mergeCell ref="X3:Y3"/>
    <mergeCell ref="Z3:AA3"/>
    <mergeCell ref="AB3:AC3"/>
    <mergeCell ref="AD3:AE3"/>
    <mergeCell ref="T3:U3"/>
    <mergeCell ref="E2:F2"/>
    <mergeCell ref="E3:F3"/>
    <mergeCell ref="D3:D4"/>
    <mergeCell ref="C3:C4"/>
    <mergeCell ref="I3:I4"/>
    <mergeCell ref="G3:G4"/>
    <mergeCell ref="H3:H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01"/>
  <sheetViews>
    <sheetView workbookViewId="0">
      <pane xSplit="5" ySplit="3" topLeftCell="K4" activePane="bottomRight" state="frozen"/>
      <selection pane="topRight" activeCell="F1" sqref="F1"/>
      <selection pane="bottomLeft" activeCell="A4" sqref="A4"/>
      <selection pane="bottomRight" activeCell="D62" sqref="D62"/>
    </sheetView>
  </sheetViews>
  <sheetFormatPr defaultRowHeight="15" x14ac:dyDescent="0.25"/>
  <cols>
    <col min="1" max="1" width="13.28515625" bestFit="1" customWidth="1"/>
    <col min="2" max="2" width="15.5703125" bestFit="1" customWidth="1"/>
    <col min="3" max="3" width="28" customWidth="1"/>
    <col min="4" max="4" width="11.5703125" style="1" customWidth="1"/>
    <col min="5" max="5" width="15" style="1" customWidth="1"/>
    <col min="6" max="6" width="6.5703125" customWidth="1"/>
    <col min="7" max="7" width="5.7109375" customWidth="1"/>
    <col min="8" max="8" width="9.85546875" customWidth="1"/>
    <col min="9" max="12" width="9.140625" customWidth="1"/>
    <col min="39" max="40" width="12.28515625" bestFit="1" customWidth="1"/>
    <col min="41" max="48" width="10.5703125" bestFit="1" customWidth="1"/>
  </cols>
  <sheetData>
    <row r="1" spans="1:62" x14ac:dyDescent="0.25">
      <c r="A1" s="67">
        <v>42475</v>
      </c>
      <c r="B1" t="s">
        <v>466</v>
      </c>
      <c r="D1" s="127" t="s">
        <v>666</v>
      </c>
      <c r="E1" s="128"/>
      <c r="AO1" s="134" t="s">
        <v>423</v>
      </c>
      <c r="AP1" s="134"/>
      <c r="AQ1" s="134"/>
      <c r="AR1" s="134"/>
      <c r="AS1" s="134"/>
      <c r="AT1" s="134"/>
      <c r="AU1" s="134"/>
      <c r="AV1" s="134"/>
      <c r="AW1" s="134" t="s">
        <v>422</v>
      </c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</row>
    <row r="2" spans="1:62" s="30" customFormat="1" ht="11.25" x14ac:dyDescent="0.15">
      <c r="D2" s="127" t="s">
        <v>663</v>
      </c>
      <c r="E2" s="128"/>
      <c r="F2" s="129" t="s">
        <v>10</v>
      </c>
      <c r="G2" s="129" t="s">
        <v>12</v>
      </c>
      <c r="H2" s="129" t="s">
        <v>11</v>
      </c>
      <c r="I2" s="132" t="s">
        <v>400</v>
      </c>
      <c r="J2" s="133"/>
      <c r="K2" s="127" t="s">
        <v>467</v>
      </c>
      <c r="L2" s="128"/>
      <c r="M2" s="132" t="s">
        <v>5</v>
      </c>
      <c r="N2" s="133"/>
      <c r="O2" s="132" t="s">
        <v>6</v>
      </c>
      <c r="P2" s="133"/>
      <c r="Q2" s="127" t="s">
        <v>2</v>
      </c>
      <c r="R2" s="128"/>
      <c r="S2" s="127" t="s">
        <v>3</v>
      </c>
      <c r="T2" s="128"/>
      <c r="U2" s="127" t="s">
        <v>7</v>
      </c>
      <c r="V2" s="128"/>
      <c r="W2" s="127" t="s">
        <v>403</v>
      </c>
      <c r="X2" s="128"/>
      <c r="Y2" s="127" t="s">
        <v>402</v>
      </c>
      <c r="Z2" s="128"/>
      <c r="AA2" s="127" t="s">
        <v>404</v>
      </c>
      <c r="AB2" s="128"/>
      <c r="AC2" s="127" t="s">
        <v>405</v>
      </c>
      <c r="AD2" s="128"/>
      <c r="AE2" s="127" t="s">
        <v>8</v>
      </c>
      <c r="AF2" s="128"/>
      <c r="AG2" s="127" t="s">
        <v>9</v>
      </c>
      <c r="AH2" s="128"/>
      <c r="AI2" s="127" t="s">
        <v>14</v>
      </c>
      <c r="AJ2" s="128"/>
      <c r="AK2" s="127" t="s">
        <v>406</v>
      </c>
      <c r="AL2" s="135"/>
      <c r="AM2" s="132" t="s">
        <v>468</v>
      </c>
      <c r="AN2" s="133"/>
      <c r="AO2" s="137" t="s">
        <v>410</v>
      </c>
      <c r="AP2" s="137"/>
      <c r="AQ2" s="137" t="s">
        <v>411</v>
      </c>
      <c r="AR2" s="137"/>
      <c r="AS2" s="137" t="s">
        <v>412</v>
      </c>
      <c r="AT2" s="137"/>
      <c r="AU2" s="137" t="s">
        <v>413</v>
      </c>
      <c r="AV2" s="137"/>
      <c r="AW2" s="137" t="s">
        <v>414</v>
      </c>
      <c r="AX2" s="137"/>
      <c r="AY2" s="137" t="s">
        <v>415</v>
      </c>
      <c r="AZ2" s="137"/>
      <c r="BA2" s="137" t="s">
        <v>416</v>
      </c>
      <c r="BB2" s="137"/>
      <c r="BC2" s="137" t="s">
        <v>417</v>
      </c>
      <c r="BD2" s="137"/>
      <c r="BE2" s="137" t="s">
        <v>418</v>
      </c>
      <c r="BF2" s="137"/>
      <c r="BG2" s="137" t="s">
        <v>419</v>
      </c>
      <c r="BH2" s="137"/>
      <c r="BI2" s="137" t="s">
        <v>420</v>
      </c>
      <c r="BJ2" s="137"/>
    </row>
    <row r="3" spans="1:62" s="45" customFormat="1" ht="11.25" x14ac:dyDescent="0.15">
      <c r="A3" s="45" t="s">
        <v>19</v>
      </c>
      <c r="B3" s="31" t="s">
        <v>664</v>
      </c>
      <c r="C3" s="66" t="s">
        <v>490</v>
      </c>
      <c r="D3" s="118" t="s">
        <v>4</v>
      </c>
      <c r="E3" s="120" t="s">
        <v>665</v>
      </c>
      <c r="F3" s="130"/>
      <c r="G3" s="130"/>
      <c r="H3" s="130"/>
      <c r="I3" s="65" t="s">
        <v>4</v>
      </c>
      <c r="J3" s="66" t="s">
        <v>1</v>
      </c>
      <c r="K3" s="65" t="s">
        <v>4</v>
      </c>
      <c r="L3" s="65" t="s">
        <v>1</v>
      </c>
      <c r="M3" s="65" t="s">
        <v>4</v>
      </c>
      <c r="N3" s="66" t="s">
        <v>1</v>
      </c>
      <c r="O3" s="65" t="s">
        <v>4</v>
      </c>
      <c r="P3" s="66" t="s">
        <v>1</v>
      </c>
      <c r="Q3" s="65" t="s">
        <v>4</v>
      </c>
      <c r="R3" s="66" t="s">
        <v>1</v>
      </c>
      <c r="S3" s="65" t="s">
        <v>4</v>
      </c>
      <c r="T3" s="66" t="s">
        <v>1</v>
      </c>
      <c r="U3" s="65" t="s">
        <v>4</v>
      </c>
      <c r="V3" s="66" t="s">
        <v>1</v>
      </c>
      <c r="W3" s="65" t="s">
        <v>4</v>
      </c>
      <c r="X3" s="66" t="s">
        <v>1</v>
      </c>
      <c r="Y3" s="65" t="s">
        <v>4</v>
      </c>
      <c r="Z3" s="66" t="s">
        <v>1</v>
      </c>
      <c r="AA3" s="65" t="s">
        <v>4</v>
      </c>
      <c r="AB3" s="66" t="s">
        <v>1</v>
      </c>
      <c r="AC3" s="65" t="s">
        <v>4</v>
      </c>
      <c r="AD3" s="66" t="s">
        <v>1</v>
      </c>
      <c r="AE3" s="65" t="s">
        <v>4</v>
      </c>
      <c r="AF3" s="66" t="s">
        <v>1</v>
      </c>
      <c r="AG3" s="65" t="s">
        <v>4</v>
      </c>
      <c r="AH3" s="66" t="s">
        <v>1</v>
      </c>
      <c r="AI3" s="65" t="s">
        <v>4</v>
      </c>
      <c r="AJ3" s="66" t="s">
        <v>1</v>
      </c>
      <c r="AK3" s="65" t="s">
        <v>4</v>
      </c>
      <c r="AL3" s="65" t="s">
        <v>1</v>
      </c>
      <c r="AM3" s="65" t="s">
        <v>4</v>
      </c>
      <c r="AN3" s="66" t="s">
        <v>1</v>
      </c>
      <c r="AO3" s="31" t="s">
        <v>408</v>
      </c>
      <c r="AP3" s="31" t="s">
        <v>409</v>
      </c>
      <c r="AQ3" s="31" t="s">
        <v>408</v>
      </c>
      <c r="AR3" s="31" t="s">
        <v>409</v>
      </c>
      <c r="AS3" s="31" t="s">
        <v>408</v>
      </c>
      <c r="AT3" s="31" t="s">
        <v>409</v>
      </c>
      <c r="AU3" s="31" t="s">
        <v>408</v>
      </c>
      <c r="AV3" s="31" t="s">
        <v>409</v>
      </c>
      <c r="AW3" s="66" t="s">
        <v>4</v>
      </c>
      <c r="AX3" s="66" t="s">
        <v>1</v>
      </c>
      <c r="AY3" s="66" t="s">
        <v>4</v>
      </c>
      <c r="AZ3" s="66" t="s">
        <v>1</v>
      </c>
      <c r="BA3" s="66" t="s">
        <v>4</v>
      </c>
      <c r="BB3" s="66" t="s">
        <v>1</v>
      </c>
      <c r="BC3" s="66" t="s">
        <v>4</v>
      </c>
      <c r="BD3" s="66" t="s">
        <v>1</v>
      </c>
      <c r="BE3" s="66" t="s">
        <v>4</v>
      </c>
      <c r="BF3" s="66" t="s">
        <v>1</v>
      </c>
      <c r="BG3" s="66" t="s">
        <v>4</v>
      </c>
      <c r="BH3" s="66" t="s">
        <v>1</v>
      </c>
      <c r="BI3" s="66" t="s">
        <v>4</v>
      </c>
      <c r="BJ3" s="66" t="s">
        <v>1</v>
      </c>
    </row>
    <row r="4" spans="1:62" x14ac:dyDescent="0.25">
      <c r="C4" t="s">
        <v>491</v>
      </c>
      <c r="AO4" s="49"/>
      <c r="AP4" s="50"/>
      <c r="AQ4" s="50"/>
      <c r="AR4" s="50"/>
      <c r="AS4" s="50"/>
      <c r="AT4" s="50"/>
      <c r="AU4" s="50"/>
      <c r="AV4" s="51"/>
      <c r="AW4" s="49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1"/>
    </row>
    <row r="5" spans="1:62" s="30" customFormat="1" ht="11.25" x14ac:dyDescent="0.15">
      <c r="A5" s="30" t="s">
        <v>95</v>
      </c>
      <c r="B5" s="30" t="s">
        <v>433</v>
      </c>
      <c r="C5" s="30" t="str">
        <f>CONCATENATE("VV",B5)</f>
        <v>VV640kx256k</v>
      </c>
      <c r="D5" s="34">
        <v>704</v>
      </c>
      <c r="E5" s="34">
        <v>288</v>
      </c>
      <c r="F5" s="34" t="s">
        <v>29</v>
      </c>
      <c r="G5" s="34" t="s">
        <v>30</v>
      </c>
      <c r="H5" s="34" t="s">
        <v>37</v>
      </c>
      <c r="I5" s="34" t="s">
        <v>401</v>
      </c>
      <c r="J5" s="34" t="s">
        <v>469</v>
      </c>
      <c r="K5" s="34"/>
      <c r="L5" s="34"/>
      <c r="M5" s="34">
        <v>704</v>
      </c>
      <c r="N5" s="34">
        <v>288</v>
      </c>
      <c r="O5" s="34">
        <v>32</v>
      </c>
      <c r="P5" s="34">
        <v>32</v>
      </c>
      <c r="Q5" s="34">
        <v>1</v>
      </c>
      <c r="R5" s="34">
        <v>1</v>
      </c>
      <c r="S5" s="34">
        <v>6</v>
      </c>
      <c r="T5" s="34">
        <v>6</v>
      </c>
      <c r="U5" s="34">
        <v>16</v>
      </c>
      <c r="V5" s="34">
        <v>16</v>
      </c>
      <c r="W5" s="34">
        <v>4</v>
      </c>
      <c r="X5" s="34">
        <v>4</v>
      </c>
      <c r="Y5" s="34">
        <v>8</v>
      </c>
      <c r="Z5" s="34">
        <v>8</v>
      </c>
      <c r="AA5" s="34">
        <v>2</v>
      </c>
      <c r="AB5" s="34">
        <v>4</v>
      </c>
      <c r="AC5" s="34">
        <v>2</v>
      </c>
      <c r="AD5" s="34">
        <v>4</v>
      </c>
      <c r="AE5" s="34">
        <v>8</v>
      </c>
      <c r="AF5" s="34">
        <v>5</v>
      </c>
      <c r="AG5" s="34">
        <v>2</v>
      </c>
      <c r="AH5" s="34">
        <v>1</v>
      </c>
      <c r="AI5" s="34" t="s">
        <v>13</v>
      </c>
      <c r="AJ5" s="34" t="s">
        <v>407</v>
      </c>
      <c r="AK5" s="34" t="s">
        <v>407</v>
      </c>
      <c r="AL5" s="34" t="s">
        <v>13</v>
      </c>
      <c r="AM5" s="34" t="s">
        <v>470</v>
      </c>
      <c r="AN5" s="34" t="s">
        <v>470</v>
      </c>
      <c r="AO5" s="58">
        <v>53</v>
      </c>
      <c r="AP5" s="59">
        <v>16.2</v>
      </c>
      <c r="AQ5" s="59">
        <v>54</v>
      </c>
      <c r="AR5" s="59">
        <v>10.199999999999999</v>
      </c>
      <c r="AS5" s="59">
        <v>40</v>
      </c>
      <c r="AT5" s="59">
        <v>0</v>
      </c>
      <c r="AU5" s="59">
        <v>40</v>
      </c>
      <c r="AV5" s="60">
        <v>0</v>
      </c>
      <c r="AW5" s="34">
        <v>704</v>
      </c>
      <c r="AX5" s="47">
        <v>50000</v>
      </c>
      <c r="AY5" s="47">
        <v>0</v>
      </c>
      <c r="AZ5" s="47">
        <v>0</v>
      </c>
      <c r="BA5" s="47">
        <v>10</v>
      </c>
      <c r="BB5" s="47">
        <v>10</v>
      </c>
      <c r="BC5" s="47">
        <v>2</v>
      </c>
      <c r="BD5" s="47">
        <v>1</v>
      </c>
      <c r="BE5" s="47">
        <v>2</v>
      </c>
      <c r="BF5" s="47">
        <v>1</v>
      </c>
      <c r="BG5" s="47" t="s">
        <v>421</v>
      </c>
      <c r="BH5" s="47" t="s">
        <v>421</v>
      </c>
      <c r="BI5" s="47">
        <v>0</v>
      </c>
      <c r="BJ5" s="53">
        <v>0</v>
      </c>
    </row>
    <row r="6" spans="1:62" s="30" customFormat="1" ht="11.25" x14ac:dyDescent="0.15">
      <c r="A6" s="30" t="s">
        <v>29</v>
      </c>
      <c r="B6" s="30" t="s">
        <v>452</v>
      </c>
      <c r="C6" s="30" t="str">
        <f t="shared" ref="C6:C35" si="0">CONCATENATE("VV",B6)</f>
        <v>VV1.5Mx640k</v>
      </c>
      <c r="D6" s="34">
        <v>1792</v>
      </c>
      <c r="E6" s="34">
        <v>704</v>
      </c>
      <c r="F6" s="34" t="s">
        <v>29</v>
      </c>
      <c r="G6" s="34" t="s">
        <v>30</v>
      </c>
      <c r="H6" s="34" t="s">
        <v>37</v>
      </c>
      <c r="I6" s="34" t="s">
        <v>401</v>
      </c>
      <c r="J6" s="34" t="s">
        <v>469</v>
      </c>
      <c r="K6" s="34"/>
      <c r="L6" s="34"/>
      <c r="M6" s="34">
        <v>1792</v>
      </c>
      <c r="N6" s="34">
        <v>704</v>
      </c>
      <c r="O6" s="34">
        <v>32</v>
      </c>
      <c r="P6" s="34">
        <v>32</v>
      </c>
      <c r="Q6" s="34">
        <v>1</v>
      </c>
      <c r="R6" s="34">
        <v>1</v>
      </c>
      <c r="S6" s="34">
        <v>6</v>
      </c>
      <c r="T6" s="34">
        <v>6</v>
      </c>
      <c r="U6" s="34">
        <v>16</v>
      </c>
      <c r="V6" s="34">
        <v>16</v>
      </c>
      <c r="W6" s="34">
        <v>4</v>
      </c>
      <c r="X6" s="34">
        <v>4</v>
      </c>
      <c r="Y6" s="34">
        <v>8</v>
      </c>
      <c r="Z6" s="34">
        <v>8</v>
      </c>
      <c r="AA6" s="34">
        <v>2</v>
      </c>
      <c r="AB6" s="34">
        <v>4</v>
      </c>
      <c r="AC6" s="34">
        <v>2</v>
      </c>
      <c r="AD6" s="34">
        <v>4</v>
      </c>
      <c r="AE6" s="34">
        <v>8</v>
      </c>
      <c r="AF6" s="34">
        <v>5</v>
      </c>
      <c r="AG6" s="34">
        <v>2</v>
      </c>
      <c r="AH6" s="34">
        <v>1</v>
      </c>
      <c r="AI6" s="34" t="s">
        <v>13</v>
      </c>
      <c r="AJ6" s="34" t="s">
        <v>407</v>
      </c>
      <c r="AK6" s="34" t="s">
        <v>407</v>
      </c>
      <c r="AL6" s="34" t="s">
        <v>13</v>
      </c>
      <c r="AM6" s="34" t="s">
        <v>470</v>
      </c>
      <c r="AN6" s="34" t="s">
        <v>470</v>
      </c>
      <c r="AO6" s="58">
        <v>53</v>
      </c>
      <c r="AP6" s="59">
        <v>16.2</v>
      </c>
      <c r="AQ6" s="59">
        <v>54</v>
      </c>
      <c r="AR6" s="59">
        <v>10.199999999999999</v>
      </c>
      <c r="AS6" s="59">
        <v>40</v>
      </c>
      <c r="AT6" s="59">
        <v>0</v>
      </c>
      <c r="AU6" s="59">
        <v>40</v>
      </c>
      <c r="AV6" s="60">
        <v>0</v>
      </c>
      <c r="AW6" s="34">
        <v>1792</v>
      </c>
      <c r="AX6" s="47">
        <v>50000</v>
      </c>
      <c r="AY6" s="47">
        <v>0</v>
      </c>
      <c r="AZ6" s="47">
        <v>0</v>
      </c>
      <c r="BA6" s="47">
        <v>10</v>
      </c>
      <c r="BB6" s="47">
        <v>10</v>
      </c>
      <c r="BC6" s="47">
        <v>2</v>
      </c>
      <c r="BD6" s="47">
        <v>1</v>
      </c>
      <c r="BE6" s="47">
        <v>2</v>
      </c>
      <c r="BF6" s="47">
        <v>1</v>
      </c>
      <c r="BG6" s="47" t="s">
        <v>421</v>
      </c>
      <c r="BH6" s="47" t="s">
        <v>421</v>
      </c>
      <c r="BI6" s="47">
        <v>0</v>
      </c>
      <c r="BJ6" s="53">
        <v>0</v>
      </c>
    </row>
    <row r="7" spans="1:62" s="30" customFormat="1" ht="11.25" x14ac:dyDescent="0.15">
      <c r="A7" s="30" t="s">
        <v>63</v>
      </c>
      <c r="B7" s="30" t="s">
        <v>451</v>
      </c>
      <c r="C7" s="30" t="str">
        <f t="shared" si="0"/>
        <v>VV1.5Mx896k</v>
      </c>
      <c r="D7" s="34">
        <v>1792</v>
      </c>
      <c r="E7" s="34">
        <f>(_xlfn.CEILING.MATH((896*1.09)/32,1))*32</f>
        <v>992</v>
      </c>
      <c r="F7" s="34" t="s">
        <v>29</v>
      </c>
      <c r="G7" s="34" t="s">
        <v>30</v>
      </c>
      <c r="H7" s="34" t="s">
        <v>37</v>
      </c>
      <c r="I7" s="34" t="s">
        <v>401</v>
      </c>
      <c r="J7" s="34" t="s">
        <v>469</v>
      </c>
      <c r="K7" s="34"/>
      <c r="L7" s="34"/>
      <c r="M7" s="34">
        <v>1792</v>
      </c>
      <c r="N7" s="34">
        <f>(_xlfn.CEILING.MATH((896*1.09)/32,1))*32</f>
        <v>992</v>
      </c>
      <c r="O7" s="34">
        <v>32</v>
      </c>
      <c r="P7" s="34">
        <v>32</v>
      </c>
      <c r="Q7" s="34">
        <v>1</v>
      </c>
      <c r="R7" s="34">
        <v>1</v>
      </c>
      <c r="S7" s="34">
        <v>6</v>
      </c>
      <c r="T7" s="34">
        <v>6</v>
      </c>
      <c r="U7" s="34">
        <v>16</v>
      </c>
      <c r="V7" s="34">
        <v>16</v>
      </c>
      <c r="W7" s="34">
        <v>4</v>
      </c>
      <c r="X7" s="34">
        <v>4</v>
      </c>
      <c r="Y7" s="34">
        <v>8</v>
      </c>
      <c r="Z7" s="34">
        <v>8</v>
      </c>
      <c r="AA7" s="34">
        <v>2</v>
      </c>
      <c r="AB7" s="34">
        <v>4</v>
      </c>
      <c r="AC7" s="34">
        <v>2</v>
      </c>
      <c r="AD7" s="34">
        <v>4</v>
      </c>
      <c r="AE7" s="34">
        <v>8</v>
      </c>
      <c r="AF7" s="34">
        <v>5</v>
      </c>
      <c r="AG7" s="34">
        <v>2</v>
      </c>
      <c r="AH7" s="34">
        <v>1</v>
      </c>
      <c r="AI7" s="34" t="s">
        <v>13</v>
      </c>
      <c r="AJ7" s="34" t="s">
        <v>407</v>
      </c>
      <c r="AK7" s="34" t="s">
        <v>407</v>
      </c>
      <c r="AL7" s="34" t="s">
        <v>13</v>
      </c>
      <c r="AM7" s="34" t="s">
        <v>470</v>
      </c>
      <c r="AN7" s="34" t="s">
        <v>470</v>
      </c>
      <c r="AO7" s="58">
        <v>53</v>
      </c>
      <c r="AP7" s="59">
        <v>16.2</v>
      </c>
      <c r="AQ7" s="59">
        <v>54</v>
      </c>
      <c r="AR7" s="59">
        <v>10.199999999999999</v>
      </c>
      <c r="AS7" s="59">
        <v>40</v>
      </c>
      <c r="AT7" s="59">
        <v>0</v>
      </c>
      <c r="AU7" s="59">
        <v>40</v>
      </c>
      <c r="AV7" s="60">
        <v>0</v>
      </c>
      <c r="AW7" s="34">
        <v>1792</v>
      </c>
      <c r="AX7" s="47">
        <v>50000</v>
      </c>
      <c r="AY7" s="47">
        <v>0</v>
      </c>
      <c r="AZ7" s="47">
        <v>0</v>
      </c>
      <c r="BA7" s="47">
        <v>10</v>
      </c>
      <c r="BB7" s="47">
        <v>10</v>
      </c>
      <c r="BC7" s="47">
        <v>2</v>
      </c>
      <c r="BD7" s="47">
        <v>1</v>
      </c>
      <c r="BE7" s="47">
        <v>2</v>
      </c>
      <c r="BF7" s="47">
        <v>1</v>
      </c>
      <c r="BG7" s="47" t="s">
        <v>421</v>
      </c>
      <c r="BH7" s="47" t="s">
        <v>421</v>
      </c>
      <c r="BI7" s="47">
        <v>0</v>
      </c>
      <c r="BJ7" s="53">
        <v>0</v>
      </c>
    </row>
    <row r="8" spans="1:62" s="30" customFormat="1" ht="11.25" x14ac:dyDescent="0.15">
      <c r="B8" s="30" t="s">
        <v>450</v>
      </c>
      <c r="C8" s="30" t="str">
        <f t="shared" si="0"/>
        <v>VV3Mx640k</v>
      </c>
      <c r="D8" s="34">
        <v>3360</v>
      </c>
      <c r="E8" s="34">
        <v>704</v>
      </c>
      <c r="F8" s="34" t="s">
        <v>29</v>
      </c>
      <c r="G8" s="34" t="s">
        <v>30</v>
      </c>
      <c r="H8" s="34" t="s">
        <v>37</v>
      </c>
      <c r="I8" s="34" t="s">
        <v>401</v>
      </c>
      <c r="J8" s="34" t="s">
        <v>469</v>
      </c>
      <c r="K8" s="34"/>
      <c r="L8" s="34"/>
      <c r="M8" s="34">
        <v>3360</v>
      </c>
      <c r="N8" s="34">
        <v>704</v>
      </c>
      <c r="O8" s="34">
        <v>32</v>
      </c>
      <c r="P8" s="34">
        <v>32</v>
      </c>
      <c r="Q8" s="34">
        <v>1</v>
      </c>
      <c r="R8" s="34">
        <v>1</v>
      </c>
      <c r="S8" s="34">
        <v>6</v>
      </c>
      <c r="T8" s="34">
        <v>6</v>
      </c>
      <c r="U8" s="34">
        <v>16</v>
      </c>
      <c r="V8" s="34">
        <v>16</v>
      </c>
      <c r="W8" s="34">
        <v>4</v>
      </c>
      <c r="X8" s="34">
        <v>4</v>
      </c>
      <c r="Y8" s="34">
        <v>8</v>
      </c>
      <c r="Z8" s="34">
        <v>8</v>
      </c>
      <c r="AA8" s="34">
        <v>2</v>
      </c>
      <c r="AB8" s="34">
        <v>4</v>
      </c>
      <c r="AC8" s="34">
        <v>2</v>
      </c>
      <c r="AD8" s="34">
        <v>4</v>
      </c>
      <c r="AE8" s="34">
        <v>8</v>
      </c>
      <c r="AF8" s="34">
        <v>5</v>
      </c>
      <c r="AG8" s="34">
        <v>2</v>
      </c>
      <c r="AH8" s="34">
        <v>1</v>
      </c>
      <c r="AI8" s="34" t="s">
        <v>13</v>
      </c>
      <c r="AJ8" s="34" t="s">
        <v>407</v>
      </c>
      <c r="AK8" s="34" t="s">
        <v>407</v>
      </c>
      <c r="AL8" s="34" t="s">
        <v>13</v>
      </c>
      <c r="AM8" s="34" t="s">
        <v>470</v>
      </c>
      <c r="AN8" s="34" t="s">
        <v>470</v>
      </c>
      <c r="AO8" s="58">
        <v>53</v>
      </c>
      <c r="AP8" s="59">
        <v>16.2</v>
      </c>
      <c r="AQ8" s="59">
        <v>54</v>
      </c>
      <c r="AR8" s="59">
        <v>10.199999999999999</v>
      </c>
      <c r="AS8" s="59">
        <v>40</v>
      </c>
      <c r="AT8" s="59">
        <v>0</v>
      </c>
      <c r="AU8" s="59">
        <v>40</v>
      </c>
      <c r="AV8" s="60">
        <v>0</v>
      </c>
      <c r="AW8" s="34">
        <v>3360</v>
      </c>
      <c r="AX8" s="47">
        <v>50000</v>
      </c>
      <c r="AY8" s="47">
        <v>0</v>
      </c>
      <c r="AZ8" s="47">
        <v>0</v>
      </c>
      <c r="BA8" s="47">
        <v>10</v>
      </c>
      <c r="BB8" s="47">
        <v>10</v>
      </c>
      <c r="BC8" s="47">
        <v>2</v>
      </c>
      <c r="BD8" s="47">
        <v>1</v>
      </c>
      <c r="BE8" s="47">
        <v>2</v>
      </c>
      <c r="BF8" s="47">
        <v>1</v>
      </c>
      <c r="BG8" s="47" t="s">
        <v>421</v>
      </c>
      <c r="BH8" s="47" t="s">
        <v>421</v>
      </c>
      <c r="BI8" s="47">
        <v>0</v>
      </c>
      <c r="BJ8" s="53">
        <v>0</v>
      </c>
    </row>
    <row r="9" spans="1:62" s="30" customFormat="1" ht="11.25" x14ac:dyDescent="0.15">
      <c r="B9" s="30" t="s">
        <v>449</v>
      </c>
      <c r="C9" s="30" t="str">
        <f t="shared" si="0"/>
        <v>VV5Mx896k</v>
      </c>
      <c r="D9" s="34">
        <v>5504</v>
      </c>
      <c r="E9" s="34">
        <v>992</v>
      </c>
      <c r="F9" s="34" t="s">
        <v>29</v>
      </c>
      <c r="G9" s="34" t="s">
        <v>30</v>
      </c>
      <c r="H9" s="34" t="s">
        <v>37</v>
      </c>
      <c r="I9" s="34" t="s">
        <v>401</v>
      </c>
      <c r="J9" s="34" t="s">
        <v>469</v>
      </c>
      <c r="K9" s="34"/>
      <c r="L9" s="34"/>
      <c r="M9" s="34">
        <v>5504</v>
      </c>
      <c r="N9" s="34">
        <v>992</v>
      </c>
      <c r="O9" s="34">
        <v>32</v>
      </c>
      <c r="P9" s="34">
        <v>32</v>
      </c>
      <c r="Q9" s="34">
        <v>1</v>
      </c>
      <c r="R9" s="34">
        <v>1</v>
      </c>
      <c r="S9" s="34">
        <v>6</v>
      </c>
      <c r="T9" s="34">
        <v>6</v>
      </c>
      <c r="U9" s="34">
        <v>16</v>
      </c>
      <c r="V9" s="34">
        <v>16</v>
      </c>
      <c r="W9" s="34">
        <v>4</v>
      </c>
      <c r="X9" s="34">
        <v>4</v>
      </c>
      <c r="Y9" s="34">
        <v>8</v>
      </c>
      <c r="Z9" s="34">
        <v>8</v>
      </c>
      <c r="AA9" s="34">
        <v>2</v>
      </c>
      <c r="AB9" s="34">
        <v>4</v>
      </c>
      <c r="AC9" s="34">
        <v>2</v>
      </c>
      <c r="AD9" s="34">
        <v>4</v>
      </c>
      <c r="AE9" s="34">
        <v>8</v>
      </c>
      <c r="AF9" s="34">
        <v>5</v>
      </c>
      <c r="AG9" s="34">
        <v>2</v>
      </c>
      <c r="AH9" s="34">
        <v>1</v>
      </c>
      <c r="AI9" s="34" t="s">
        <v>13</v>
      </c>
      <c r="AJ9" s="34" t="s">
        <v>407</v>
      </c>
      <c r="AK9" s="34" t="s">
        <v>407</v>
      </c>
      <c r="AL9" s="34" t="s">
        <v>13</v>
      </c>
      <c r="AM9" s="34" t="s">
        <v>470</v>
      </c>
      <c r="AN9" s="34" t="s">
        <v>470</v>
      </c>
      <c r="AO9" s="58">
        <v>53</v>
      </c>
      <c r="AP9" s="59">
        <v>16.2</v>
      </c>
      <c r="AQ9" s="59">
        <v>54</v>
      </c>
      <c r="AR9" s="59">
        <v>10.199999999999999</v>
      </c>
      <c r="AS9" s="59">
        <v>40</v>
      </c>
      <c r="AT9" s="59">
        <v>0</v>
      </c>
      <c r="AU9" s="59">
        <v>40</v>
      </c>
      <c r="AV9" s="60">
        <v>0</v>
      </c>
      <c r="AW9" s="34">
        <v>5504</v>
      </c>
      <c r="AX9" s="47">
        <v>50000</v>
      </c>
      <c r="AY9" s="47">
        <v>0</v>
      </c>
      <c r="AZ9" s="47">
        <v>0</v>
      </c>
      <c r="BA9" s="47">
        <v>10</v>
      </c>
      <c r="BB9" s="47">
        <v>10</v>
      </c>
      <c r="BC9" s="47">
        <v>2</v>
      </c>
      <c r="BD9" s="47">
        <v>1</v>
      </c>
      <c r="BE9" s="47">
        <v>2</v>
      </c>
      <c r="BF9" s="47">
        <v>1</v>
      </c>
      <c r="BG9" s="47" t="s">
        <v>421</v>
      </c>
      <c r="BH9" s="47" t="s">
        <v>421</v>
      </c>
      <c r="BI9" s="47">
        <v>0</v>
      </c>
      <c r="BJ9" s="53">
        <v>0</v>
      </c>
    </row>
    <row r="10" spans="1:62" s="30" customFormat="1" ht="11.25" x14ac:dyDescent="0.15">
      <c r="B10" s="30" t="s">
        <v>448</v>
      </c>
      <c r="C10" s="30" t="str">
        <f t="shared" si="0"/>
        <v>VV7Mx896k</v>
      </c>
      <c r="D10" s="34">
        <v>7840</v>
      </c>
      <c r="E10" s="34">
        <v>992</v>
      </c>
      <c r="F10" s="34" t="s">
        <v>29</v>
      </c>
      <c r="G10" s="34" t="s">
        <v>30</v>
      </c>
      <c r="H10" s="34" t="s">
        <v>37</v>
      </c>
      <c r="I10" s="34" t="s">
        <v>401</v>
      </c>
      <c r="J10" s="34" t="s">
        <v>469</v>
      </c>
      <c r="K10" s="34"/>
      <c r="L10" s="34"/>
      <c r="M10" s="34">
        <v>7840</v>
      </c>
      <c r="N10" s="34">
        <v>992</v>
      </c>
      <c r="O10" s="34">
        <v>32</v>
      </c>
      <c r="P10" s="34">
        <v>32</v>
      </c>
      <c r="Q10" s="34">
        <v>1</v>
      </c>
      <c r="R10" s="34">
        <v>1</v>
      </c>
      <c r="S10" s="34">
        <v>6</v>
      </c>
      <c r="T10" s="34">
        <v>6</v>
      </c>
      <c r="U10" s="34">
        <v>16</v>
      </c>
      <c r="V10" s="34">
        <v>16</v>
      </c>
      <c r="W10" s="34">
        <v>4</v>
      </c>
      <c r="X10" s="34">
        <v>4</v>
      </c>
      <c r="Y10" s="34">
        <v>8</v>
      </c>
      <c r="Z10" s="34">
        <v>8</v>
      </c>
      <c r="AA10" s="34">
        <v>2</v>
      </c>
      <c r="AB10" s="34">
        <v>4</v>
      </c>
      <c r="AC10" s="34">
        <v>2</v>
      </c>
      <c r="AD10" s="34">
        <v>4</v>
      </c>
      <c r="AE10" s="34">
        <v>8</v>
      </c>
      <c r="AF10" s="34">
        <v>5</v>
      </c>
      <c r="AG10" s="34">
        <v>2</v>
      </c>
      <c r="AH10" s="34">
        <v>1</v>
      </c>
      <c r="AI10" s="34" t="s">
        <v>13</v>
      </c>
      <c r="AJ10" s="34" t="s">
        <v>407</v>
      </c>
      <c r="AK10" s="34" t="s">
        <v>407</v>
      </c>
      <c r="AL10" s="34" t="s">
        <v>13</v>
      </c>
      <c r="AM10" s="34" t="s">
        <v>470</v>
      </c>
      <c r="AN10" s="34" t="s">
        <v>470</v>
      </c>
      <c r="AO10" s="58">
        <v>53</v>
      </c>
      <c r="AP10" s="59">
        <v>16.2</v>
      </c>
      <c r="AQ10" s="59">
        <v>54</v>
      </c>
      <c r="AR10" s="59">
        <v>10.199999999999999</v>
      </c>
      <c r="AS10" s="59">
        <v>40</v>
      </c>
      <c r="AT10" s="59">
        <v>0</v>
      </c>
      <c r="AU10" s="59">
        <v>40</v>
      </c>
      <c r="AV10" s="60">
        <v>0</v>
      </c>
      <c r="AW10" s="34">
        <v>7840</v>
      </c>
      <c r="AX10" s="47">
        <v>50000</v>
      </c>
      <c r="AY10" s="47">
        <v>0</v>
      </c>
      <c r="AZ10" s="47">
        <v>0</v>
      </c>
      <c r="BA10" s="47">
        <v>10</v>
      </c>
      <c r="BB10" s="47">
        <v>10</v>
      </c>
      <c r="BC10" s="47">
        <v>2</v>
      </c>
      <c r="BD10" s="47">
        <v>1</v>
      </c>
      <c r="BE10" s="47">
        <v>2</v>
      </c>
      <c r="BF10" s="47">
        <v>1</v>
      </c>
      <c r="BG10" s="47" t="s">
        <v>421</v>
      </c>
      <c r="BH10" s="47" t="s">
        <v>421</v>
      </c>
      <c r="BI10" s="47">
        <v>0</v>
      </c>
      <c r="BJ10" s="53">
        <v>0</v>
      </c>
    </row>
    <row r="11" spans="1:62" s="30" customFormat="1" ht="11.25" x14ac:dyDescent="0.15">
      <c r="B11" s="30" t="s">
        <v>447</v>
      </c>
      <c r="C11" s="30" t="str">
        <f t="shared" si="0"/>
        <v>VV10Mx640k</v>
      </c>
      <c r="D11" s="34">
        <v>10912</v>
      </c>
      <c r="E11" s="34">
        <v>704</v>
      </c>
      <c r="F11" s="34" t="s">
        <v>29</v>
      </c>
      <c r="G11" s="34" t="s">
        <v>30</v>
      </c>
      <c r="H11" s="34" t="s">
        <v>37</v>
      </c>
      <c r="I11" s="34" t="s">
        <v>401</v>
      </c>
      <c r="J11" s="34" t="s">
        <v>469</v>
      </c>
      <c r="K11" s="34"/>
      <c r="L11" s="34"/>
      <c r="M11" s="34">
        <v>10912</v>
      </c>
      <c r="N11" s="34">
        <v>704</v>
      </c>
      <c r="O11" s="34">
        <v>32</v>
      </c>
      <c r="P11" s="34">
        <v>32</v>
      </c>
      <c r="Q11" s="34">
        <v>1</v>
      </c>
      <c r="R11" s="34">
        <v>1</v>
      </c>
      <c r="S11" s="34">
        <v>6</v>
      </c>
      <c r="T11" s="34">
        <v>6</v>
      </c>
      <c r="U11" s="34">
        <v>16</v>
      </c>
      <c r="V11" s="34">
        <v>16</v>
      </c>
      <c r="W11" s="34">
        <v>4</v>
      </c>
      <c r="X11" s="34">
        <v>4</v>
      </c>
      <c r="Y11" s="34">
        <v>8</v>
      </c>
      <c r="Z11" s="34">
        <v>8</v>
      </c>
      <c r="AA11" s="34">
        <v>2</v>
      </c>
      <c r="AB11" s="34">
        <v>4</v>
      </c>
      <c r="AC11" s="34">
        <v>2</v>
      </c>
      <c r="AD11" s="34">
        <v>4</v>
      </c>
      <c r="AE11" s="34">
        <v>8</v>
      </c>
      <c r="AF11" s="34">
        <v>5</v>
      </c>
      <c r="AG11" s="34">
        <v>2</v>
      </c>
      <c r="AH11" s="34">
        <v>1</v>
      </c>
      <c r="AI11" s="34" t="s">
        <v>13</v>
      </c>
      <c r="AJ11" s="34" t="s">
        <v>407</v>
      </c>
      <c r="AK11" s="34" t="s">
        <v>407</v>
      </c>
      <c r="AL11" s="34" t="s">
        <v>13</v>
      </c>
      <c r="AM11" s="34" t="s">
        <v>470</v>
      </c>
      <c r="AN11" s="34" t="s">
        <v>470</v>
      </c>
      <c r="AO11" s="58">
        <v>53</v>
      </c>
      <c r="AP11" s="59">
        <v>16.2</v>
      </c>
      <c r="AQ11" s="59">
        <v>54</v>
      </c>
      <c r="AR11" s="59">
        <v>10.199999999999999</v>
      </c>
      <c r="AS11" s="59">
        <v>40</v>
      </c>
      <c r="AT11" s="59">
        <v>0</v>
      </c>
      <c r="AU11" s="59">
        <v>40</v>
      </c>
      <c r="AV11" s="60">
        <v>0</v>
      </c>
      <c r="AW11" s="34">
        <v>10912</v>
      </c>
      <c r="AX11" s="47">
        <v>50000</v>
      </c>
      <c r="AY11" s="47">
        <v>0</v>
      </c>
      <c r="AZ11" s="47">
        <v>0</v>
      </c>
      <c r="BA11" s="47">
        <v>10</v>
      </c>
      <c r="BB11" s="47">
        <v>10</v>
      </c>
      <c r="BC11" s="47">
        <v>2</v>
      </c>
      <c r="BD11" s="47">
        <v>1</v>
      </c>
      <c r="BE11" s="47">
        <v>2</v>
      </c>
      <c r="BF11" s="47">
        <v>1</v>
      </c>
      <c r="BG11" s="47" t="s">
        <v>421</v>
      </c>
      <c r="BH11" s="47" t="s">
        <v>421</v>
      </c>
      <c r="BI11" s="47">
        <v>0</v>
      </c>
      <c r="BJ11" s="53">
        <v>0</v>
      </c>
    </row>
    <row r="12" spans="1:62" s="30" customFormat="1" ht="11.25" x14ac:dyDescent="0.15">
      <c r="B12" s="30" t="s">
        <v>446</v>
      </c>
      <c r="C12" s="30" t="str">
        <f t="shared" si="0"/>
        <v>VV12Mx896k</v>
      </c>
      <c r="D12" s="34">
        <v>13504</v>
      </c>
      <c r="E12" s="34">
        <v>992</v>
      </c>
      <c r="F12" s="34" t="s">
        <v>29</v>
      </c>
      <c r="G12" s="34" t="s">
        <v>30</v>
      </c>
      <c r="H12" s="34" t="s">
        <v>37</v>
      </c>
      <c r="I12" s="34" t="s">
        <v>401</v>
      </c>
      <c r="J12" s="34" t="s">
        <v>469</v>
      </c>
      <c r="K12" s="34"/>
      <c r="L12" s="34"/>
      <c r="M12" s="34">
        <v>13504</v>
      </c>
      <c r="N12" s="34">
        <v>992</v>
      </c>
      <c r="O12" s="34">
        <v>32</v>
      </c>
      <c r="P12" s="34">
        <v>32</v>
      </c>
      <c r="Q12" s="34">
        <v>1</v>
      </c>
      <c r="R12" s="34">
        <v>1</v>
      </c>
      <c r="S12" s="34">
        <v>6</v>
      </c>
      <c r="T12" s="34">
        <v>6</v>
      </c>
      <c r="U12" s="34">
        <v>16</v>
      </c>
      <c r="V12" s="34">
        <v>16</v>
      </c>
      <c r="W12" s="34">
        <v>4</v>
      </c>
      <c r="X12" s="34">
        <v>4</v>
      </c>
      <c r="Y12" s="34">
        <v>8</v>
      </c>
      <c r="Z12" s="34">
        <v>8</v>
      </c>
      <c r="AA12" s="34">
        <v>2</v>
      </c>
      <c r="AB12" s="34">
        <v>4</v>
      </c>
      <c r="AC12" s="34">
        <v>2</v>
      </c>
      <c r="AD12" s="34">
        <v>4</v>
      </c>
      <c r="AE12" s="34">
        <v>8</v>
      </c>
      <c r="AF12" s="34">
        <v>5</v>
      </c>
      <c r="AG12" s="34">
        <v>2</v>
      </c>
      <c r="AH12" s="34">
        <v>1</v>
      </c>
      <c r="AI12" s="34" t="s">
        <v>13</v>
      </c>
      <c r="AJ12" s="34" t="s">
        <v>407</v>
      </c>
      <c r="AK12" s="34" t="s">
        <v>407</v>
      </c>
      <c r="AL12" s="34" t="s">
        <v>13</v>
      </c>
      <c r="AM12" s="34" t="s">
        <v>470</v>
      </c>
      <c r="AN12" s="34" t="s">
        <v>470</v>
      </c>
      <c r="AO12" s="58">
        <v>53</v>
      </c>
      <c r="AP12" s="59">
        <v>16.2</v>
      </c>
      <c r="AQ12" s="59">
        <v>54</v>
      </c>
      <c r="AR12" s="59">
        <v>10.199999999999999</v>
      </c>
      <c r="AS12" s="59">
        <v>40</v>
      </c>
      <c r="AT12" s="59">
        <v>0</v>
      </c>
      <c r="AU12" s="59">
        <v>40</v>
      </c>
      <c r="AV12" s="60">
        <v>0</v>
      </c>
      <c r="AW12" s="34">
        <v>13504</v>
      </c>
      <c r="AX12" s="47">
        <v>50000</v>
      </c>
      <c r="AY12" s="47">
        <v>0</v>
      </c>
      <c r="AZ12" s="47">
        <v>0</v>
      </c>
      <c r="BA12" s="47">
        <v>10</v>
      </c>
      <c r="BB12" s="47">
        <v>10</v>
      </c>
      <c r="BC12" s="47">
        <v>2</v>
      </c>
      <c r="BD12" s="47">
        <v>1</v>
      </c>
      <c r="BE12" s="47">
        <v>2</v>
      </c>
      <c r="BF12" s="47">
        <v>1</v>
      </c>
      <c r="BG12" s="47" t="s">
        <v>421</v>
      </c>
      <c r="BH12" s="47" t="s">
        <v>421</v>
      </c>
      <c r="BI12" s="47">
        <v>0</v>
      </c>
      <c r="BJ12" s="53">
        <v>0</v>
      </c>
    </row>
    <row r="13" spans="1:62" s="30" customFormat="1" ht="11.25" x14ac:dyDescent="0.15">
      <c r="B13" s="30" t="s">
        <v>445</v>
      </c>
      <c r="C13" s="30" t="str">
        <f t="shared" si="0"/>
        <v>VV18Mx896k</v>
      </c>
      <c r="D13" s="34">
        <v>19776</v>
      </c>
      <c r="E13" s="34">
        <v>992</v>
      </c>
      <c r="F13" s="34" t="s">
        <v>29</v>
      </c>
      <c r="G13" s="34" t="s">
        <v>30</v>
      </c>
      <c r="H13" s="34" t="s">
        <v>37</v>
      </c>
      <c r="I13" s="34" t="s">
        <v>401</v>
      </c>
      <c r="J13" s="34" t="s">
        <v>469</v>
      </c>
      <c r="K13" s="34"/>
      <c r="L13" s="34"/>
      <c r="M13" s="34">
        <v>19776</v>
      </c>
      <c r="N13" s="34">
        <v>992</v>
      </c>
      <c r="O13" s="34">
        <v>32</v>
      </c>
      <c r="P13" s="34">
        <v>32</v>
      </c>
      <c r="Q13" s="34">
        <v>1</v>
      </c>
      <c r="R13" s="34">
        <v>1</v>
      </c>
      <c r="S13" s="34">
        <v>6</v>
      </c>
      <c r="T13" s="34">
        <v>6</v>
      </c>
      <c r="U13" s="34">
        <v>16</v>
      </c>
      <c r="V13" s="34">
        <v>16</v>
      </c>
      <c r="W13" s="34">
        <v>4</v>
      </c>
      <c r="X13" s="34">
        <v>4</v>
      </c>
      <c r="Y13" s="34">
        <v>8</v>
      </c>
      <c r="Z13" s="34">
        <v>8</v>
      </c>
      <c r="AA13" s="34">
        <v>2</v>
      </c>
      <c r="AB13" s="34">
        <v>4</v>
      </c>
      <c r="AC13" s="34">
        <v>2</v>
      </c>
      <c r="AD13" s="34">
        <v>4</v>
      </c>
      <c r="AE13" s="34">
        <v>8</v>
      </c>
      <c r="AF13" s="34">
        <v>5</v>
      </c>
      <c r="AG13" s="34">
        <v>2</v>
      </c>
      <c r="AH13" s="34">
        <v>1</v>
      </c>
      <c r="AI13" s="34" t="s">
        <v>13</v>
      </c>
      <c r="AJ13" s="34" t="s">
        <v>407</v>
      </c>
      <c r="AK13" s="34" t="s">
        <v>407</v>
      </c>
      <c r="AL13" s="34" t="s">
        <v>13</v>
      </c>
      <c r="AM13" s="34" t="s">
        <v>470</v>
      </c>
      <c r="AN13" s="34" t="s">
        <v>470</v>
      </c>
      <c r="AO13" s="58">
        <v>53</v>
      </c>
      <c r="AP13" s="59">
        <v>16.2</v>
      </c>
      <c r="AQ13" s="59">
        <v>54</v>
      </c>
      <c r="AR13" s="59">
        <v>10.199999999999999</v>
      </c>
      <c r="AS13" s="59">
        <v>40</v>
      </c>
      <c r="AT13" s="59">
        <v>0</v>
      </c>
      <c r="AU13" s="59">
        <v>40</v>
      </c>
      <c r="AV13" s="60">
        <v>0</v>
      </c>
      <c r="AW13" s="34">
        <v>19776</v>
      </c>
      <c r="AX13" s="47">
        <v>50000</v>
      </c>
      <c r="AY13" s="47">
        <v>0</v>
      </c>
      <c r="AZ13" s="47">
        <v>0</v>
      </c>
      <c r="BA13" s="47">
        <v>10</v>
      </c>
      <c r="BB13" s="47">
        <v>10</v>
      </c>
      <c r="BC13" s="47">
        <v>2</v>
      </c>
      <c r="BD13" s="47">
        <v>1</v>
      </c>
      <c r="BE13" s="47">
        <v>2</v>
      </c>
      <c r="BF13" s="47">
        <v>1</v>
      </c>
      <c r="BG13" s="47" t="s">
        <v>421</v>
      </c>
      <c r="BH13" s="47" t="s">
        <v>421</v>
      </c>
      <c r="BI13" s="47">
        <v>0</v>
      </c>
      <c r="BJ13" s="53">
        <v>0</v>
      </c>
    </row>
    <row r="14" spans="1:62" s="30" customFormat="1" ht="11.25" x14ac:dyDescent="0.15">
      <c r="B14" s="30" t="s">
        <v>444</v>
      </c>
      <c r="C14" s="30" t="str">
        <f t="shared" si="0"/>
        <v>VV20Mx896k</v>
      </c>
      <c r="D14" s="34">
        <v>21824</v>
      </c>
      <c r="E14" s="34">
        <v>992</v>
      </c>
      <c r="F14" s="34" t="s">
        <v>29</v>
      </c>
      <c r="G14" s="34" t="s">
        <v>30</v>
      </c>
      <c r="H14" s="34" t="s">
        <v>37</v>
      </c>
      <c r="I14" s="34" t="s">
        <v>401</v>
      </c>
      <c r="J14" s="34" t="s">
        <v>469</v>
      </c>
      <c r="K14" s="34"/>
      <c r="L14" s="34"/>
      <c r="M14" s="34">
        <v>21824</v>
      </c>
      <c r="N14" s="34">
        <v>992</v>
      </c>
      <c r="O14" s="34">
        <v>32</v>
      </c>
      <c r="P14" s="34">
        <v>32</v>
      </c>
      <c r="Q14" s="34">
        <v>1</v>
      </c>
      <c r="R14" s="34">
        <v>1</v>
      </c>
      <c r="S14" s="34">
        <v>6</v>
      </c>
      <c r="T14" s="34">
        <v>6</v>
      </c>
      <c r="U14" s="34">
        <v>16</v>
      </c>
      <c r="V14" s="34">
        <v>16</v>
      </c>
      <c r="W14" s="34">
        <v>4</v>
      </c>
      <c r="X14" s="34">
        <v>4</v>
      </c>
      <c r="Y14" s="34">
        <v>8</v>
      </c>
      <c r="Z14" s="34">
        <v>8</v>
      </c>
      <c r="AA14" s="34">
        <v>2</v>
      </c>
      <c r="AB14" s="34">
        <v>4</v>
      </c>
      <c r="AC14" s="34">
        <v>2</v>
      </c>
      <c r="AD14" s="34">
        <v>4</v>
      </c>
      <c r="AE14" s="34">
        <v>8</v>
      </c>
      <c r="AF14" s="34">
        <v>5</v>
      </c>
      <c r="AG14" s="34">
        <v>2</v>
      </c>
      <c r="AH14" s="34">
        <v>1</v>
      </c>
      <c r="AI14" s="34" t="s">
        <v>13</v>
      </c>
      <c r="AJ14" s="34" t="s">
        <v>407</v>
      </c>
      <c r="AK14" s="34" t="s">
        <v>407</v>
      </c>
      <c r="AL14" s="34" t="s">
        <v>13</v>
      </c>
      <c r="AM14" s="34" t="s">
        <v>470</v>
      </c>
      <c r="AN14" s="34" t="s">
        <v>470</v>
      </c>
      <c r="AO14" s="58">
        <v>53</v>
      </c>
      <c r="AP14" s="59">
        <v>16.2</v>
      </c>
      <c r="AQ14" s="59">
        <v>54</v>
      </c>
      <c r="AR14" s="59">
        <v>10.199999999999999</v>
      </c>
      <c r="AS14" s="59">
        <v>40</v>
      </c>
      <c r="AT14" s="59">
        <v>0</v>
      </c>
      <c r="AU14" s="59">
        <v>40</v>
      </c>
      <c r="AV14" s="60">
        <v>0</v>
      </c>
      <c r="AW14" s="34">
        <v>21824</v>
      </c>
      <c r="AX14" s="47">
        <v>50000</v>
      </c>
      <c r="AY14" s="47">
        <v>0</v>
      </c>
      <c r="AZ14" s="47">
        <v>0</v>
      </c>
      <c r="BA14" s="47">
        <v>10</v>
      </c>
      <c r="BB14" s="47">
        <v>10</v>
      </c>
      <c r="BC14" s="47">
        <v>2</v>
      </c>
      <c r="BD14" s="47">
        <v>1</v>
      </c>
      <c r="BE14" s="47">
        <v>2</v>
      </c>
      <c r="BF14" s="47">
        <v>1</v>
      </c>
      <c r="BG14" s="47" t="s">
        <v>421</v>
      </c>
      <c r="BH14" s="47" t="s">
        <v>421</v>
      </c>
      <c r="BI14" s="47">
        <v>0</v>
      </c>
      <c r="BJ14" s="53">
        <v>0</v>
      </c>
    </row>
    <row r="15" spans="1:62" s="30" customFormat="1" ht="11.25" x14ac:dyDescent="0.15">
      <c r="B15" s="30" t="s">
        <v>443</v>
      </c>
      <c r="C15" s="30" t="str">
        <f t="shared" si="0"/>
        <v>VV4Mx1M</v>
      </c>
      <c r="D15" s="34">
        <v>4352</v>
      </c>
      <c r="E15" s="34">
        <v>1120</v>
      </c>
      <c r="F15" s="34" t="s">
        <v>29</v>
      </c>
      <c r="G15" s="34" t="s">
        <v>30</v>
      </c>
      <c r="H15" s="34" t="s">
        <v>37</v>
      </c>
      <c r="I15" s="34" t="s">
        <v>401</v>
      </c>
      <c r="J15" s="34" t="s">
        <v>469</v>
      </c>
      <c r="K15" s="34"/>
      <c r="L15" s="34"/>
      <c r="M15" s="34">
        <v>4352</v>
      </c>
      <c r="N15" s="34">
        <v>1120</v>
      </c>
      <c r="O15" s="34">
        <v>32</v>
      </c>
      <c r="P15" s="34">
        <v>32</v>
      </c>
      <c r="Q15" s="34">
        <v>1</v>
      </c>
      <c r="R15" s="34">
        <v>1</v>
      </c>
      <c r="S15" s="34">
        <v>6</v>
      </c>
      <c r="T15" s="34">
        <v>6</v>
      </c>
      <c r="U15" s="34">
        <v>16</v>
      </c>
      <c r="V15" s="34">
        <v>16</v>
      </c>
      <c r="W15" s="34">
        <v>4</v>
      </c>
      <c r="X15" s="34">
        <v>4</v>
      </c>
      <c r="Y15" s="34">
        <v>8</v>
      </c>
      <c r="Z15" s="34">
        <v>8</v>
      </c>
      <c r="AA15" s="34">
        <v>2</v>
      </c>
      <c r="AB15" s="34">
        <v>4</v>
      </c>
      <c r="AC15" s="34">
        <v>2</v>
      </c>
      <c r="AD15" s="34">
        <v>4</v>
      </c>
      <c r="AE15" s="34">
        <v>8</v>
      </c>
      <c r="AF15" s="34">
        <v>5</v>
      </c>
      <c r="AG15" s="34">
        <v>2</v>
      </c>
      <c r="AH15" s="34">
        <v>1</v>
      </c>
      <c r="AI15" s="34" t="s">
        <v>13</v>
      </c>
      <c r="AJ15" s="34" t="s">
        <v>407</v>
      </c>
      <c r="AK15" s="34" t="s">
        <v>407</v>
      </c>
      <c r="AL15" s="34" t="s">
        <v>13</v>
      </c>
      <c r="AM15" s="34" t="s">
        <v>470</v>
      </c>
      <c r="AN15" s="34" t="s">
        <v>470</v>
      </c>
      <c r="AO15" s="58">
        <v>53</v>
      </c>
      <c r="AP15" s="59">
        <v>16.2</v>
      </c>
      <c r="AQ15" s="59">
        <v>54</v>
      </c>
      <c r="AR15" s="59">
        <v>10.199999999999999</v>
      </c>
      <c r="AS15" s="59">
        <v>40</v>
      </c>
      <c r="AT15" s="59">
        <v>0</v>
      </c>
      <c r="AU15" s="59">
        <v>40</v>
      </c>
      <c r="AV15" s="60">
        <v>0</v>
      </c>
      <c r="AW15" s="34">
        <v>4352</v>
      </c>
      <c r="AX15" s="47">
        <v>50000</v>
      </c>
      <c r="AY15" s="47">
        <v>0</v>
      </c>
      <c r="AZ15" s="47">
        <v>0</v>
      </c>
      <c r="BA15" s="47">
        <v>10</v>
      </c>
      <c r="BB15" s="47">
        <v>10</v>
      </c>
      <c r="BC15" s="47">
        <v>2</v>
      </c>
      <c r="BD15" s="47">
        <v>1</v>
      </c>
      <c r="BE15" s="47">
        <v>2</v>
      </c>
      <c r="BF15" s="47">
        <v>1</v>
      </c>
      <c r="BG15" s="47" t="s">
        <v>421</v>
      </c>
      <c r="BH15" s="47" t="s">
        <v>421</v>
      </c>
      <c r="BI15" s="47">
        <v>0</v>
      </c>
      <c r="BJ15" s="53">
        <v>0</v>
      </c>
    </row>
    <row r="16" spans="1:62" s="30" customFormat="1" ht="11.25" x14ac:dyDescent="0.15">
      <c r="B16" s="30" t="s">
        <v>442</v>
      </c>
      <c r="C16" s="30" t="str">
        <f t="shared" si="0"/>
        <v>VV3Mx2M</v>
      </c>
      <c r="D16" s="34">
        <v>3360</v>
      </c>
      <c r="E16" s="34">
        <v>2240</v>
      </c>
      <c r="F16" s="34" t="s">
        <v>29</v>
      </c>
      <c r="G16" s="34" t="s">
        <v>30</v>
      </c>
      <c r="H16" s="34" t="s">
        <v>37</v>
      </c>
      <c r="I16" s="34" t="s">
        <v>401</v>
      </c>
      <c r="J16" s="34" t="s">
        <v>469</v>
      </c>
      <c r="K16" s="34"/>
      <c r="L16" s="34"/>
      <c r="M16" s="34">
        <v>3360</v>
      </c>
      <c r="N16" s="34">
        <v>2240</v>
      </c>
      <c r="O16" s="34">
        <v>32</v>
      </c>
      <c r="P16" s="34">
        <v>32</v>
      </c>
      <c r="Q16" s="34">
        <v>1</v>
      </c>
      <c r="R16" s="34">
        <v>1</v>
      </c>
      <c r="S16" s="34">
        <v>6</v>
      </c>
      <c r="T16" s="34">
        <v>6</v>
      </c>
      <c r="U16" s="34">
        <v>16</v>
      </c>
      <c r="V16" s="34">
        <v>16</v>
      </c>
      <c r="W16" s="34">
        <v>4</v>
      </c>
      <c r="X16" s="34">
        <v>4</v>
      </c>
      <c r="Y16" s="34">
        <v>8</v>
      </c>
      <c r="Z16" s="34">
        <v>8</v>
      </c>
      <c r="AA16" s="34">
        <v>2</v>
      </c>
      <c r="AB16" s="34">
        <v>4</v>
      </c>
      <c r="AC16" s="34">
        <v>2</v>
      </c>
      <c r="AD16" s="34">
        <v>4</v>
      </c>
      <c r="AE16" s="34">
        <v>8</v>
      </c>
      <c r="AF16" s="34">
        <v>5</v>
      </c>
      <c r="AG16" s="34">
        <v>2</v>
      </c>
      <c r="AH16" s="34">
        <v>1</v>
      </c>
      <c r="AI16" s="34" t="s">
        <v>13</v>
      </c>
      <c r="AJ16" s="34" t="s">
        <v>407</v>
      </c>
      <c r="AK16" s="34" t="s">
        <v>407</v>
      </c>
      <c r="AL16" s="34" t="s">
        <v>13</v>
      </c>
      <c r="AM16" s="34" t="s">
        <v>470</v>
      </c>
      <c r="AN16" s="34" t="s">
        <v>470</v>
      </c>
      <c r="AO16" s="58">
        <v>53</v>
      </c>
      <c r="AP16" s="59">
        <v>16.2</v>
      </c>
      <c r="AQ16" s="59">
        <v>54</v>
      </c>
      <c r="AR16" s="59">
        <v>10.199999999999999</v>
      </c>
      <c r="AS16" s="59">
        <v>40</v>
      </c>
      <c r="AT16" s="59">
        <v>0</v>
      </c>
      <c r="AU16" s="59">
        <v>40</v>
      </c>
      <c r="AV16" s="60">
        <v>0</v>
      </c>
      <c r="AW16" s="34">
        <v>3360</v>
      </c>
      <c r="AX16" s="47">
        <v>50000</v>
      </c>
      <c r="AY16" s="47">
        <v>0</v>
      </c>
      <c r="AZ16" s="47">
        <v>0</v>
      </c>
      <c r="BA16" s="47">
        <v>10</v>
      </c>
      <c r="BB16" s="47">
        <v>10</v>
      </c>
      <c r="BC16" s="47">
        <v>2</v>
      </c>
      <c r="BD16" s="47">
        <v>1</v>
      </c>
      <c r="BE16" s="47">
        <v>2</v>
      </c>
      <c r="BF16" s="47">
        <v>1</v>
      </c>
      <c r="BG16" s="47" t="s">
        <v>421</v>
      </c>
      <c r="BH16" s="47" t="s">
        <v>421</v>
      </c>
      <c r="BI16" s="47">
        <v>0</v>
      </c>
      <c r="BJ16" s="53">
        <v>0</v>
      </c>
    </row>
    <row r="17" spans="1:62" s="30" customFormat="1" ht="11.25" x14ac:dyDescent="0.15">
      <c r="B17" s="30" t="s">
        <v>471</v>
      </c>
      <c r="C17" s="30" t="str">
        <f t="shared" si="0"/>
        <v>VV3Mx3M</v>
      </c>
      <c r="D17" s="34">
        <v>3360</v>
      </c>
      <c r="E17" s="34">
        <v>3360</v>
      </c>
      <c r="F17" s="34" t="s">
        <v>29</v>
      </c>
      <c r="G17" s="34" t="s">
        <v>30</v>
      </c>
      <c r="H17" s="34" t="s">
        <v>37</v>
      </c>
      <c r="I17" s="34" t="s">
        <v>401</v>
      </c>
      <c r="J17" s="34" t="s">
        <v>469</v>
      </c>
      <c r="K17" s="34"/>
      <c r="L17" s="34"/>
      <c r="M17" s="34">
        <v>3360</v>
      </c>
      <c r="N17" s="34">
        <v>3360</v>
      </c>
      <c r="O17" s="34">
        <v>32</v>
      </c>
      <c r="P17" s="34">
        <v>32</v>
      </c>
      <c r="Q17" s="34">
        <v>1</v>
      </c>
      <c r="R17" s="34">
        <v>1</v>
      </c>
      <c r="S17" s="34">
        <v>6</v>
      </c>
      <c r="T17" s="34">
        <v>6</v>
      </c>
      <c r="U17" s="34">
        <v>16</v>
      </c>
      <c r="V17" s="34">
        <v>16</v>
      </c>
      <c r="W17" s="34">
        <v>4</v>
      </c>
      <c r="X17" s="34">
        <v>4</v>
      </c>
      <c r="Y17" s="34">
        <v>8</v>
      </c>
      <c r="Z17" s="34">
        <v>8</v>
      </c>
      <c r="AA17" s="34">
        <v>2</v>
      </c>
      <c r="AB17" s="34">
        <v>4</v>
      </c>
      <c r="AC17" s="34">
        <v>2</v>
      </c>
      <c r="AD17" s="34">
        <v>4</v>
      </c>
      <c r="AE17" s="34">
        <v>8</v>
      </c>
      <c r="AF17" s="34">
        <v>5</v>
      </c>
      <c r="AG17" s="34">
        <v>2</v>
      </c>
      <c r="AH17" s="34">
        <v>1</v>
      </c>
      <c r="AI17" s="34" t="s">
        <v>13</v>
      </c>
      <c r="AJ17" s="34" t="s">
        <v>407</v>
      </c>
      <c r="AK17" s="34" t="s">
        <v>407</v>
      </c>
      <c r="AL17" s="34" t="s">
        <v>13</v>
      </c>
      <c r="AM17" s="34" t="s">
        <v>470</v>
      </c>
      <c r="AN17" s="34" t="s">
        <v>470</v>
      </c>
      <c r="AO17" s="58">
        <v>53</v>
      </c>
      <c r="AP17" s="59">
        <v>16.2</v>
      </c>
      <c r="AQ17" s="59">
        <v>54</v>
      </c>
      <c r="AR17" s="59">
        <v>10.199999999999999</v>
      </c>
      <c r="AS17" s="59">
        <v>40</v>
      </c>
      <c r="AT17" s="59">
        <v>0</v>
      </c>
      <c r="AU17" s="59">
        <v>40</v>
      </c>
      <c r="AV17" s="60">
        <v>0</v>
      </c>
      <c r="AW17" s="34">
        <v>3360</v>
      </c>
      <c r="AX17" s="47">
        <v>50000</v>
      </c>
      <c r="AY17" s="47">
        <v>0</v>
      </c>
      <c r="AZ17" s="47">
        <v>0</v>
      </c>
      <c r="BA17" s="47">
        <v>10</v>
      </c>
      <c r="BB17" s="47">
        <v>10</v>
      </c>
      <c r="BC17" s="47">
        <v>2</v>
      </c>
      <c r="BD17" s="47">
        <v>1</v>
      </c>
      <c r="BE17" s="47">
        <v>2</v>
      </c>
      <c r="BF17" s="47">
        <v>1</v>
      </c>
      <c r="BG17" s="47" t="s">
        <v>421</v>
      </c>
      <c r="BH17" s="47" t="s">
        <v>421</v>
      </c>
      <c r="BI17" s="47">
        <v>0</v>
      </c>
      <c r="BJ17" s="53">
        <v>0</v>
      </c>
    </row>
    <row r="18" spans="1:62" s="30" customFormat="1" ht="11.25" x14ac:dyDescent="0.15">
      <c r="B18" s="30" t="s">
        <v>441</v>
      </c>
      <c r="C18" s="30" t="str">
        <f t="shared" si="0"/>
        <v>VV5Mx3M</v>
      </c>
      <c r="D18" s="34">
        <v>5504</v>
      </c>
      <c r="E18" s="34">
        <v>3360</v>
      </c>
      <c r="F18" s="34" t="s">
        <v>29</v>
      </c>
      <c r="G18" s="34" t="s">
        <v>30</v>
      </c>
      <c r="H18" s="34" t="s">
        <v>37</v>
      </c>
      <c r="I18" s="34" t="s">
        <v>401</v>
      </c>
      <c r="J18" s="34" t="s">
        <v>469</v>
      </c>
      <c r="K18" s="34"/>
      <c r="L18" s="34"/>
      <c r="M18" s="34">
        <v>5504</v>
      </c>
      <c r="N18" s="34">
        <v>3360</v>
      </c>
      <c r="O18" s="34">
        <v>32</v>
      </c>
      <c r="P18" s="34">
        <v>32</v>
      </c>
      <c r="Q18" s="34">
        <v>1</v>
      </c>
      <c r="R18" s="34">
        <v>1</v>
      </c>
      <c r="S18" s="34">
        <v>6</v>
      </c>
      <c r="T18" s="34">
        <v>6</v>
      </c>
      <c r="U18" s="34">
        <v>16</v>
      </c>
      <c r="V18" s="34">
        <v>16</v>
      </c>
      <c r="W18" s="34">
        <v>4</v>
      </c>
      <c r="X18" s="34">
        <v>4</v>
      </c>
      <c r="Y18" s="34">
        <v>8</v>
      </c>
      <c r="Z18" s="34">
        <v>8</v>
      </c>
      <c r="AA18" s="34">
        <v>2</v>
      </c>
      <c r="AB18" s="34">
        <v>4</v>
      </c>
      <c r="AC18" s="34">
        <v>2</v>
      </c>
      <c r="AD18" s="34">
        <v>4</v>
      </c>
      <c r="AE18" s="34">
        <v>8</v>
      </c>
      <c r="AF18" s="34">
        <v>5</v>
      </c>
      <c r="AG18" s="34">
        <v>2</v>
      </c>
      <c r="AH18" s="34">
        <v>1</v>
      </c>
      <c r="AI18" s="34" t="s">
        <v>13</v>
      </c>
      <c r="AJ18" s="34" t="s">
        <v>407</v>
      </c>
      <c r="AK18" s="34" t="s">
        <v>407</v>
      </c>
      <c r="AL18" s="34" t="s">
        <v>13</v>
      </c>
      <c r="AM18" s="34" t="s">
        <v>470</v>
      </c>
      <c r="AN18" s="34" t="s">
        <v>470</v>
      </c>
      <c r="AO18" s="58">
        <v>53</v>
      </c>
      <c r="AP18" s="59">
        <v>16.2</v>
      </c>
      <c r="AQ18" s="59">
        <v>54</v>
      </c>
      <c r="AR18" s="59">
        <v>10.199999999999999</v>
      </c>
      <c r="AS18" s="59">
        <v>40</v>
      </c>
      <c r="AT18" s="59">
        <v>0</v>
      </c>
      <c r="AU18" s="59">
        <v>40</v>
      </c>
      <c r="AV18" s="60">
        <v>0</v>
      </c>
      <c r="AW18" s="34">
        <v>5504</v>
      </c>
      <c r="AX18" s="47">
        <v>50000</v>
      </c>
      <c r="AY18" s="47">
        <v>0</v>
      </c>
      <c r="AZ18" s="47">
        <v>0</v>
      </c>
      <c r="BA18" s="47">
        <v>10</v>
      </c>
      <c r="BB18" s="47">
        <v>10</v>
      </c>
      <c r="BC18" s="47">
        <v>2</v>
      </c>
      <c r="BD18" s="47">
        <v>1</v>
      </c>
      <c r="BE18" s="47">
        <v>2</v>
      </c>
      <c r="BF18" s="47">
        <v>1</v>
      </c>
      <c r="BG18" s="47" t="s">
        <v>421</v>
      </c>
      <c r="BH18" s="47" t="s">
        <v>421</v>
      </c>
      <c r="BI18" s="47">
        <v>0</v>
      </c>
      <c r="BJ18" s="53">
        <v>0</v>
      </c>
    </row>
    <row r="19" spans="1:62" s="30" customFormat="1" ht="11.25" x14ac:dyDescent="0.15">
      <c r="B19" s="30" t="s">
        <v>440</v>
      </c>
      <c r="C19" s="30" t="str">
        <f t="shared" si="0"/>
        <v>VV5Mx5M</v>
      </c>
      <c r="D19" s="34">
        <v>5504</v>
      </c>
      <c r="E19" s="34">
        <v>5504</v>
      </c>
      <c r="F19" s="34" t="s">
        <v>29</v>
      </c>
      <c r="G19" s="34" t="s">
        <v>30</v>
      </c>
      <c r="H19" s="34" t="s">
        <v>37</v>
      </c>
      <c r="I19" s="34" t="s">
        <v>401</v>
      </c>
      <c r="J19" s="34" t="s">
        <v>469</v>
      </c>
      <c r="K19" s="34"/>
      <c r="L19" s="34"/>
      <c r="M19" s="34">
        <v>5504</v>
      </c>
      <c r="N19" s="34">
        <v>5504</v>
      </c>
      <c r="O19" s="34">
        <v>32</v>
      </c>
      <c r="P19" s="34">
        <v>32</v>
      </c>
      <c r="Q19" s="34">
        <v>1</v>
      </c>
      <c r="R19" s="34">
        <v>1</v>
      </c>
      <c r="S19" s="34">
        <v>6</v>
      </c>
      <c r="T19" s="34">
        <v>6</v>
      </c>
      <c r="U19" s="34">
        <v>16</v>
      </c>
      <c r="V19" s="34">
        <v>16</v>
      </c>
      <c r="W19" s="34">
        <v>4</v>
      </c>
      <c r="X19" s="34">
        <v>4</v>
      </c>
      <c r="Y19" s="34">
        <v>8</v>
      </c>
      <c r="Z19" s="34">
        <v>8</v>
      </c>
      <c r="AA19" s="34">
        <v>2</v>
      </c>
      <c r="AB19" s="34">
        <v>4</v>
      </c>
      <c r="AC19" s="34">
        <v>2</v>
      </c>
      <c r="AD19" s="34">
        <v>4</v>
      </c>
      <c r="AE19" s="34">
        <v>8</v>
      </c>
      <c r="AF19" s="34">
        <v>5</v>
      </c>
      <c r="AG19" s="34">
        <v>2</v>
      </c>
      <c r="AH19" s="34">
        <v>1</v>
      </c>
      <c r="AI19" s="34" t="s">
        <v>13</v>
      </c>
      <c r="AJ19" s="34" t="s">
        <v>407</v>
      </c>
      <c r="AK19" s="34" t="s">
        <v>407</v>
      </c>
      <c r="AL19" s="34" t="s">
        <v>13</v>
      </c>
      <c r="AM19" s="34" t="s">
        <v>470</v>
      </c>
      <c r="AN19" s="34" t="s">
        <v>470</v>
      </c>
      <c r="AO19" s="58">
        <v>53</v>
      </c>
      <c r="AP19" s="59">
        <v>16.2</v>
      </c>
      <c r="AQ19" s="59">
        <v>54</v>
      </c>
      <c r="AR19" s="59">
        <v>10.199999999999999</v>
      </c>
      <c r="AS19" s="59">
        <v>40</v>
      </c>
      <c r="AT19" s="59">
        <v>0</v>
      </c>
      <c r="AU19" s="59">
        <v>40</v>
      </c>
      <c r="AV19" s="60">
        <v>0</v>
      </c>
      <c r="AW19" s="34">
        <v>5504</v>
      </c>
      <c r="AX19" s="47">
        <v>50000</v>
      </c>
      <c r="AY19" s="47">
        <v>0</v>
      </c>
      <c r="AZ19" s="47">
        <v>0</v>
      </c>
      <c r="BA19" s="47">
        <v>10</v>
      </c>
      <c r="BB19" s="47">
        <v>10</v>
      </c>
      <c r="BC19" s="47">
        <v>2</v>
      </c>
      <c r="BD19" s="47">
        <v>1</v>
      </c>
      <c r="BE19" s="47">
        <v>2</v>
      </c>
      <c r="BF19" s="47">
        <v>1</v>
      </c>
      <c r="BG19" s="47" t="s">
        <v>421</v>
      </c>
      <c r="BH19" s="47" t="s">
        <v>421</v>
      </c>
      <c r="BI19" s="47">
        <v>0</v>
      </c>
      <c r="BJ19" s="53">
        <v>0</v>
      </c>
    </row>
    <row r="20" spans="1:62" s="30" customFormat="1" ht="11.25" x14ac:dyDescent="0.15">
      <c r="B20" s="30" t="s">
        <v>439</v>
      </c>
      <c r="C20" s="30" t="str">
        <f t="shared" si="0"/>
        <v>VV7Mx2M</v>
      </c>
      <c r="D20" s="34">
        <v>7840</v>
      </c>
      <c r="E20" s="34">
        <v>2240</v>
      </c>
      <c r="F20" s="34" t="s">
        <v>29</v>
      </c>
      <c r="G20" s="34" t="s">
        <v>30</v>
      </c>
      <c r="H20" s="34" t="s">
        <v>37</v>
      </c>
      <c r="I20" s="34" t="s">
        <v>401</v>
      </c>
      <c r="J20" s="34" t="s">
        <v>469</v>
      </c>
      <c r="K20" s="34"/>
      <c r="L20" s="34"/>
      <c r="M20" s="34">
        <v>7840</v>
      </c>
      <c r="N20" s="34">
        <v>2240</v>
      </c>
      <c r="O20" s="34">
        <v>32</v>
      </c>
      <c r="P20" s="34">
        <v>32</v>
      </c>
      <c r="Q20" s="34">
        <v>1</v>
      </c>
      <c r="R20" s="34">
        <v>1</v>
      </c>
      <c r="S20" s="34">
        <v>6</v>
      </c>
      <c r="T20" s="34">
        <v>6</v>
      </c>
      <c r="U20" s="34">
        <v>16</v>
      </c>
      <c r="V20" s="34">
        <v>16</v>
      </c>
      <c r="W20" s="34">
        <v>4</v>
      </c>
      <c r="X20" s="34">
        <v>4</v>
      </c>
      <c r="Y20" s="34">
        <v>8</v>
      </c>
      <c r="Z20" s="34">
        <v>8</v>
      </c>
      <c r="AA20" s="34">
        <v>2</v>
      </c>
      <c r="AB20" s="34">
        <v>4</v>
      </c>
      <c r="AC20" s="34">
        <v>2</v>
      </c>
      <c r="AD20" s="34">
        <v>4</v>
      </c>
      <c r="AE20" s="34">
        <v>8</v>
      </c>
      <c r="AF20" s="34">
        <v>5</v>
      </c>
      <c r="AG20" s="34">
        <v>2</v>
      </c>
      <c r="AH20" s="34">
        <v>1</v>
      </c>
      <c r="AI20" s="34" t="s">
        <v>13</v>
      </c>
      <c r="AJ20" s="34" t="s">
        <v>407</v>
      </c>
      <c r="AK20" s="34" t="s">
        <v>407</v>
      </c>
      <c r="AL20" s="34" t="s">
        <v>13</v>
      </c>
      <c r="AM20" s="34" t="s">
        <v>470</v>
      </c>
      <c r="AN20" s="34" t="s">
        <v>470</v>
      </c>
      <c r="AO20" s="58">
        <v>53</v>
      </c>
      <c r="AP20" s="59">
        <v>16.2</v>
      </c>
      <c r="AQ20" s="59">
        <v>54</v>
      </c>
      <c r="AR20" s="59">
        <v>10.199999999999999</v>
      </c>
      <c r="AS20" s="59">
        <v>40</v>
      </c>
      <c r="AT20" s="59">
        <v>0</v>
      </c>
      <c r="AU20" s="59">
        <v>40</v>
      </c>
      <c r="AV20" s="60">
        <v>0</v>
      </c>
      <c r="AW20" s="34">
        <v>7840</v>
      </c>
      <c r="AX20" s="47">
        <v>50000</v>
      </c>
      <c r="AY20" s="47">
        <v>0</v>
      </c>
      <c r="AZ20" s="47">
        <v>0</v>
      </c>
      <c r="BA20" s="47">
        <v>10</v>
      </c>
      <c r="BB20" s="47">
        <v>10</v>
      </c>
      <c r="BC20" s="47">
        <v>2</v>
      </c>
      <c r="BD20" s="47">
        <v>1</v>
      </c>
      <c r="BE20" s="47">
        <v>2</v>
      </c>
      <c r="BF20" s="47">
        <v>1</v>
      </c>
      <c r="BG20" s="47" t="s">
        <v>421</v>
      </c>
      <c r="BH20" s="47" t="s">
        <v>421</v>
      </c>
      <c r="BI20" s="47">
        <v>0</v>
      </c>
      <c r="BJ20" s="53">
        <v>0</v>
      </c>
    </row>
    <row r="21" spans="1:62" s="30" customFormat="1" ht="11.25" x14ac:dyDescent="0.15">
      <c r="B21" s="30" t="s">
        <v>438</v>
      </c>
      <c r="C21" s="30" t="str">
        <f t="shared" si="0"/>
        <v>VV7Mx5M</v>
      </c>
      <c r="D21" s="34">
        <v>7840</v>
      </c>
      <c r="E21" s="34">
        <v>5504</v>
      </c>
      <c r="F21" s="34" t="s">
        <v>29</v>
      </c>
      <c r="G21" s="34" t="s">
        <v>30</v>
      </c>
      <c r="H21" s="34" t="s">
        <v>37</v>
      </c>
      <c r="I21" s="34" t="s">
        <v>401</v>
      </c>
      <c r="J21" s="34" t="s">
        <v>469</v>
      </c>
      <c r="K21" s="34"/>
      <c r="L21" s="34"/>
      <c r="M21" s="34">
        <v>7840</v>
      </c>
      <c r="N21" s="34">
        <v>5504</v>
      </c>
      <c r="O21" s="34">
        <v>32</v>
      </c>
      <c r="P21" s="34">
        <v>32</v>
      </c>
      <c r="Q21" s="34">
        <v>1</v>
      </c>
      <c r="R21" s="34">
        <v>1</v>
      </c>
      <c r="S21" s="34">
        <v>6</v>
      </c>
      <c r="T21" s="34">
        <v>6</v>
      </c>
      <c r="U21" s="34">
        <v>16</v>
      </c>
      <c r="V21" s="34">
        <v>16</v>
      </c>
      <c r="W21" s="34">
        <v>4</v>
      </c>
      <c r="X21" s="34">
        <v>4</v>
      </c>
      <c r="Y21" s="34">
        <v>8</v>
      </c>
      <c r="Z21" s="34">
        <v>8</v>
      </c>
      <c r="AA21" s="34">
        <v>2</v>
      </c>
      <c r="AB21" s="34">
        <v>4</v>
      </c>
      <c r="AC21" s="34">
        <v>2</v>
      </c>
      <c r="AD21" s="34">
        <v>4</v>
      </c>
      <c r="AE21" s="34">
        <v>8</v>
      </c>
      <c r="AF21" s="34">
        <v>5</v>
      </c>
      <c r="AG21" s="34">
        <v>2</v>
      </c>
      <c r="AH21" s="34">
        <v>1</v>
      </c>
      <c r="AI21" s="34" t="s">
        <v>13</v>
      </c>
      <c r="AJ21" s="34" t="s">
        <v>407</v>
      </c>
      <c r="AK21" s="34" t="s">
        <v>407</v>
      </c>
      <c r="AL21" s="34" t="s">
        <v>13</v>
      </c>
      <c r="AM21" s="34" t="s">
        <v>470</v>
      </c>
      <c r="AN21" s="34" t="s">
        <v>470</v>
      </c>
      <c r="AO21" s="58">
        <v>53</v>
      </c>
      <c r="AP21" s="59">
        <v>16.2</v>
      </c>
      <c r="AQ21" s="59">
        <v>54</v>
      </c>
      <c r="AR21" s="59">
        <v>10.199999999999999</v>
      </c>
      <c r="AS21" s="59">
        <v>40</v>
      </c>
      <c r="AT21" s="59">
        <v>0</v>
      </c>
      <c r="AU21" s="59">
        <v>40</v>
      </c>
      <c r="AV21" s="60">
        <v>0</v>
      </c>
      <c r="AW21" s="34">
        <v>7840</v>
      </c>
      <c r="AX21" s="47">
        <v>50000</v>
      </c>
      <c r="AY21" s="47">
        <v>0</v>
      </c>
      <c r="AZ21" s="47">
        <v>0</v>
      </c>
      <c r="BA21" s="47">
        <v>10</v>
      </c>
      <c r="BB21" s="47">
        <v>10</v>
      </c>
      <c r="BC21" s="47">
        <v>2</v>
      </c>
      <c r="BD21" s="47">
        <v>1</v>
      </c>
      <c r="BE21" s="47">
        <v>2</v>
      </c>
      <c r="BF21" s="47">
        <v>1</v>
      </c>
      <c r="BG21" s="47" t="s">
        <v>421</v>
      </c>
      <c r="BH21" s="47" t="s">
        <v>421</v>
      </c>
      <c r="BI21" s="47">
        <v>0</v>
      </c>
      <c r="BJ21" s="53">
        <v>0</v>
      </c>
    </row>
    <row r="22" spans="1:62" s="30" customFormat="1" ht="11.25" x14ac:dyDescent="0.15">
      <c r="A22" s="30">
        <v>22</v>
      </c>
      <c r="B22" s="30" t="s">
        <v>654</v>
      </c>
      <c r="C22" s="30" t="str">
        <f t="shared" si="0"/>
        <v>VV10Mx1M</v>
      </c>
      <c r="D22" s="123">
        <v>10913</v>
      </c>
      <c r="E22" s="123">
        <v>1121</v>
      </c>
      <c r="F22" s="34" t="s">
        <v>29</v>
      </c>
      <c r="G22" s="34" t="s">
        <v>30</v>
      </c>
      <c r="H22" s="34" t="s">
        <v>37</v>
      </c>
      <c r="I22" s="34" t="s">
        <v>401</v>
      </c>
      <c r="J22" s="34" t="s">
        <v>469</v>
      </c>
      <c r="K22" s="34"/>
      <c r="L22" s="34"/>
      <c r="M22" s="34">
        <v>10912</v>
      </c>
      <c r="N22" s="34">
        <v>1120</v>
      </c>
      <c r="O22" s="34">
        <v>32</v>
      </c>
      <c r="P22" s="34">
        <v>32</v>
      </c>
      <c r="Q22" s="34">
        <v>1</v>
      </c>
      <c r="R22" s="34">
        <v>1</v>
      </c>
      <c r="S22" s="34">
        <v>6</v>
      </c>
      <c r="T22" s="34">
        <v>6</v>
      </c>
      <c r="U22" s="34">
        <v>16</v>
      </c>
      <c r="V22" s="34">
        <v>16</v>
      </c>
      <c r="W22" s="34">
        <v>4</v>
      </c>
      <c r="X22" s="34">
        <v>4</v>
      </c>
      <c r="Y22" s="34">
        <v>8</v>
      </c>
      <c r="Z22" s="34">
        <v>8</v>
      </c>
      <c r="AA22" s="34">
        <v>2</v>
      </c>
      <c r="AB22" s="34">
        <v>4</v>
      </c>
      <c r="AC22" s="34">
        <v>2</v>
      </c>
      <c r="AD22" s="34">
        <v>4</v>
      </c>
      <c r="AE22" s="34">
        <v>8</v>
      </c>
      <c r="AF22" s="34">
        <v>5</v>
      </c>
      <c r="AG22" s="34">
        <v>2</v>
      </c>
      <c r="AH22" s="34">
        <v>1</v>
      </c>
      <c r="AI22" s="34" t="s">
        <v>13</v>
      </c>
      <c r="AJ22" s="34" t="s">
        <v>407</v>
      </c>
      <c r="AK22" s="34" t="s">
        <v>407</v>
      </c>
      <c r="AL22" s="34" t="s">
        <v>13</v>
      </c>
      <c r="AM22" s="34" t="s">
        <v>470</v>
      </c>
      <c r="AN22" s="34" t="s">
        <v>470</v>
      </c>
      <c r="AO22" s="58">
        <v>53</v>
      </c>
      <c r="AP22" s="59">
        <v>16.2</v>
      </c>
      <c r="AQ22" s="59">
        <v>54</v>
      </c>
      <c r="AR22" s="59">
        <v>10.199999999999999</v>
      </c>
      <c r="AS22" s="59">
        <v>40</v>
      </c>
      <c r="AT22" s="59">
        <v>0</v>
      </c>
      <c r="AU22" s="59">
        <v>40</v>
      </c>
      <c r="AV22" s="60">
        <v>0</v>
      </c>
      <c r="AW22" s="34">
        <v>7840</v>
      </c>
      <c r="AX22" s="47">
        <v>50000</v>
      </c>
      <c r="AY22" s="47">
        <v>0</v>
      </c>
      <c r="AZ22" s="47">
        <v>0</v>
      </c>
      <c r="BA22" s="47">
        <v>10</v>
      </c>
      <c r="BB22" s="47">
        <v>10</v>
      </c>
      <c r="BC22" s="47">
        <v>2</v>
      </c>
      <c r="BD22" s="47">
        <v>1</v>
      </c>
      <c r="BE22" s="47">
        <v>2</v>
      </c>
      <c r="BF22" s="47">
        <v>1</v>
      </c>
      <c r="BG22" s="47" t="s">
        <v>421</v>
      </c>
      <c r="BH22" s="47" t="s">
        <v>421</v>
      </c>
      <c r="BI22" s="47">
        <v>0</v>
      </c>
      <c r="BJ22" s="53">
        <v>0</v>
      </c>
    </row>
    <row r="23" spans="1:62" s="30" customFormat="1" ht="11.25" x14ac:dyDescent="0.15">
      <c r="B23" s="30" t="s">
        <v>437</v>
      </c>
      <c r="C23" s="30" t="str">
        <f t="shared" si="0"/>
        <v>VV10Mx3M</v>
      </c>
      <c r="D23" s="124">
        <v>10912</v>
      </c>
      <c r="E23" s="124">
        <v>3360</v>
      </c>
      <c r="F23" s="34" t="s">
        <v>29</v>
      </c>
      <c r="G23" s="34" t="s">
        <v>30</v>
      </c>
      <c r="H23" s="34" t="s">
        <v>37</v>
      </c>
      <c r="I23" s="34" t="s">
        <v>401</v>
      </c>
      <c r="J23" s="34" t="s">
        <v>469</v>
      </c>
      <c r="K23" s="34"/>
      <c r="L23" s="34"/>
      <c r="M23" s="34">
        <v>10912</v>
      </c>
      <c r="N23" s="34">
        <v>3360</v>
      </c>
      <c r="O23" s="34">
        <v>32</v>
      </c>
      <c r="P23" s="34">
        <v>32</v>
      </c>
      <c r="Q23" s="34">
        <v>1</v>
      </c>
      <c r="R23" s="34">
        <v>1</v>
      </c>
      <c r="S23" s="34">
        <v>6</v>
      </c>
      <c r="T23" s="34">
        <v>6</v>
      </c>
      <c r="U23" s="34">
        <v>16</v>
      </c>
      <c r="V23" s="34">
        <v>16</v>
      </c>
      <c r="W23" s="34">
        <v>4</v>
      </c>
      <c r="X23" s="34">
        <v>4</v>
      </c>
      <c r="Y23" s="34">
        <v>8</v>
      </c>
      <c r="Z23" s="34">
        <v>8</v>
      </c>
      <c r="AA23" s="34">
        <v>2</v>
      </c>
      <c r="AB23" s="34">
        <v>4</v>
      </c>
      <c r="AC23" s="34">
        <v>2</v>
      </c>
      <c r="AD23" s="34">
        <v>4</v>
      </c>
      <c r="AE23" s="34">
        <v>8</v>
      </c>
      <c r="AF23" s="34">
        <v>5</v>
      </c>
      <c r="AG23" s="34">
        <v>2</v>
      </c>
      <c r="AH23" s="34">
        <v>1</v>
      </c>
      <c r="AI23" s="34" t="s">
        <v>13</v>
      </c>
      <c r="AJ23" s="34" t="s">
        <v>407</v>
      </c>
      <c r="AK23" s="34" t="s">
        <v>407</v>
      </c>
      <c r="AL23" s="34" t="s">
        <v>13</v>
      </c>
      <c r="AM23" s="34" t="s">
        <v>470</v>
      </c>
      <c r="AN23" s="34" t="s">
        <v>470</v>
      </c>
      <c r="AO23" s="58">
        <v>53</v>
      </c>
      <c r="AP23" s="59">
        <v>16.2</v>
      </c>
      <c r="AQ23" s="59">
        <v>54</v>
      </c>
      <c r="AR23" s="59">
        <v>10.199999999999999</v>
      </c>
      <c r="AS23" s="59">
        <v>40</v>
      </c>
      <c r="AT23" s="59">
        <v>0</v>
      </c>
      <c r="AU23" s="59">
        <v>40</v>
      </c>
      <c r="AV23" s="60">
        <v>0</v>
      </c>
      <c r="AW23" s="34">
        <v>13504</v>
      </c>
      <c r="AX23" s="47">
        <v>50000</v>
      </c>
      <c r="AY23" s="47">
        <v>0</v>
      </c>
      <c r="AZ23" s="47">
        <v>0</v>
      </c>
      <c r="BA23" s="47">
        <v>10</v>
      </c>
      <c r="BB23" s="47">
        <v>10</v>
      </c>
      <c r="BC23" s="47">
        <v>2</v>
      </c>
      <c r="BD23" s="47">
        <v>1</v>
      </c>
      <c r="BE23" s="47">
        <v>2</v>
      </c>
      <c r="BF23" s="47">
        <v>1</v>
      </c>
      <c r="BG23" s="47" t="s">
        <v>421</v>
      </c>
      <c r="BH23" s="47" t="s">
        <v>421</v>
      </c>
      <c r="BI23" s="47">
        <v>0</v>
      </c>
      <c r="BJ23" s="53">
        <v>0</v>
      </c>
    </row>
    <row r="24" spans="1:62" s="30" customFormat="1" ht="11.25" x14ac:dyDescent="0.15">
      <c r="B24" s="30" t="s">
        <v>436</v>
      </c>
      <c r="C24" s="30" t="str">
        <f t="shared" si="0"/>
        <v>VV12Mx5M</v>
      </c>
      <c r="D24" s="124">
        <v>13504</v>
      </c>
      <c r="E24" s="124">
        <v>5504</v>
      </c>
      <c r="F24" s="34" t="s">
        <v>29</v>
      </c>
      <c r="G24" s="34" t="s">
        <v>30</v>
      </c>
      <c r="H24" s="34" t="s">
        <v>37</v>
      </c>
      <c r="I24" s="34" t="s">
        <v>401</v>
      </c>
      <c r="J24" s="34" t="s">
        <v>469</v>
      </c>
      <c r="K24" s="34"/>
      <c r="L24" s="34"/>
      <c r="M24" s="34">
        <v>13504</v>
      </c>
      <c r="N24" s="34">
        <v>5504</v>
      </c>
      <c r="O24" s="34">
        <v>32</v>
      </c>
      <c r="P24" s="34">
        <v>32</v>
      </c>
      <c r="Q24" s="34">
        <v>1</v>
      </c>
      <c r="R24" s="34">
        <v>1</v>
      </c>
      <c r="S24" s="34">
        <v>6</v>
      </c>
      <c r="T24" s="34">
        <v>6</v>
      </c>
      <c r="U24" s="34">
        <v>16</v>
      </c>
      <c r="V24" s="34">
        <v>16</v>
      </c>
      <c r="W24" s="34">
        <v>4</v>
      </c>
      <c r="X24" s="34">
        <v>4</v>
      </c>
      <c r="Y24" s="34">
        <v>8</v>
      </c>
      <c r="Z24" s="34">
        <v>8</v>
      </c>
      <c r="AA24" s="34">
        <v>2</v>
      </c>
      <c r="AB24" s="34">
        <v>4</v>
      </c>
      <c r="AC24" s="34">
        <v>2</v>
      </c>
      <c r="AD24" s="34">
        <v>4</v>
      </c>
      <c r="AE24" s="34">
        <v>8</v>
      </c>
      <c r="AF24" s="34">
        <v>5</v>
      </c>
      <c r="AG24" s="34">
        <v>2</v>
      </c>
      <c r="AH24" s="34">
        <v>1</v>
      </c>
      <c r="AI24" s="34" t="s">
        <v>13</v>
      </c>
      <c r="AJ24" s="34" t="s">
        <v>407</v>
      </c>
      <c r="AK24" s="34" t="s">
        <v>407</v>
      </c>
      <c r="AL24" s="34" t="s">
        <v>13</v>
      </c>
      <c r="AM24" s="34" t="s">
        <v>470</v>
      </c>
      <c r="AN24" s="34" t="s">
        <v>470</v>
      </c>
      <c r="AO24" s="58">
        <v>53</v>
      </c>
      <c r="AP24" s="59">
        <v>16.2</v>
      </c>
      <c r="AQ24" s="59">
        <v>54</v>
      </c>
      <c r="AR24" s="59">
        <v>10.199999999999999</v>
      </c>
      <c r="AS24" s="59">
        <v>40</v>
      </c>
      <c r="AT24" s="59">
        <v>0</v>
      </c>
      <c r="AU24" s="59">
        <v>40</v>
      </c>
      <c r="AV24" s="60">
        <v>0</v>
      </c>
      <c r="AW24" s="34">
        <v>13504</v>
      </c>
      <c r="AX24" s="47">
        <v>50000</v>
      </c>
      <c r="AY24" s="47">
        <v>0</v>
      </c>
      <c r="AZ24" s="47">
        <v>0</v>
      </c>
      <c r="BA24" s="47">
        <v>10</v>
      </c>
      <c r="BB24" s="47">
        <v>10</v>
      </c>
      <c r="BC24" s="47">
        <v>2</v>
      </c>
      <c r="BD24" s="47">
        <v>1</v>
      </c>
      <c r="BE24" s="47">
        <v>2</v>
      </c>
      <c r="BF24" s="47">
        <v>1</v>
      </c>
      <c r="BG24" s="47" t="s">
        <v>421</v>
      </c>
      <c r="BH24" s="47" t="s">
        <v>421</v>
      </c>
      <c r="BI24" s="47">
        <v>0</v>
      </c>
      <c r="BJ24" s="53">
        <v>0</v>
      </c>
    </row>
    <row r="25" spans="1:62" s="30" customFormat="1" ht="11.25" x14ac:dyDescent="0.15">
      <c r="B25" s="30" t="s">
        <v>472</v>
      </c>
      <c r="C25" s="30" t="str">
        <f t="shared" si="0"/>
        <v>VV18Mx3M</v>
      </c>
      <c r="D25" s="124">
        <v>19776</v>
      </c>
      <c r="E25" s="124">
        <v>3360</v>
      </c>
      <c r="F25" s="34" t="s">
        <v>29</v>
      </c>
      <c r="G25" s="34" t="s">
        <v>30</v>
      </c>
      <c r="H25" s="34" t="s">
        <v>37</v>
      </c>
      <c r="I25" s="34" t="s">
        <v>401</v>
      </c>
      <c r="J25" s="34" t="s">
        <v>469</v>
      </c>
      <c r="K25" s="34"/>
      <c r="L25" s="34"/>
      <c r="M25" s="34">
        <v>19776</v>
      </c>
      <c r="N25" s="34">
        <v>3360</v>
      </c>
      <c r="O25" s="34">
        <v>32</v>
      </c>
      <c r="P25" s="34">
        <v>32</v>
      </c>
      <c r="Q25" s="34">
        <v>1</v>
      </c>
      <c r="R25" s="34">
        <v>1</v>
      </c>
      <c r="S25" s="34">
        <v>6</v>
      </c>
      <c r="T25" s="34">
        <v>6</v>
      </c>
      <c r="U25" s="34">
        <v>16</v>
      </c>
      <c r="V25" s="34">
        <v>16</v>
      </c>
      <c r="W25" s="34">
        <v>4</v>
      </c>
      <c r="X25" s="34">
        <v>4</v>
      </c>
      <c r="Y25" s="34">
        <v>8</v>
      </c>
      <c r="Z25" s="34">
        <v>8</v>
      </c>
      <c r="AA25" s="34">
        <v>2</v>
      </c>
      <c r="AB25" s="34">
        <v>4</v>
      </c>
      <c r="AC25" s="34">
        <v>2</v>
      </c>
      <c r="AD25" s="34">
        <v>4</v>
      </c>
      <c r="AE25" s="34">
        <v>8</v>
      </c>
      <c r="AF25" s="34">
        <v>5</v>
      </c>
      <c r="AG25" s="34">
        <v>2</v>
      </c>
      <c r="AH25" s="34">
        <v>1</v>
      </c>
      <c r="AI25" s="34" t="s">
        <v>13</v>
      </c>
      <c r="AJ25" s="34" t="s">
        <v>407</v>
      </c>
      <c r="AK25" s="34" t="s">
        <v>407</v>
      </c>
      <c r="AL25" s="34" t="s">
        <v>13</v>
      </c>
      <c r="AM25" s="34" t="s">
        <v>470</v>
      </c>
      <c r="AN25" s="34" t="s">
        <v>470</v>
      </c>
      <c r="AO25" s="58">
        <v>53</v>
      </c>
      <c r="AP25" s="59">
        <v>16.2</v>
      </c>
      <c r="AQ25" s="59">
        <v>54</v>
      </c>
      <c r="AR25" s="59">
        <v>10.199999999999999</v>
      </c>
      <c r="AS25" s="59">
        <v>40</v>
      </c>
      <c r="AT25" s="59">
        <v>0</v>
      </c>
      <c r="AU25" s="59">
        <v>40</v>
      </c>
      <c r="AV25" s="60">
        <v>0</v>
      </c>
      <c r="AW25" s="34">
        <v>16512</v>
      </c>
      <c r="AX25" s="47">
        <v>50000</v>
      </c>
      <c r="AY25" s="47">
        <v>0</v>
      </c>
      <c r="AZ25" s="47">
        <v>0</v>
      </c>
      <c r="BA25" s="47">
        <v>10</v>
      </c>
      <c r="BB25" s="47">
        <v>10</v>
      </c>
      <c r="BC25" s="47">
        <v>2</v>
      </c>
      <c r="BD25" s="47">
        <v>1</v>
      </c>
      <c r="BE25" s="47">
        <v>2</v>
      </c>
      <c r="BF25" s="47">
        <v>1</v>
      </c>
      <c r="BG25" s="47" t="s">
        <v>421</v>
      </c>
      <c r="BH25" s="47" t="s">
        <v>421</v>
      </c>
      <c r="BI25" s="47">
        <v>0</v>
      </c>
      <c r="BJ25" s="53">
        <v>0</v>
      </c>
    </row>
    <row r="26" spans="1:62" s="30" customFormat="1" ht="11.25" x14ac:dyDescent="0.15">
      <c r="B26" s="30" t="s">
        <v>435</v>
      </c>
      <c r="C26" s="30" t="str">
        <f t="shared" si="0"/>
        <v>VV20Mx5M</v>
      </c>
      <c r="D26" s="124">
        <v>21824</v>
      </c>
      <c r="E26" s="124">
        <v>5504</v>
      </c>
      <c r="F26" s="34" t="s">
        <v>29</v>
      </c>
      <c r="G26" s="34" t="s">
        <v>30</v>
      </c>
      <c r="H26" s="34" t="s">
        <v>37</v>
      </c>
      <c r="I26" s="34" t="s">
        <v>401</v>
      </c>
      <c r="J26" s="34" t="s">
        <v>469</v>
      </c>
      <c r="K26" s="34"/>
      <c r="L26" s="34"/>
      <c r="M26" s="34">
        <v>21824</v>
      </c>
      <c r="N26" s="34">
        <v>5504</v>
      </c>
      <c r="O26" s="34">
        <v>32</v>
      </c>
      <c r="P26" s="34">
        <v>32</v>
      </c>
      <c r="Q26" s="34">
        <v>1</v>
      </c>
      <c r="R26" s="34">
        <v>1</v>
      </c>
      <c r="S26" s="34">
        <v>6</v>
      </c>
      <c r="T26" s="34">
        <v>6</v>
      </c>
      <c r="U26" s="34">
        <v>16</v>
      </c>
      <c r="V26" s="34">
        <v>16</v>
      </c>
      <c r="W26" s="34">
        <v>4</v>
      </c>
      <c r="X26" s="34">
        <v>4</v>
      </c>
      <c r="Y26" s="34">
        <v>8</v>
      </c>
      <c r="Z26" s="34">
        <v>8</v>
      </c>
      <c r="AA26" s="34">
        <v>2</v>
      </c>
      <c r="AB26" s="34">
        <v>4</v>
      </c>
      <c r="AC26" s="34">
        <v>2</v>
      </c>
      <c r="AD26" s="34">
        <v>4</v>
      </c>
      <c r="AE26" s="34">
        <v>8</v>
      </c>
      <c r="AF26" s="34">
        <v>5</v>
      </c>
      <c r="AG26" s="34">
        <v>2</v>
      </c>
      <c r="AH26" s="34">
        <v>1</v>
      </c>
      <c r="AI26" s="34" t="s">
        <v>13</v>
      </c>
      <c r="AJ26" s="34" t="s">
        <v>407</v>
      </c>
      <c r="AK26" s="34" t="s">
        <v>407</v>
      </c>
      <c r="AL26" s="34" t="s">
        <v>13</v>
      </c>
      <c r="AM26" s="34" t="s">
        <v>470</v>
      </c>
      <c r="AN26" s="34" t="s">
        <v>470</v>
      </c>
      <c r="AO26" s="58">
        <v>53</v>
      </c>
      <c r="AP26" s="59">
        <v>16.2</v>
      </c>
      <c r="AQ26" s="59">
        <v>54</v>
      </c>
      <c r="AR26" s="59">
        <v>10.199999999999999</v>
      </c>
      <c r="AS26" s="59">
        <v>40</v>
      </c>
      <c r="AT26" s="59">
        <v>0</v>
      </c>
      <c r="AU26" s="59">
        <v>40</v>
      </c>
      <c r="AV26" s="60">
        <v>0</v>
      </c>
      <c r="AW26" s="34">
        <v>21824</v>
      </c>
      <c r="AX26" s="47">
        <v>50000</v>
      </c>
      <c r="AY26" s="47">
        <v>0</v>
      </c>
      <c r="AZ26" s="47">
        <v>0</v>
      </c>
      <c r="BA26" s="47">
        <v>10</v>
      </c>
      <c r="BB26" s="47">
        <v>10</v>
      </c>
      <c r="BC26" s="47">
        <v>2</v>
      </c>
      <c r="BD26" s="47">
        <v>1</v>
      </c>
      <c r="BE26" s="47">
        <v>2</v>
      </c>
      <c r="BF26" s="47">
        <v>1</v>
      </c>
      <c r="BG26" s="47" t="s">
        <v>421</v>
      </c>
      <c r="BH26" s="47" t="s">
        <v>421</v>
      </c>
      <c r="BI26" s="47">
        <v>0</v>
      </c>
      <c r="BJ26" s="53">
        <v>0</v>
      </c>
    </row>
    <row r="27" spans="1:62" s="30" customFormat="1" ht="11.25" x14ac:dyDescent="0.15">
      <c r="B27" s="30" t="s">
        <v>434</v>
      </c>
      <c r="C27" s="30" t="str">
        <f t="shared" si="0"/>
        <v>VV35Mx3M</v>
      </c>
      <c r="D27" s="124">
        <v>38304</v>
      </c>
      <c r="E27" s="124">
        <v>3360</v>
      </c>
      <c r="F27" s="34" t="s">
        <v>29</v>
      </c>
      <c r="G27" s="34" t="s">
        <v>30</v>
      </c>
      <c r="H27" s="34" t="s">
        <v>37</v>
      </c>
      <c r="I27" s="34" t="s">
        <v>401</v>
      </c>
      <c r="J27" s="34" t="s">
        <v>469</v>
      </c>
      <c r="K27" s="34"/>
      <c r="L27" s="34"/>
      <c r="M27" s="34">
        <v>38304</v>
      </c>
      <c r="N27" s="34">
        <v>3360</v>
      </c>
      <c r="O27" s="34">
        <v>32</v>
      </c>
      <c r="P27" s="34">
        <v>32</v>
      </c>
      <c r="Q27" s="34">
        <v>1</v>
      </c>
      <c r="R27" s="34">
        <v>1</v>
      </c>
      <c r="S27" s="34">
        <v>6</v>
      </c>
      <c r="T27" s="34">
        <v>6</v>
      </c>
      <c r="U27" s="34">
        <v>16</v>
      </c>
      <c r="V27" s="34">
        <v>16</v>
      </c>
      <c r="W27" s="34">
        <v>4</v>
      </c>
      <c r="X27" s="34">
        <v>4</v>
      </c>
      <c r="Y27" s="34">
        <v>8</v>
      </c>
      <c r="Z27" s="34">
        <v>8</v>
      </c>
      <c r="AA27" s="34">
        <v>2</v>
      </c>
      <c r="AB27" s="34">
        <v>4</v>
      </c>
      <c r="AC27" s="34">
        <v>2</v>
      </c>
      <c r="AD27" s="34">
        <v>4</v>
      </c>
      <c r="AE27" s="34">
        <v>8</v>
      </c>
      <c r="AF27" s="34">
        <v>5</v>
      </c>
      <c r="AG27" s="34">
        <v>2</v>
      </c>
      <c r="AH27" s="34">
        <v>1</v>
      </c>
      <c r="AI27" s="34" t="s">
        <v>13</v>
      </c>
      <c r="AJ27" s="34" t="s">
        <v>407</v>
      </c>
      <c r="AK27" s="34" t="s">
        <v>407</v>
      </c>
      <c r="AL27" s="34" t="s">
        <v>13</v>
      </c>
      <c r="AM27" s="34" t="s">
        <v>470</v>
      </c>
      <c r="AN27" s="34" t="s">
        <v>470</v>
      </c>
      <c r="AO27" s="58">
        <v>53</v>
      </c>
      <c r="AP27" s="59">
        <v>16.2</v>
      </c>
      <c r="AQ27" s="59">
        <v>54</v>
      </c>
      <c r="AR27" s="59">
        <v>10.199999999999999</v>
      </c>
      <c r="AS27" s="59">
        <v>40</v>
      </c>
      <c r="AT27" s="59">
        <v>0</v>
      </c>
      <c r="AU27" s="59">
        <v>40</v>
      </c>
      <c r="AV27" s="60">
        <v>0</v>
      </c>
      <c r="AW27" s="34">
        <v>38304</v>
      </c>
      <c r="AX27" s="47">
        <v>50000</v>
      </c>
      <c r="AY27" s="47">
        <v>0</v>
      </c>
      <c r="AZ27" s="47">
        <v>0</v>
      </c>
      <c r="BA27" s="47">
        <v>10</v>
      </c>
      <c r="BB27" s="47">
        <v>10</v>
      </c>
      <c r="BC27" s="47">
        <v>2</v>
      </c>
      <c r="BD27" s="47">
        <v>1</v>
      </c>
      <c r="BE27" s="47">
        <v>2</v>
      </c>
      <c r="BF27" s="47">
        <v>1</v>
      </c>
      <c r="BG27" s="47" t="s">
        <v>421</v>
      </c>
      <c r="BH27" s="47" t="s">
        <v>421</v>
      </c>
      <c r="BI27" s="47">
        <v>0</v>
      </c>
      <c r="BJ27" s="53">
        <v>0</v>
      </c>
    </row>
    <row r="28" spans="1:62" s="30" customFormat="1" ht="11.25" x14ac:dyDescent="0.15">
      <c r="B28" s="30" t="s">
        <v>427</v>
      </c>
      <c r="C28" s="30" t="str">
        <f t="shared" si="0"/>
        <v>VV40Mx5M</v>
      </c>
      <c r="D28" s="124">
        <v>43648</v>
      </c>
      <c r="E28" s="124">
        <v>5504</v>
      </c>
      <c r="F28" s="34" t="s">
        <v>29</v>
      </c>
      <c r="G28" s="34" t="s">
        <v>30</v>
      </c>
      <c r="H28" s="34" t="s">
        <v>37</v>
      </c>
      <c r="I28" s="34" t="s">
        <v>401</v>
      </c>
      <c r="J28" s="34" t="s">
        <v>469</v>
      </c>
      <c r="K28" s="34"/>
      <c r="L28" s="34"/>
      <c r="M28" s="34">
        <v>43648</v>
      </c>
      <c r="N28" s="34">
        <v>5504</v>
      </c>
      <c r="O28" s="34">
        <v>32</v>
      </c>
      <c r="P28" s="34">
        <v>32</v>
      </c>
      <c r="Q28" s="34">
        <v>1</v>
      </c>
      <c r="R28" s="34">
        <v>1</v>
      </c>
      <c r="S28" s="34">
        <v>6</v>
      </c>
      <c r="T28" s="34">
        <v>6</v>
      </c>
      <c r="U28" s="34">
        <v>16</v>
      </c>
      <c r="V28" s="34">
        <v>16</v>
      </c>
      <c r="W28" s="34">
        <v>4</v>
      </c>
      <c r="X28" s="34">
        <v>4</v>
      </c>
      <c r="Y28" s="34">
        <v>8</v>
      </c>
      <c r="Z28" s="34">
        <v>8</v>
      </c>
      <c r="AA28" s="34">
        <v>2</v>
      </c>
      <c r="AB28" s="34">
        <v>4</v>
      </c>
      <c r="AC28" s="34">
        <v>2</v>
      </c>
      <c r="AD28" s="34">
        <v>4</v>
      </c>
      <c r="AE28" s="34">
        <v>8</v>
      </c>
      <c r="AF28" s="34">
        <v>5</v>
      </c>
      <c r="AG28" s="34">
        <v>2</v>
      </c>
      <c r="AH28" s="34">
        <v>1</v>
      </c>
      <c r="AI28" s="34" t="s">
        <v>13</v>
      </c>
      <c r="AJ28" s="34" t="s">
        <v>407</v>
      </c>
      <c r="AK28" s="34" t="s">
        <v>407</v>
      </c>
      <c r="AL28" s="34" t="s">
        <v>13</v>
      </c>
      <c r="AM28" s="34" t="s">
        <v>470</v>
      </c>
      <c r="AN28" s="34" t="s">
        <v>470</v>
      </c>
      <c r="AO28" s="58">
        <v>53</v>
      </c>
      <c r="AP28" s="59">
        <v>16.2</v>
      </c>
      <c r="AQ28" s="59">
        <v>54</v>
      </c>
      <c r="AR28" s="59">
        <v>10.199999999999999</v>
      </c>
      <c r="AS28" s="59">
        <v>40</v>
      </c>
      <c r="AT28" s="59">
        <v>0</v>
      </c>
      <c r="AU28" s="59">
        <v>40</v>
      </c>
      <c r="AV28" s="60">
        <v>0</v>
      </c>
      <c r="AW28" s="34">
        <v>43648</v>
      </c>
      <c r="AX28" s="47">
        <v>50000</v>
      </c>
      <c r="AY28" s="47">
        <v>0</v>
      </c>
      <c r="AZ28" s="47">
        <v>0</v>
      </c>
      <c r="BA28" s="47">
        <v>10</v>
      </c>
      <c r="BB28" s="47">
        <v>10</v>
      </c>
      <c r="BC28" s="47">
        <v>2</v>
      </c>
      <c r="BD28" s="47">
        <v>1</v>
      </c>
      <c r="BE28" s="47">
        <v>2</v>
      </c>
      <c r="BF28" s="47">
        <v>1</v>
      </c>
      <c r="BG28" s="47" t="s">
        <v>421</v>
      </c>
      <c r="BH28" s="47" t="s">
        <v>421</v>
      </c>
      <c r="BI28" s="47">
        <v>0</v>
      </c>
      <c r="BJ28" s="53">
        <v>0</v>
      </c>
    </row>
    <row r="29" spans="1:62" s="30" customFormat="1" ht="11.25" x14ac:dyDescent="0.15">
      <c r="B29" s="30" t="s">
        <v>432</v>
      </c>
      <c r="C29" s="30" t="str">
        <f t="shared" si="0"/>
        <v>VV35Mx15M</v>
      </c>
      <c r="D29" s="124">
        <v>38304</v>
      </c>
      <c r="E29" s="124">
        <v>16512</v>
      </c>
      <c r="F29" s="34" t="s">
        <v>29</v>
      </c>
      <c r="G29" s="34" t="s">
        <v>32</v>
      </c>
      <c r="H29" s="34" t="s">
        <v>37</v>
      </c>
      <c r="I29" s="34" t="s">
        <v>401</v>
      </c>
      <c r="J29" s="34" t="s">
        <v>469</v>
      </c>
      <c r="K29" s="34"/>
      <c r="L29" s="34"/>
      <c r="M29" s="34">
        <v>38304</v>
      </c>
      <c r="N29" s="34">
        <v>16512</v>
      </c>
      <c r="O29" s="34">
        <v>32</v>
      </c>
      <c r="P29" s="34">
        <v>32</v>
      </c>
      <c r="Q29" s="34">
        <v>1</v>
      </c>
      <c r="R29" s="34">
        <v>1</v>
      </c>
      <c r="S29" s="34">
        <v>6</v>
      </c>
      <c r="T29" s="34">
        <v>6</v>
      </c>
      <c r="U29" s="34">
        <v>16</v>
      </c>
      <c r="V29" s="34">
        <v>16</v>
      </c>
      <c r="W29" s="34">
        <v>4</v>
      </c>
      <c r="X29" s="34">
        <v>4</v>
      </c>
      <c r="Y29" s="34">
        <v>8</v>
      </c>
      <c r="Z29" s="34">
        <v>8</v>
      </c>
      <c r="AA29" s="34">
        <v>2</v>
      </c>
      <c r="AB29" s="34">
        <v>4</v>
      </c>
      <c r="AC29" s="34">
        <v>2</v>
      </c>
      <c r="AD29" s="34">
        <v>4</v>
      </c>
      <c r="AE29" s="34">
        <v>8</v>
      </c>
      <c r="AF29" s="34">
        <v>5</v>
      </c>
      <c r="AG29" s="34">
        <v>2</v>
      </c>
      <c r="AH29" s="34">
        <v>1</v>
      </c>
      <c r="AI29" s="34" t="s">
        <v>13</v>
      </c>
      <c r="AJ29" s="34" t="s">
        <v>407</v>
      </c>
      <c r="AK29" s="34" t="s">
        <v>407</v>
      </c>
      <c r="AL29" s="34" t="s">
        <v>13</v>
      </c>
      <c r="AM29" s="34" t="s">
        <v>470</v>
      </c>
      <c r="AN29" s="34" t="s">
        <v>470</v>
      </c>
      <c r="AO29" s="58">
        <v>53</v>
      </c>
      <c r="AP29" s="59">
        <v>16.2</v>
      </c>
      <c r="AQ29" s="59">
        <v>54</v>
      </c>
      <c r="AR29" s="59">
        <v>10.199999999999999</v>
      </c>
      <c r="AS29" s="59">
        <v>40</v>
      </c>
      <c r="AT29" s="59">
        <v>0</v>
      </c>
      <c r="AU29" s="59">
        <v>40</v>
      </c>
      <c r="AV29" s="60">
        <v>0</v>
      </c>
      <c r="AW29" s="34">
        <v>38304</v>
      </c>
      <c r="AX29" s="47">
        <v>50000</v>
      </c>
      <c r="AY29" s="47">
        <v>0</v>
      </c>
      <c r="AZ29" s="47">
        <v>0</v>
      </c>
      <c r="BA29" s="47">
        <v>10</v>
      </c>
      <c r="BB29" s="47">
        <v>10</v>
      </c>
      <c r="BC29" s="47">
        <v>2</v>
      </c>
      <c r="BD29" s="47">
        <v>1</v>
      </c>
      <c r="BE29" s="47">
        <v>2</v>
      </c>
      <c r="BF29" s="47">
        <v>1</v>
      </c>
      <c r="BG29" s="47" t="s">
        <v>421</v>
      </c>
      <c r="BH29" s="47" t="s">
        <v>421</v>
      </c>
      <c r="BI29" s="47">
        <v>0</v>
      </c>
      <c r="BJ29" s="53">
        <v>0</v>
      </c>
    </row>
    <row r="30" spans="1:62" s="30" customFormat="1" ht="11.25" x14ac:dyDescent="0.15">
      <c r="B30" s="30" t="s">
        <v>426</v>
      </c>
      <c r="C30" s="30" t="str">
        <f t="shared" si="0"/>
        <v>VV40Mx20M</v>
      </c>
      <c r="D30" s="124">
        <v>43648</v>
      </c>
      <c r="E30" s="124">
        <v>21824</v>
      </c>
      <c r="F30" s="34" t="s">
        <v>29</v>
      </c>
      <c r="G30" s="34" t="s">
        <v>32</v>
      </c>
      <c r="H30" s="34" t="s">
        <v>37</v>
      </c>
      <c r="I30" s="34" t="s">
        <v>401</v>
      </c>
      <c r="J30" s="34" t="s">
        <v>469</v>
      </c>
      <c r="K30" s="34"/>
      <c r="L30" s="34"/>
      <c r="M30" s="34">
        <v>43648</v>
      </c>
      <c r="N30" s="34">
        <v>21824</v>
      </c>
      <c r="O30" s="34">
        <v>32</v>
      </c>
      <c r="P30" s="34">
        <v>32</v>
      </c>
      <c r="Q30" s="34">
        <v>1</v>
      </c>
      <c r="R30" s="34">
        <v>1</v>
      </c>
      <c r="S30" s="34">
        <v>6</v>
      </c>
      <c r="T30" s="34">
        <v>6</v>
      </c>
      <c r="U30" s="34">
        <v>16</v>
      </c>
      <c r="V30" s="34">
        <v>16</v>
      </c>
      <c r="W30" s="34">
        <v>4</v>
      </c>
      <c r="X30" s="34">
        <v>4</v>
      </c>
      <c r="Y30" s="34">
        <v>8</v>
      </c>
      <c r="Z30" s="34">
        <v>8</v>
      </c>
      <c r="AA30" s="34">
        <v>2</v>
      </c>
      <c r="AB30" s="34">
        <v>4</v>
      </c>
      <c r="AC30" s="34">
        <v>2</v>
      </c>
      <c r="AD30" s="34">
        <v>4</v>
      </c>
      <c r="AE30" s="34">
        <v>8</v>
      </c>
      <c r="AF30" s="34">
        <v>5</v>
      </c>
      <c r="AG30" s="34">
        <v>2</v>
      </c>
      <c r="AH30" s="34">
        <v>1</v>
      </c>
      <c r="AI30" s="34" t="s">
        <v>13</v>
      </c>
      <c r="AJ30" s="34" t="s">
        <v>407</v>
      </c>
      <c r="AK30" s="34" t="s">
        <v>407</v>
      </c>
      <c r="AL30" s="34" t="s">
        <v>13</v>
      </c>
      <c r="AM30" s="34" t="s">
        <v>470</v>
      </c>
      <c r="AN30" s="34" t="s">
        <v>470</v>
      </c>
      <c r="AO30" s="58">
        <v>53</v>
      </c>
      <c r="AP30" s="59">
        <v>16.2</v>
      </c>
      <c r="AQ30" s="59">
        <v>54</v>
      </c>
      <c r="AR30" s="59">
        <v>10.199999999999999</v>
      </c>
      <c r="AS30" s="59">
        <v>40</v>
      </c>
      <c r="AT30" s="59">
        <v>0</v>
      </c>
      <c r="AU30" s="59">
        <v>40</v>
      </c>
      <c r="AV30" s="60">
        <v>0</v>
      </c>
      <c r="AW30" s="34">
        <v>43648</v>
      </c>
      <c r="AX30" s="47">
        <v>50000</v>
      </c>
      <c r="AY30" s="47">
        <v>0</v>
      </c>
      <c r="AZ30" s="47">
        <v>0</v>
      </c>
      <c r="BA30" s="47">
        <v>10</v>
      </c>
      <c r="BB30" s="47">
        <v>10</v>
      </c>
      <c r="BC30" s="47">
        <v>2</v>
      </c>
      <c r="BD30" s="47">
        <v>1</v>
      </c>
      <c r="BE30" s="47">
        <v>2</v>
      </c>
      <c r="BF30" s="47">
        <v>1</v>
      </c>
      <c r="BG30" s="47" t="s">
        <v>421</v>
      </c>
      <c r="BH30" s="47" t="s">
        <v>421</v>
      </c>
      <c r="BI30" s="47">
        <v>0</v>
      </c>
      <c r="BJ30" s="53">
        <v>0</v>
      </c>
    </row>
    <row r="31" spans="1:62" s="30" customFormat="1" ht="11.25" x14ac:dyDescent="0.15">
      <c r="B31" s="30" t="s">
        <v>431</v>
      </c>
      <c r="C31" s="30" t="str">
        <f t="shared" si="0"/>
        <v>VV60Mx5M</v>
      </c>
      <c r="D31" s="124">
        <v>65472</v>
      </c>
      <c r="E31" s="124">
        <v>5504</v>
      </c>
      <c r="F31" s="34" t="s">
        <v>29</v>
      </c>
      <c r="G31" s="34" t="s">
        <v>30</v>
      </c>
      <c r="H31" s="34" t="s">
        <v>37</v>
      </c>
      <c r="I31" s="34" t="s">
        <v>401</v>
      </c>
      <c r="J31" s="34" t="s">
        <v>469</v>
      </c>
      <c r="K31" s="34"/>
      <c r="L31" s="34"/>
      <c r="M31" s="34">
        <v>65472</v>
      </c>
      <c r="N31" s="34">
        <v>5504</v>
      </c>
      <c r="O31" s="34">
        <v>32</v>
      </c>
      <c r="P31" s="34">
        <v>32</v>
      </c>
      <c r="Q31" s="34">
        <v>1</v>
      </c>
      <c r="R31" s="34">
        <v>1</v>
      </c>
      <c r="S31" s="34">
        <v>6</v>
      </c>
      <c r="T31" s="34">
        <v>6</v>
      </c>
      <c r="U31" s="34">
        <v>16</v>
      </c>
      <c r="V31" s="34">
        <v>16</v>
      </c>
      <c r="W31" s="34">
        <v>4</v>
      </c>
      <c r="X31" s="34">
        <v>4</v>
      </c>
      <c r="Y31" s="34">
        <v>8</v>
      </c>
      <c r="Z31" s="34">
        <v>8</v>
      </c>
      <c r="AA31" s="34">
        <v>2</v>
      </c>
      <c r="AB31" s="34">
        <v>4</v>
      </c>
      <c r="AC31" s="34">
        <v>2</v>
      </c>
      <c r="AD31" s="34">
        <v>4</v>
      </c>
      <c r="AE31" s="34">
        <v>8</v>
      </c>
      <c r="AF31" s="34">
        <v>5</v>
      </c>
      <c r="AG31" s="34">
        <v>2</v>
      </c>
      <c r="AH31" s="34">
        <v>1</v>
      </c>
      <c r="AI31" s="34" t="s">
        <v>13</v>
      </c>
      <c r="AJ31" s="34" t="s">
        <v>407</v>
      </c>
      <c r="AK31" s="34" t="s">
        <v>407</v>
      </c>
      <c r="AL31" s="34" t="s">
        <v>13</v>
      </c>
      <c r="AM31" s="34" t="s">
        <v>470</v>
      </c>
      <c r="AN31" s="34" t="s">
        <v>470</v>
      </c>
      <c r="AO31" s="58">
        <v>53</v>
      </c>
      <c r="AP31" s="59">
        <v>16.2</v>
      </c>
      <c r="AQ31" s="59">
        <v>54</v>
      </c>
      <c r="AR31" s="59">
        <v>10.199999999999999</v>
      </c>
      <c r="AS31" s="59">
        <v>40</v>
      </c>
      <c r="AT31" s="59">
        <v>0</v>
      </c>
      <c r="AU31" s="59">
        <v>40</v>
      </c>
      <c r="AV31" s="60">
        <v>0</v>
      </c>
      <c r="AW31" s="34">
        <v>65472</v>
      </c>
      <c r="AX31" s="47">
        <v>50000</v>
      </c>
      <c r="AY31" s="47">
        <v>0</v>
      </c>
      <c r="AZ31" s="47">
        <v>0</v>
      </c>
      <c r="BA31" s="47">
        <v>10</v>
      </c>
      <c r="BB31" s="47">
        <v>10</v>
      </c>
      <c r="BC31" s="47">
        <v>2</v>
      </c>
      <c r="BD31" s="47">
        <v>1</v>
      </c>
      <c r="BE31" s="47">
        <v>2</v>
      </c>
      <c r="BF31" s="47">
        <v>1</v>
      </c>
      <c r="BG31" s="47" t="s">
        <v>421</v>
      </c>
      <c r="BH31" s="47" t="s">
        <v>421</v>
      </c>
      <c r="BI31" s="47">
        <v>0</v>
      </c>
      <c r="BJ31" s="53">
        <v>0</v>
      </c>
    </row>
    <row r="32" spans="1:62" s="30" customFormat="1" ht="11.25" x14ac:dyDescent="0.15">
      <c r="B32" s="30" t="s">
        <v>430</v>
      </c>
      <c r="C32" s="30" t="str">
        <f t="shared" si="0"/>
        <v>VV80Mx10M</v>
      </c>
      <c r="D32" s="124">
        <v>87296</v>
      </c>
      <c r="E32" s="124">
        <v>10912</v>
      </c>
      <c r="F32" s="34" t="s">
        <v>29</v>
      </c>
      <c r="G32" s="34" t="s">
        <v>32</v>
      </c>
      <c r="H32" s="34" t="s">
        <v>37</v>
      </c>
      <c r="I32" s="34" t="s">
        <v>401</v>
      </c>
      <c r="J32" s="34" t="s">
        <v>469</v>
      </c>
      <c r="K32" s="34"/>
      <c r="L32" s="34"/>
      <c r="M32" s="34">
        <v>87296</v>
      </c>
      <c r="N32" s="34">
        <v>10912</v>
      </c>
      <c r="O32" s="34">
        <v>32</v>
      </c>
      <c r="P32" s="34">
        <v>32</v>
      </c>
      <c r="Q32" s="34">
        <v>1</v>
      </c>
      <c r="R32" s="34">
        <v>1</v>
      </c>
      <c r="S32" s="34">
        <v>6</v>
      </c>
      <c r="T32" s="34">
        <v>6</v>
      </c>
      <c r="U32" s="34">
        <v>16</v>
      </c>
      <c r="V32" s="34">
        <v>16</v>
      </c>
      <c r="W32" s="34">
        <v>4</v>
      </c>
      <c r="X32" s="34">
        <v>4</v>
      </c>
      <c r="Y32" s="34">
        <v>8</v>
      </c>
      <c r="Z32" s="34">
        <v>8</v>
      </c>
      <c r="AA32" s="34">
        <v>2</v>
      </c>
      <c r="AB32" s="34">
        <v>4</v>
      </c>
      <c r="AC32" s="34">
        <v>2</v>
      </c>
      <c r="AD32" s="34">
        <v>4</v>
      </c>
      <c r="AE32" s="34">
        <v>8</v>
      </c>
      <c r="AF32" s="34">
        <v>5</v>
      </c>
      <c r="AG32" s="34">
        <v>2</v>
      </c>
      <c r="AH32" s="34">
        <v>1</v>
      </c>
      <c r="AI32" s="34" t="s">
        <v>13</v>
      </c>
      <c r="AJ32" s="34" t="s">
        <v>407</v>
      </c>
      <c r="AK32" s="34" t="s">
        <v>407</v>
      </c>
      <c r="AL32" s="34" t="s">
        <v>13</v>
      </c>
      <c r="AM32" s="34" t="s">
        <v>470</v>
      </c>
      <c r="AN32" s="34" t="s">
        <v>470</v>
      </c>
      <c r="AO32" s="58">
        <v>53</v>
      </c>
      <c r="AP32" s="59">
        <v>16.2</v>
      </c>
      <c r="AQ32" s="59">
        <v>54</v>
      </c>
      <c r="AR32" s="59">
        <v>10.199999999999999</v>
      </c>
      <c r="AS32" s="59">
        <v>40</v>
      </c>
      <c r="AT32" s="59">
        <v>0</v>
      </c>
      <c r="AU32" s="59">
        <v>40</v>
      </c>
      <c r="AV32" s="60">
        <v>0</v>
      </c>
      <c r="AW32" s="34">
        <v>87296</v>
      </c>
      <c r="AX32" s="47">
        <v>50000</v>
      </c>
      <c r="AY32" s="47">
        <v>0</v>
      </c>
      <c r="AZ32" s="47">
        <v>0</v>
      </c>
      <c r="BA32" s="47">
        <v>10</v>
      </c>
      <c r="BB32" s="47">
        <v>10</v>
      </c>
      <c r="BC32" s="47">
        <v>2</v>
      </c>
      <c r="BD32" s="47">
        <v>1</v>
      </c>
      <c r="BE32" s="47">
        <v>2</v>
      </c>
      <c r="BF32" s="47">
        <v>1</v>
      </c>
      <c r="BG32" s="47" t="s">
        <v>421</v>
      </c>
      <c r="BH32" s="47" t="s">
        <v>421</v>
      </c>
      <c r="BI32" s="47">
        <v>0</v>
      </c>
      <c r="BJ32" s="53">
        <v>0</v>
      </c>
    </row>
    <row r="33" spans="1:62" s="30" customFormat="1" ht="11.25" x14ac:dyDescent="0.15">
      <c r="B33" s="30" t="s">
        <v>429</v>
      </c>
      <c r="C33" s="30" t="str">
        <f t="shared" si="0"/>
        <v>VV100Mx10M</v>
      </c>
      <c r="D33" s="124">
        <v>108000</v>
      </c>
      <c r="E33" s="124">
        <v>10912</v>
      </c>
      <c r="F33" s="34" t="s">
        <v>29</v>
      </c>
      <c r="G33" s="34" t="s">
        <v>32</v>
      </c>
      <c r="H33" s="34" t="s">
        <v>37</v>
      </c>
      <c r="I33" s="34" t="s">
        <v>401</v>
      </c>
      <c r="J33" s="34" t="s">
        <v>469</v>
      </c>
      <c r="K33" s="34"/>
      <c r="L33" s="34"/>
      <c r="M33" s="34">
        <v>108000</v>
      </c>
      <c r="N33" s="34">
        <v>10912</v>
      </c>
      <c r="O33" s="34">
        <v>32</v>
      </c>
      <c r="P33" s="34">
        <v>32</v>
      </c>
      <c r="Q33" s="34">
        <v>1</v>
      </c>
      <c r="R33" s="34">
        <v>1</v>
      </c>
      <c r="S33" s="34">
        <v>6</v>
      </c>
      <c r="T33" s="34">
        <v>6</v>
      </c>
      <c r="U33" s="34">
        <v>16</v>
      </c>
      <c r="V33" s="34">
        <v>16</v>
      </c>
      <c r="W33" s="34">
        <v>4</v>
      </c>
      <c r="X33" s="34">
        <v>4</v>
      </c>
      <c r="Y33" s="34">
        <v>8</v>
      </c>
      <c r="Z33" s="34">
        <v>8</v>
      </c>
      <c r="AA33" s="34">
        <v>2</v>
      </c>
      <c r="AB33" s="34">
        <v>4</v>
      </c>
      <c r="AC33" s="34">
        <v>2</v>
      </c>
      <c r="AD33" s="34">
        <v>4</v>
      </c>
      <c r="AE33" s="34">
        <v>8</v>
      </c>
      <c r="AF33" s="34">
        <v>5</v>
      </c>
      <c r="AG33" s="34">
        <v>2</v>
      </c>
      <c r="AH33" s="34">
        <v>1</v>
      </c>
      <c r="AI33" s="34" t="s">
        <v>13</v>
      </c>
      <c r="AJ33" s="34" t="s">
        <v>407</v>
      </c>
      <c r="AK33" s="34" t="s">
        <v>407</v>
      </c>
      <c r="AL33" s="34" t="s">
        <v>13</v>
      </c>
      <c r="AM33" s="34" t="s">
        <v>470</v>
      </c>
      <c r="AN33" s="34" t="s">
        <v>470</v>
      </c>
      <c r="AO33" s="58">
        <v>53</v>
      </c>
      <c r="AP33" s="59">
        <v>16.2</v>
      </c>
      <c r="AQ33" s="59">
        <v>54</v>
      </c>
      <c r="AR33" s="59">
        <v>10.199999999999999</v>
      </c>
      <c r="AS33" s="59">
        <v>40</v>
      </c>
      <c r="AT33" s="59">
        <v>0</v>
      </c>
      <c r="AU33" s="59">
        <v>40</v>
      </c>
      <c r="AV33" s="60">
        <v>0</v>
      </c>
      <c r="AW33" s="34">
        <v>108000</v>
      </c>
      <c r="AX33" s="47">
        <v>50000</v>
      </c>
      <c r="AY33" s="47">
        <v>0</v>
      </c>
      <c r="AZ33" s="47">
        <v>0</v>
      </c>
      <c r="BA33" s="47">
        <v>10</v>
      </c>
      <c r="BB33" s="47">
        <v>10</v>
      </c>
      <c r="BC33" s="47">
        <v>2</v>
      </c>
      <c r="BD33" s="47">
        <v>1</v>
      </c>
      <c r="BE33" s="47">
        <v>2</v>
      </c>
      <c r="BF33" s="47">
        <v>1</v>
      </c>
      <c r="BG33" s="47" t="s">
        <v>421</v>
      </c>
      <c r="BH33" s="47" t="s">
        <v>421</v>
      </c>
      <c r="BI33" s="47">
        <v>0</v>
      </c>
      <c r="BJ33" s="53">
        <v>0</v>
      </c>
    </row>
    <row r="34" spans="1:62" s="30" customFormat="1" ht="11.25" hidden="1" x14ac:dyDescent="0.15">
      <c r="A34" s="30" t="s">
        <v>424</v>
      </c>
      <c r="B34" s="30" t="s">
        <v>473</v>
      </c>
      <c r="C34" s="30" t="str">
        <f t="shared" si="0"/>
        <v>VV100Mx20M</v>
      </c>
      <c r="D34" s="124"/>
      <c r="E34" s="124"/>
      <c r="F34" s="34" t="s">
        <v>29</v>
      </c>
      <c r="G34" s="34" t="s">
        <v>32</v>
      </c>
      <c r="H34" s="34" t="s">
        <v>37</v>
      </c>
      <c r="I34" s="34" t="s">
        <v>401</v>
      </c>
      <c r="J34" s="34" t="s">
        <v>469</v>
      </c>
      <c r="K34" s="34"/>
      <c r="L34" s="34"/>
      <c r="M34" s="34">
        <v>108000</v>
      </c>
      <c r="N34" s="34">
        <v>21824</v>
      </c>
      <c r="O34" s="34">
        <v>32</v>
      </c>
      <c r="P34" s="34">
        <v>32</v>
      </c>
      <c r="Q34" s="34">
        <v>1</v>
      </c>
      <c r="R34" s="34">
        <v>1</v>
      </c>
      <c r="S34" s="34">
        <v>6</v>
      </c>
      <c r="T34" s="34">
        <v>6</v>
      </c>
      <c r="U34" s="34">
        <v>16</v>
      </c>
      <c r="V34" s="34">
        <v>16</v>
      </c>
      <c r="W34" s="34">
        <v>4</v>
      </c>
      <c r="X34" s="34">
        <v>4</v>
      </c>
      <c r="Y34" s="34">
        <v>8</v>
      </c>
      <c r="Z34" s="34">
        <v>8</v>
      </c>
      <c r="AA34" s="34">
        <v>2</v>
      </c>
      <c r="AB34" s="34">
        <v>4</v>
      </c>
      <c r="AC34" s="34">
        <v>2</v>
      </c>
      <c r="AD34" s="34">
        <v>4</v>
      </c>
      <c r="AE34" s="34">
        <v>8</v>
      </c>
      <c r="AF34" s="34">
        <v>5</v>
      </c>
      <c r="AG34" s="34">
        <v>2</v>
      </c>
      <c r="AH34" s="34">
        <v>1</v>
      </c>
      <c r="AI34" s="34" t="s">
        <v>13</v>
      </c>
      <c r="AJ34" s="34" t="s">
        <v>407</v>
      </c>
      <c r="AK34" s="34" t="s">
        <v>407</v>
      </c>
      <c r="AL34" s="34" t="s">
        <v>13</v>
      </c>
      <c r="AM34" s="34" t="s">
        <v>470</v>
      </c>
      <c r="AN34" s="34" t="s">
        <v>470</v>
      </c>
      <c r="AO34" s="58">
        <v>53</v>
      </c>
      <c r="AP34" s="59">
        <v>16.2</v>
      </c>
      <c r="AQ34" s="59">
        <v>54</v>
      </c>
      <c r="AR34" s="59">
        <v>10.199999999999999</v>
      </c>
      <c r="AS34" s="59">
        <v>40</v>
      </c>
      <c r="AT34" s="59">
        <v>0</v>
      </c>
      <c r="AU34" s="59">
        <v>40</v>
      </c>
      <c r="AV34" s="60">
        <v>0</v>
      </c>
      <c r="AW34" s="34">
        <f>(_xlfn.CEILING.MATH((107000)/32,1))*32</f>
        <v>107008</v>
      </c>
      <c r="AX34" s="47">
        <v>50000</v>
      </c>
      <c r="AY34" s="47">
        <v>0</v>
      </c>
      <c r="AZ34" s="47">
        <v>0</v>
      </c>
      <c r="BA34" s="47">
        <v>10</v>
      </c>
      <c r="BB34" s="47">
        <v>10</v>
      </c>
      <c r="BC34" s="47">
        <v>2</v>
      </c>
      <c r="BD34" s="47">
        <v>1</v>
      </c>
      <c r="BE34" s="47">
        <v>2</v>
      </c>
      <c r="BF34" s="47">
        <v>1</v>
      </c>
      <c r="BG34" s="47" t="s">
        <v>421</v>
      </c>
      <c r="BH34" s="47" t="s">
        <v>421</v>
      </c>
      <c r="BI34" s="47">
        <v>0</v>
      </c>
      <c r="BJ34" s="53">
        <v>0</v>
      </c>
    </row>
    <row r="35" spans="1:62" s="30" customFormat="1" ht="11.25" hidden="1" x14ac:dyDescent="0.15">
      <c r="A35" s="30" t="s">
        <v>424</v>
      </c>
      <c r="B35" s="30" t="s">
        <v>428</v>
      </c>
      <c r="C35" s="30" t="str">
        <f t="shared" si="0"/>
        <v>VV100Mx25M</v>
      </c>
      <c r="D35" s="124"/>
      <c r="E35" s="124"/>
      <c r="F35" s="34" t="s">
        <v>29</v>
      </c>
      <c r="G35" s="34" t="s">
        <v>32</v>
      </c>
      <c r="H35" s="34" t="s">
        <v>37</v>
      </c>
      <c r="I35" s="34" t="s">
        <v>401</v>
      </c>
      <c r="J35" s="34" t="s">
        <v>469</v>
      </c>
      <c r="K35" s="34"/>
      <c r="L35" s="34"/>
      <c r="M35" s="34">
        <v>108000</v>
      </c>
      <c r="N35" s="34">
        <v>26752</v>
      </c>
      <c r="O35" s="34">
        <v>32</v>
      </c>
      <c r="P35" s="34">
        <v>32</v>
      </c>
      <c r="Q35" s="34">
        <v>1</v>
      </c>
      <c r="R35" s="34">
        <v>1</v>
      </c>
      <c r="S35" s="34">
        <v>6</v>
      </c>
      <c r="T35" s="34">
        <v>6</v>
      </c>
      <c r="U35" s="34">
        <v>16</v>
      </c>
      <c r="V35" s="34">
        <v>16</v>
      </c>
      <c r="W35" s="34">
        <v>4</v>
      </c>
      <c r="X35" s="34">
        <v>4</v>
      </c>
      <c r="Y35" s="34">
        <v>8</v>
      </c>
      <c r="Z35" s="34">
        <v>8</v>
      </c>
      <c r="AA35" s="34">
        <v>2</v>
      </c>
      <c r="AB35" s="34">
        <v>4</v>
      </c>
      <c r="AC35" s="34">
        <v>2</v>
      </c>
      <c r="AD35" s="34">
        <v>4</v>
      </c>
      <c r="AE35" s="34">
        <v>8</v>
      </c>
      <c r="AF35" s="34">
        <v>5</v>
      </c>
      <c r="AG35" s="34">
        <v>2</v>
      </c>
      <c r="AH35" s="34">
        <v>1</v>
      </c>
      <c r="AI35" s="34" t="s">
        <v>13</v>
      </c>
      <c r="AJ35" s="34" t="s">
        <v>407</v>
      </c>
      <c r="AK35" s="34" t="s">
        <v>407</v>
      </c>
      <c r="AL35" s="34" t="s">
        <v>13</v>
      </c>
      <c r="AM35" s="34" t="s">
        <v>470</v>
      </c>
      <c r="AN35" s="34" t="s">
        <v>470</v>
      </c>
      <c r="AO35" s="58">
        <v>53</v>
      </c>
      <c r="AP35" s="59">
        <v>16.2</v>
      </c>
      <c r="AQ35" s="59">
        <v>54</v>
      </c>
      <c r="AR35" s="59">
        <v>10.199999999999999</v>
      </c>
      <c r="AS35" s="59">
        <v>40</v>
      </c>
      <c r="AT35" s="59">
        <v>0</v>
      </c>
      <c r="AU35" s="59">
        <v>40</v>
      </c>
      <c r="AV35" s="60">
        <v>0</v>
      </c>
      <c r="AW35" s="34">
        <f>(_xlfn.CEILING.MATH((107000)/32,1))*32</f>
        <v>107008</v>
      </c>
      <c r="AX35" s="47">
        <v>50000</v>
      </c>
      <c r="AY35" s="47">
        <v>0</v>
      </c>
      <c r="AZ35" s="47">
        <v>0</v>
      </c>
      <c r="BA35" s="47">
        <v>10</v>
      </c>
      <c r="BB35" s="47">
        <v>10</v>
      </c>
      <c r="BC35" s="47">
        <v>2</v>
      </c>
      <c r="BD35" s="47">
        <v>1</v>
      </c>
      <c r="BE35" s="47">
        <v>2</v>
      </c>
      <c r="BF35" s="47">
        <v>1</v>
      </c>
      <c r="BG35" s="47" t="s">
        <v>421</v>
      </c>
      <c r="BH35" s="47" t="s">
        <v>421</v>
      </c>
      <c r="BI35" s="47">
        <v>0</v>
      </c>
      <c r="BJ35" s="53">
        <v>0</v>
      </c>
    </row>
    <row r="36" spans="1:62" s="30" customFormat="1" ht="11.25" x14ac:dyDescent="0.15">
      <c r="D36" s="124"/>
      <c r="E36" s="12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54"/>
      <c r="AP36" s="55"/>
      <c r="AQ36" s="55"/>
      <c r="AR36" s="55"/>
      <c r="AS36" s="55"/>
      <c r="AT36" s="55"/>
      <c r="AU36" s="55"/>
      <c r="AV36" s="56"/>
      <c r="AW36" s="54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6"/>
    </row>
    <row r="37" spans="1:62" s="30" customFormat="1" ht="11.25" x14ac:dyDescent="0.15">
      <c r="A37" s="30" t="s">
        <v>108</v>
      </c>
      <c r="B37" s="68" t="s">
        <v>465</v>
      </c>
      <c r="C37" s="30" t="str">
        <f>CONCATENATE("VBV",B37)</f>
        <v>VBV2Mx1.5M</v>
      </c>
      <c r="D37" s="124">
        <v>2240</v>
      </c>
      <c r="E37" s="124">
        <v>1728</v>
      </c>
      <c r="F37" s="34" t="s">
        <v>29</v>
      </c>
      <c r="G37" s="34" t="s">
        <v>30</v>
      </c>
      <c r="H37" s="34" t="s">
        <v>37</v>
      </c>
      <c r="I37" s="34" t="s">
        <v>401</v>
      </c>
      <c r="J37" s="34" t="s">
        <v>469</v>
      </c>
      <c r="K37" s="34">
        <f>M37*2</f>
        <v>2240</v>
      </c>
      <c r="L37" s="34">
        <f t="shared" ref="L37:L66" si="1">N37*2</f>
        <v>1728</v>
      </c>
      <c r="M37" s="34">
        <v>1120</v>
      </c>
      <c r="N37" s="34">
        <v>864</v>
      </c>
      <c r="O37" s="34">
        <f t="shared" ref="O37:P65" si="2">M37/4</f>
        <v>280</v>
      </c>
      <c r="P37" s="34">
        <f t="shared" si="2"/>
        <v>216</v>
      </c>
      <c r="Q37" s="34">
        <v>1</v>
      </c>
      <c r="R37" s="34">
        <v>1</v>
      </c>
      <c r="S37" s="34">
        <v>6</v>
      </c>
      <c r="T37" s="34">
        <v>6</v>
      </c>
      <c r="U37" s="34">
        <v>16</v>
      </c>
      <c r="V37" s="34">
        <v>16</v>
      </c>
      <c r="W37" s="34">
        <v>4</v>
      </c>
      <c r="X37" s="34">
        <v>4</v>
      </c>
      <c r="Y37" s="34">
        <v>8</v>
      </c>
      <c r="Z37" s="34">
        <v>8</v>
      </c>
      <c r="AA37" s="34">
        <v>2</v>
      </c>
      <c r="AB37" s="34">
        <v>4</v>
      </c>
      <c r="AC37" s="34">
        <v>2</v>
      </c>
      <c r="AD37" s="34">
        <v>4</v>
      </c>
      <c r="AE37" s="34">
        <v>8</v>
      </c>
      <c r="AF37" s="34">
        <v>5</v>
      </c>
      <c r="AG37" s="34">
        <v>2</v>
      </c>
      <c r="AH37" s="34">
        <v>1</v>
      </c>
      <c r="AI37" s="34" t="s">
        <v>13</v>
      </c>
      <c r="AJ37" s="34" t="s">
        <v>407</v>
      </c>
      <c r="AK37" s="34" t="s">
        <v>407</v>
      </c>
      <c r="AL37" s="34" t="s">
        <v>13</v>
      </c>
      <c r="AM37" s="34" t="s">
        <v>470</v>
      </c>
      <c r="AN37" s="34" t="s">
        <v>470</v>
      </c>
      <c r="AO37" s="58">
        <v>53</v>
      </c>
      <c r="AP37" s="59">
        <v>16.2</v>
      </c>
      <c r="AQ37" s="59">
        <v>54</v>
      </c>
      <c r="AR37" s="59">
        <v>10.199999999999999</v>
      </c>
      <c r="AS37" s="59">
        <v>40</v>
      </c>
      <c r="AT37" s="59">
        <v>0</v>
      </c>
      <c r="AU37" s="59">
        <v>40</v>
      </c>
      <c r="AV37" s="60">
        <v>0</v>
      </c>
      <c r="AW37" s="34">
        <f>K37</f>
        <v>2240</v>
      </c>
      <c r="AX37" s="47">
        <v>50000</v>
      </c>
      <c r="AY37" s="47">
        <v>0</v>
      </c>
      <c r="AZ37" s="47">
        <v>0</v>
      </c>
      <c r="BA37" s="47">
        <v>10</v>
      </c>
      <c r="BB37" s="47">
        <v>10</v>
      </c>
      <c r="BC37" s="47">
        <v>2</v>
      </c>
      <c r="BD37" s="47">
        <v>1</v>
      </c>
      <c r="BE37" s="47">
        <v>2</v>
      </c>
      <c r="BF37" s="47">
        <v>1</v>
      </c>
      <c r="BG37" s="47" t="s">
        <v>421</v>
      </c>
      <c r="BH37" s="47" t="s">
        <v>421</v>
      </c>
      <c r="BI37" s="47">
        <v>0</v>
      </c>
      <c r="BJ37" s="53">
        <v>0</v>
      </c>
    </row>
    <row r="38" spans="1:62" s="30" customFormat="1" ht="11.25" x14ac:dyDescent="0.15">
      <c r="A38" s="30" t="s">
        <v>29</v>
      </c>
      <c r="B38" s="68" t="s">
        <v>442</v>
      </c>
      <c r="C38" s="30" t="str">
        <f t="shared" ref="C38:C63" si="3">CONCATENATE("VBV",B38)</f>
        <v>VBV3Mx2M</v>
      </c>
      <c r="D38" s="124">
        <v>3584</v>
      </c>
      <c r="E38" s="124">
        <v>2240</v>
      </c>
      <c r="F38" s="34" t="s">
        <v>29</v>
      </c>
      <c r="G38" s="34" t="s">
        <v>30</v>
      </c>
      <c r="H38" s="34" t="s">
        <v>37</v>
      </c>
      <c r="I38" s="34" t="s">
        <v>401</v>
      </c>
      <c r="J38" s="34" t="s">
        <v>469</v>
      </c>
      <c r="K38" s="34">
        <f t="shared" ref="K38:K66" si="4">M38*2</f>
        <v>3584</v>
      </c>
      <c r="L38" s="34">
        <f t="shared" si="1"/>
        <v>2240</v>
      </c>
      <c r="M38" s="34">
        <v>1792</v>
      </c>
      <c r="N38" s="34">
        <v>1120</v>
      </c>
      <c r="O38" s="34">
        <f t="shared" si="2"/>
        <v>448</v>
      </c>
      <c r="P38" s="34">
        <f t="shared" si="2"/>
        <v>280</v>
      </c>
      <c r="Q38" s="34">
        <v>1</v>
      </c>
      <c r="R38" s="34">
        <v>1</v>
      </c>
      <c r="S38" s="34">
        <v>6</v>
      </c>
      <c r="T38" s="34">
        <v>6</v>
      </c>
      <c r="U38" s="34">
        <v>16</v>
      </c>
      <c r="V38" s="34">
        <v>16</v>
      </c>
      <c r="W38" s="34">
        <v>4</v>
      </c>
      <c r="X38" s="34">
        <v>4</v>
      </c>
      <c r="Y38" s="34">
        <v>8</v>
      </c>
      <c r="Z38" s="34">
        <v>8</v>
      </c>
      <c r="AA38" s="34">
        <v>2</v>
      </c>
      <c r="AB38" s="34">
        <v>4</v>
      </c>
      <c r="AC38" s="34">
        <v>2</v>
      </c>
      <c r="AD38" s="34">
        <v>4</v>
      </c>
      <c r="AE38" s="34">
        <v>8</v>
      </c>
      <c r="AF38" s="34">
        <v>5</v>
      </c>
      <c r="AG38" s="34">
        <v>2</v>
      </c>
      <c r="AH38" s="34">
        <v>1</v>
      </c>
      <c r="AI38" s="34" t="s">
        <v>13</v>
      </c>
      <c r="AJ38" s="34" t="s">
        <v>407</v>
      </c>
      <c r="AK38" s="34" t="s">
        <v>407</v>
      </c>
      <c r="AL38" s="34" t="s">
        <v>13</v>
      </c>
      <c r="AM38" s="34" t="s">
        <v>470</v>
      </c>
      <c r="AN38" s="34" t="s">
        <v>470</v>
      </c>
      <c r="AO38" s="58">
        <v>53</v>
      </c>
      <c r="AP38" s="59">
        <v>16.2</v>
      </c>
      <c r="AQ38" s="59">
        <v>54</v>
      </c>
      <c r="AR38" s="59">
        <v>10.199999999999999</v>
      </c>
      <c r="AS38" s="59">
        <v>40</v>
      </c>
      <c r="AT38" s="59">
        <v>0</v>
      </c>
      <c r="AU38" s="59">
        <v>40</v>
      </c>
      <c r="AV38" s="60">
        <v>0</v>
      </c>
      <c r="AW38" s="34">
        <f t="shared" ref="AW38:AW63" si="5">K38</f>
        <v>3584</v>
      </c>
      <c r="AX38" s="47">
        <v>50000</v>
      </c>
      <c r="AY38" s="47">
        <v>0</v>
      </c>
      <c r="AZ38" s="47">
        <v>0</v>
      </c>
      <c r="BA38" s="47">
        <v>10</v>
      </c>
      <c r="BB38" s="47">
        <v>10</v>
      </c>
      <c r="BC38" s="47">
        <v>2</v>
      </c>
      <c r="BD38" s="47">
        <v>1</v>
      </c>
      <c r="BE38" s="47">
        <v>2</v>
      </c>
      <c r="BF38" s="47">
        <v>1</v>
      </c>
      <c r="BG38" s="47" t="s">
        <v>421</v>
      </c>
      <c r="BH38" s="47" t="s">
        <v>421</v>
      </c>
      <c r="BI38" s="47">
        <v>0</v>
      </c>
      <c r="BJ38" s="53">
        <v>0</v>
      </c>
    </row>
    <row r="39" spans="1:62" s="30" customFormat="1" ht="11.25" x14ac:dyDescent="0.15">
      <c r="A39" s="30" t="s">
        <v>63</v>
      </c>
      <c r="B39" s="68" t="s">
        <v>443</v>
      </c>
      <c r="C39" s="30" t="str">
        <f t="shared" si="3"/>
        <v>VBV4Mx1M</v>
      </c>
      <c r="D39" s="124">
        <v>4608</v>
      </c>
      <c r="E39" s="124">
        <v>1216</v>
      </c>
      <c r="F39" s="34" t="s">
        <v>29</v>
      </c>
      <c r="G39" s="34" t="s">
        <v>30</v>
      </c>
      <c r="H39" s="34" t="s">
        <v>37</v>
      </c>
      <c r="I39" s="34" t="s">
        <v>401</v>
      </c>
      <c r="J39" s="34" t="s">
        <v>469</v>
      </c>
      <c r="K39" s="34">
        <f t="shared" si="4"/>
        <v>4608</v>
      </c>
      <c r="L39" s="34">
        <f t="shared" si="1"/>
        <v>1216</v>
      </c>
      <c r="M39" s="34">
        <v>2304</v>
      </c>
      <c r="N39" s="34">
        <v>608</v>
      </c>
      <c r="O39" s="34">
        <f t="shared" si="2"/>
        <v>576</v>
      </c>
      <c r="P39" s="34">
        <f t="shared" si="2"/>
        <v>152</v>
      </c>
      <c r="Q39" s="34">
        <v>1</v>
      </c>
      <c r="R39" s="34">
        <v>1</v>
      </c>
      <c r="S39" s="34">
        <v>6</v>
      </c>
      <c r="T39" s="34">
        <v>6</v>
      </c>
      <c r="U39" s="34">
        <v>16</v>
      </c>
      <c r="V39" s="34">
        <v>16</v>
      </c>
      <c r="W39" s="34">
        <v>4</v>
      </c>
      <c r="X39" s="34">
        <v>4</v>
      </c>
      <c r="Y39" s="34">
        <v>8</v>
      </c>
      <c r="Z39" s="34">
        <v>8</v>
      </c>
      <c r="AA39" s="34">
        <v>2</v>
      </c>
      <c r="AB39" s="34">
        <v>4</v>
      </c>
      <c r="AC39" s="34">
        <v>2</v>
      </c>
      <c r="AD39" s="34">
        <v>4</v>
      </c>
      <c r="AE39" s="34">
        <v>8</v>
      </c>
      <c r="AF39" s="34">
        <v>5</v>
      </c>
      <c r="AG39" s="34">
        <v>2</v>
      </c>
      <c r="AH39" s="34">
        <v>1</v>
      </c>
      <c r="AI39" s="34" t="s">
        <v>13</v>
      </c>
      <c r="AJ39" s="34" t="s">
        <v>407</v>
      </c>
      <c r="AK39" s="34" t="s">
        <v>407</v>
      </c>
      <c r="AL39" s="34" t="s">
        <v>13</v>
      </c>
      <c r="AM39" s="34" t="s">
        <v>470</v>
      </c>
      <c r="AN39" s="34" t="s">
        <v>470</v>
      </c>
      <c r="AO39" s="58">
        <v>53</v>
      </c>
      <c r="AP39" s="59">
        <v>16.2</v>
      </c>
      <c r="AQ39" s="59">
        <v>54</v>
      </c>
      <c r="AR39" s="59">
        <v>10.199999999999999</v>
      </c>
      <c r="AS39" s="59">
        <v>40</v>
      </c>
      <c r="AT39" s="59">
        <v>0</v>
      </c>
      <c r="AU39" s="59">
        <v>40</v>
      </c>
      <c r="AV39" s="60">
        <v>0</v>
      </c>
      <c r="AW39" s="34">
        <f t="shared" si="5"/>
        <v>4608</v>
      </c>
      <c r="AX39" s="47">
        <v>50000</v>
      </c>
      <c r="AY39" s="47">
        <v>0</v>
      </c>
      <c r="AZ39" s="47">
        <v>0</v>
      </c>
      <c r="BA39" s="47">
        <v>10</v>
      </c>
      <c r="BB39" s="47">
        <v>10</v>
      </c>
      <c r="BC39" s="47">
        <v>2</v>
      </c>
      <c r="BD39" s="47">
        <v>1</v>
      </c>
      <c r="BE39" s="47">
        <v>2</v>
      </c>
      <c r="BF39" s="47">
        <v>1</v>
      </c>
      <c r="BG39" s="47" t="s">
        <v>421</v>
      </c>
      <c r="BH39" s="47" t="s">
        <v>421</v>
      </c>
      <c r="BI39" s="47">
        <v>0</v>
      </c>
      <c r="BJ39" s="53">
        <v>0</v>
      </c>
    </row>
    <row r="40" spans="1:62" s="30" customFormat="1" ht="11.25" x14ac:dyDescent="0.15">
      <c r="B40" s="68" t="s">
        <v>474</v>
      </c>
      <c r="C40" s="30" t="str">
        <f t="shared" si="3"/>
        <v>VBV5Mx1.5M</v>
      </c>
      <c r="D40" s="124">
        <v>5632</v>
      </c>
      <c r="E40" s="124">
        <v>1024</v>
      </c>
      <c r="F40" s="34" t="s">
        <v>29</v>
      </c>
      <c r="G40" s="34" t="s">
        <v>30</v>
      </c>
      <c r="H40" s="34" t="s">
        <v>37</v>
      </c>
      <c r="I40" s="34" t="s">
        <v>401</v>
      </c>
      <c r="J40" s="34" t="s">
        <v>469</v>
      </c>
      <c r="K40" s="34">
        <f t="shared" si="4"/>
        <v>5632</v>
      </c>
      <c r="L40" s="34">
        <f t="shared" si="1"/>
        <v>1728</v>
      </c>
      <c r="M40" s="34">
        <v>2816</v>
      </c>
      <c r="N40" s="34">
        <v>864</v>
      </c>
      <c r="O40" s="34">
        <f t="shared" si="2"/>
        <v>704</v>
      </c>
      <c r="P40" s="34">
        <f t="shared" si="2"/>
        <v>216</v>
      </c>
      <c r="Q40" s="34">
        <v>1</v>
      </c>
      <c r="R40" s="34">
        <v>1</v>
      </c>
      <c r="S40" s="34">
        <v>6</v>
      </c>
      <c r="T40" s="34">
        <v>6</v>
      </c>
      <c r="U40" s="34">
        <v>16</v>
      </c>
      <c r="V40" s="34">
        <v>16</v>
      </c>
      <c r="W40" s="34">
        <v>4</v>
      </c>
      <c r="X40" s="34">
        <v>4</v>
      </c>
      <c r="Y40" s="34">
        <v>8</v>
      </c>
      <c r="Z40" s="34">
        <v>8</v>
      </c>
      <c r="AA40" s="34">
        <v>2</v>
      </c>
      <c r="AB40" s="34">
        <v>4</v>
      </c>
      <c r="AC40" s="34">
        <v>2</v>
      </c>
      <c r="AD40" s="34">
        <v>4</v>
      </c>
      <c r="AE40" s="34">
        <v>8</v>
      </c>
      <c r="AF40" s="34">
        <v>5</v>
      </c>
      <c r="AG40" s="34">
        <v>2</v>
      </c>
      <c r="AH40" s="34">
        <v>1</v>
      </c>
      <c r="AI40" s="34" t="s">
        <v>13</v>
      </c>
      <c r="AJ40" s="34" t="s">
        <v>407</v>
      </c>
      <c r="AK40" s="34" t="s">
        <v>407</v>
      </c>
      <c r="AL40" s="34" t="s">
        <v>13</v>
      </c>
      <c r="AM40" s="34" t="s">
        <v>470</v>
      </c>
      <c r="AN40" s="34" t="s">
        <v>470</v>
      </c>
      <c r="AO40" s="58">
        <v>53</v>
      </c>
      <c r="AP40" s="59">
        <v>16.2</v>
      </c>
      <c r="AQ40" s="59">
        <v>54</v>
      </c>
      <c r="AR40" s="59">
        <v>10.199999999999999</v>
      </c>
      <c r="AS40" s="59">
        <v>40</v>
      </c>
      <c r="AT40" s="59">
        <v>0</v>
      </c>
      <c r="AU40" s="59">
        <v>40</v>
      </c>
      <c r="AV40" s="60">
        <v>0</v>
      </c>
      <c r="AW40" s="34">
        <f t="shared" si="5"/>
        <v>5632</v>
      </c>
      <c r="AX40" s="47">
        <v>50000</v>
      </c>
      <c r="AY40" s="47">
        <v>0</v>
      </c>
      <c r="AZ40" s="47">
        <v>0</v>
      </c>
      <c r="BA40" s="47">
        <v>10</v>
      </c>
      <c r="BB40" s="47">
        <v>10</v>
      </c>
      <c r="BC40" s="47">
        <v>2</v>
      </c>
      <c r="BD40" s="47">
        <v>1</v>
      </c>
      <c r="BE40" s="47">
        <v>2</v>
      </c>
      <c r="BF40" s="47">
        <v>1</v>
      </c>
      <c r="BG40" s="47" t="s">
        <v>421</v>
      </c>
      <c r="BH40" s="47" t="s">
        <v>421</v>
      </c>
      <c r="BI40" s="47">
        <v>0</v>
      </c>
      <c r="BJ40" s="53">
        <v>0</v>
      </c>
    </row>
    <row r="41" spans="1:62" s="30" customFormat="1" ht="11.25" x14ac:dyDescent="0.15">
      <c r="B41" s="68" t="s">
        <v>439</v>
      </c>
      <c r="C41" s="30" t="str">
        <f t="shared" si="3"/>
        <v>VBV7Mx2M</v>
      </c>
      <c r="D41" s="124">
        <v>8448</v>
      </c>
      <c r="E41" s="124">
        <v>2240</v>
      </c>
      <c r="F41" s="34" t="s">
        <v>29</v>
      </c>
      <c r="G41" s="34" t="s">
        <v>30</v>
      </c>
      <c r="H41" s="34" t="s">
        <v>37</v>
      </c>
      <c r="I41" s="34" t="s">
        <v>401</v>
      </c>
      <c r="J41" s="34" t="s">
        <v>469</v>
      </c>
      <c r="K41" s="34">
        <f t="shared" si="4"/>
        <v>8448</v>
      </c>
      <c r="L41" s="34">
        <f t="shared" si="1"/>
        <v>2240</v>
      </c>
      <c r="M41" s="34">
        <v>4224</v>
      </c>
      <c r="N41" s="34">
        <v>1120</v>
      </c>
      <c r="O41" s="34">
        <f t="shared" si="2"/>
        <v>1056</v>
      </c>
      <c r="P41" s="34">
        <f t="shared" si="2"/>
        <v>280</v>
      </c>
      <c r="Q41" s="34">
        <v>1</v>
      </c>
      <c r="R41" s="34">
        <v>1</v>
      </c>
      <c r="S41" s="34">
        <v>6</v>
      </c>
      <c r="T41" s="34">
        <v>6</v>
      </c>
      <c r="U41" s="34">
        <v>16</v>
      </c>
      <c r="V41" s="34">
        <v>16</v>
      </c>
      <c r="W41" s="34">
        <v>4</v>
      </c>
      <c r="X41" s="34">
        <v>4</v>
      </c>
      <c r="Y41" s="34">
        <v>8</v>
      </c>
      <c r="Z41" s="34">
        <v>8</v>
      </c>
      <c r="AA41" s="34">
        <v>2</v>
      </c>
      <c r="AB41" s="34">
        <v>4</v>
      </c>
      <c r="AC41" s="34">
        <v>2</v>
      </c>
      <c r="AD41" s="34">
        <v>4</v>
      </c>
      <c r="AE41" s="34">
        <v>8</v>
      </c>
      <c r="AF41" s="34">
        <v>5</v>
      </c>
      <c r="AG41" s="34">
        <v>2</v>
      </c>
      <c r="AH41" s="34">
        <v>1</v>
      </c>
      <c r="AI41" s="34" t="s">
        <v>13</v>
      </c>
      <c r="AJ41" s="34" t="s">
        <v>407</v>
      </c>
      <c r="AK41" s="34" t="s">
        <v>407</v>
      </c>
      <c r="AL41" s="34" t="s">
        <v>13</v>
      </c>
      <c r="AM41" s="34" t="s">
        <v>470</v>
      </c>
      <c r="AN41" s="34" t="s">
        <v>470</v>
      </c>
      <c r="AO41" s="58">
        <v>53</v>
      </c>
      <c r="AP41" s="59">
        <v>16.2</v>
      </c>
      <c r="AQ41" s="59">
        <v>54</v>
      </c>
      <c r="AR41" s="59">
        <v>10.199999999999999</v>
      </c>
      <c r="AS41" s="59">
        <v>40</v>
      </c>
      <c r="AT41" s="59">
        <v>0</v>
      </c>
      <c r="AU41" s="59">
        <v>40</v>
      </c>
      <c r="AV41" s="60">
        <v>0</v>
      </c>
      <c r="AW41" s="34">
        <f t="shared" si="5"/>
        <v>8448</v>
      </c>
      <c r="AX41" s="47">
        <v>50000</v>
      </c>
      <c r="AY41" s="47">
        <v>0</v>
      </c>
      <c r="AZ41" s="47">
        <v>0</v>
      </c>
      <c r="BA41" s="47">
        <v>10</v>
      </c>
      <c r="BB41" s="47">
        <v>10</v>
      </c>
      <c r="BC41" s="47">
        <v>2</v>
      </c>
      <c r="BD41" s="47">
        <v>1</v>
      </c>
      <c r="BE41" s="47">
        <v>2</v>
      </c>
      <c r="BF41" s="47">
        <v>1</v>
      </c>
      <c r="BG41" s="47" t="s">
        <v>421</v>
      </c>
      <c r="BH41" s="47" t="s">
        <v>421</v>
      </c>
      <c r="BI41" s="47">
        <v>0</v>
      </c>
      <c r="BJ41" s="53">
        <v>0</v>
      </c>
    </row>
    <row r="42" spans="1:62" s="30" customFormat="1" ht="11.25" x14ac:dyDescent="0.15">
      <c r="A42" s="30">
        <v>28</v>
      </c>
      <c r="B42" s="68" t="s">
        <v>654</v>
      </c>
      <c r="C42" s="30" t="str">
        <f t="shared" si="3"/>
        <v>VBV10Mx1M</v>
      </c>
      <c r="D42" s="126">
        <v>10913</v>
      </c>
      <c r="E42" s="126">
        <v>1121</v>
      </c>
      <c r="F42" s="34" t="s">
        <v>29</v>
      </c>
      <c r="G42" s="34" t="s">
        <v>30</v>
      </c>
      <c r="H42" s="34" t="s">
        <v>37</v>
      </c>
      <c r="I42" s="34" t="s">
        <v>401</v>
      </c>
      <c r="J42" s="34" t="s">
        <v>469</v>
      </c>
      <c r="K42" s="34">
        <f t="shared" ref="K42" si="6">M42*2</f>
        <v>11008</v>
      </c>
      <c r="L42" s="34">
        <f t="shared" ref="L42" si="7">N42*2</f>
        <v>1216</v>
      </c>
      <c r="M42" s="34">
        <v>5504</v>
      </c>
      <c r="N42" s="34">
        <v>608</v>
      </c>
      <c r="O42" s="34">
        <f t="shared" ref="O42" si="8">M42/4</f>
        <v>1376</v>
      </c>
      <c r="P42" s="34">
        <f t="shared" ref="P42" si="9">N42/4</f>
        <v>152</v>
      </c>
      <c r="Q42" s="34">
        <v>1</v>
      </c>
      <c r="R42" s="34">
        <v>1</v>
      </c>
      <c r="S42" s="34">
        <v>6</v>
      </c>
      <c r="T42" s="34">
        <v>6</v>
      </c>
      <c r="U42" s="34">
        <v>16</v>
      </c>
      <c r="V42" s="34">
        <v>16</v>
      </c>
      <c r="W42" s="34">
        <v>4</v>
      </c>
      <c r="X42" s="34">
        <v>4</v>
      </c>
      <c r="Y42" s="34">
        <v>8</v>
      </c>
      <c r="Z42" s="34">
        <v>8</v>
      </c>
      <c r="AA42" s="34">
        <v>2</v>
      </c>
      <c r="AB42" s="34">
        <v>4</v>
      </c>
      <c r="AC42" s="34">
        <v>2</v>
      </c>
      <c r="AD42" s="34">
        <v>4</v>
      </c>
      <c r="AE42" s="34">
        <v>8</v>
      </c>
      <c r="AF42" s="34">
        <v>5</v>
      </c>
      <c r="AG42" s="34">
        <v>2</v>
      </c>
      <c r="AH42" s="34">
        <v>1</v>
      </c>
      <c r="AI42" s="34" t="s">
        <v>13</v>
      </c>
      <c r="AJ42" s="34" t="s">
        <v>407</v>
      </c>
      <c r="AK42" s="34" t="s">
        <v>407</v>
      </c>
      <c r="AL42" s="34" t="s">
        <v>13</v>
      </c>
      <c r="AM42" s="34" t="s">
        <v>470</v>
      </c>
      <c r="AN42" s="34" t="s">
        <v>470</v>
      </c>
      <c r="AO42" s="58">
        <v>53</v>
      </c>
      <c r="AP42" s="59">
        <v>16.2</v>
      </c>
      <c r="AQ42" s="59">
        <v>54</v>
      </c>
      <c r="AR42" s="59">
        <v>10.199999999999999</v>
      </c>
      <c r="AS42" s="59">
        <v>40</v>
      </c>
      <c r="AT42" s="59">
        <v>0</v>
      </c>
      <c r="AU42" s="59">
        <v>40</v>
      </c>
      <c r="AV42" s="60">
        <v>0</v>
      </c>
      <c r="AW42" s="34">
        <f t="shared" ref="AW42" si="10">K42</f>
        <v>11008</v>
      </c>
      <c r="AX42" s="47">
        <v>50000</v>
      </c>
      <c r="AY42" s="47">
        <v>0</v>
      </c>
      <c r="AZ42" s="47">
        <v>0</v>
      </c>
      <c r="BA42" s="47">
        <v>10</v>
      </c>
      <c r="BB42" s="47">
        <v>10</v>
      </c>
      <c r="BC42" s="47">
        <v>2</v>
      </c>
      <c r="BD42" s="47">
        <v>1</v>
      </c>
      <c r="BE42" s="47">
        <v>2</v>
      </c>
      <c r="BF42" s="47">
        <v>1</v>
      </c>
      <c r="BG42" s="47" t="s">
        <v>421</v>
      </c>
      <c r="BH42" s="47" t="s">
        <v>421</v>
      </c>
      <c r="BI42" s="47">
        <v>0</v>
      </c>
      <c r="BJ42" s="53">
        <v>0</v>
      </c>
    </row>
    <row r="43" spans="1:62" s="30" customFormat="1" ht="11.25" x14ac:dyDescent="0.15">
      <c r="B43" s="68" t="s">
        <v>475</v>
      </c>
      <c r="C43" s="30" t="str">
        <f t="shared" si="3"/>
        <v>VBV10Mx2M</v>
      </c>
      <c r="D43" s="124">
        <v>11008</v>
      </c>
      <c r="E43" s="124">
        <v>2240</v>
      </c>
      <c r="F43" s="34" t="s">
        <v>29</v>
      </c>
      <c r="G43" s="34" t="s">
        <v>30</v>
      </c>
      <c r="H43" s="34" t="s">
        <v>37</v>
      </c>
      <c r="I43" s="34" t="s">
        <v>401</v>
      </c>
      <c r="J43" s="34" t="s">
        <v>469</v>
      </c>
      <c r="K43" s="34">
        <f t="shared" si="4"/>
        <v>11008</v>
      </c>
      <c r="L43" s="34">
        <f t="shared" si="1"/>
        <v>2240</v>
      </c>
      <c r="M43" s="34">
        <v>5504</v>
      </c>
      <c r="N43" s="34">
        <v>1120</v>
      </c>
      <c r="O43" s="34">
        <f t="shared" si="2"/>
        <v>1376</v>
      </c>
      <c r="P43" s="34">
        <f t="shared" si="2"/>
        <v>280</v>
      </c>
      <c r="Q43" s="34">
        <v>1</v>
      </c>
      <c r="R43" s="34">
        <v>1</v>
      </c>
      <c r="S43" s="34">
        <v>6</v>
      </c>
      <c r="T43" s="34">
        <v>6</v>
      </c>
      <c r="U43" s="34">
        <v>16</v>
      </c>
      <c r="V43" s="34">
        <v>16</v>
      </c>
      <c r="W43" s="34">
        <v>4</v>
      </c>
      <c r="X43" s="34">
        <v>4</v>
      </c>
      <c r="Y43" s="34">
        <v>8</v>
      </c>
      <c r="Z43" s="34">
        <v>8</v>
      </c>
      <c r="AA43" s="34">
        <v>2</v>
      </c>
      <c r="AB43" s="34">
        <v>4</v>
      </c>
      <c r="AC43" s="34">
        <v>2</v>
      </c>
      <c r="AD43" s="34">
        <v>4</v>
      </c>
      <c r="AE43" s="34">
        <v>8</v>
      </c>
      <c r="AF43" s="34">
        <v>5</v>
      </c>
      <c r="AG43" s="34">
        <v>2</v>
      </c>
      <c r="AH43" s="34">
        <v>1</v>
      </c>
      <c r="AI43" s="34" t="s">
        <v>13</v>
      </c>
      <c r="AJ43" s="34" t="s">
        <v>407</v>
      </c>
      <c r="AK43" s="34" t="s">
        <v>407</v>
      </c>
      <c r="AL43" s="34" t="s">
        <v>13</v>
      </c>
      <c r="AM43" s="34" t="s">
        <v>470</v>
      </c>
      <c r="AN43" s="34" t="s">
        <v>470</v>
      </c>
      <c r="AO43" s="58">
        <v>53</v>
      </c>
      <c r="AP43" s="59">
        <v>16.2</v>
      </c>
      <c r="AQ43" s="59">
        <v>54</v>
      </c>
      <c r="AR43" s="59">
        <v>10.199999999999999</v>
      </c>
      <c r="AS43" s="59">
        <v>40</v>
      </c>
      <c r="AT43" s="59">
        <v>0</v>
      </c>
      <c r="AU43" s="59">
        <v>40</v>
      </c>
      <c r="AV43" s="60">
        <v>0</v>
      </c>
      <c r="AW43" s="34">
        <f t="shared" si="5"/>
        <v>11008</v>
      </c>
      <c r="AX43" s="47">
        <v>50000</v>
      </c>
      <c r="AY43" s="47">
        <v>0</v>
      </c>
      <c r="AZ43" s="47">
        <v>0</v>
      </c>
      <c r="BA43" s="47">
        <v>10</v>
      </c>
      <c r="BB43" s="47">
        <v>10</v>
      </c>
      <c r="BC43" s="47">
        <v>2</v>
      </c>
      <c r="BD43" s="47">
        <v>1</v>
      </c>
      <c r="BE43" s="47">
        <v>2</v>
      </c>
      <c r="BF43" s="47">
        <v>1</v>
      </c>
      <c r="BG43" s="47" t="s">
        <v>421</v>
      </c>
      <c r="BH43" s="47" t="s">
        <v>421</v>
      </c>
      <c r="BI43" s="47">
        <v>0</v>
      </c>
      <c r="BJ43" s="53">
        <v>0</v>
      </c>
    </row>
    <row r="44" spans="1:62" s="30" customFormat="1" ht="11.25" x14ac:dyDescent="0.15">
      <c r="B44" s="68" t="s">
        <v>464</v>
      </c>
      <c r="C44" s="30" t="str">
        <f t="shared" si="3"/>
        <v>VBV12Mx2M</v>
      </c>
      <c r="D44" s="124">
        <v>13504</v>
      </c>
      <c r="E44" s="124">
        <v>2240</v>
      </c>
      <c r="F44" s="34" t="s">
        <v>29</v>
      </c>
      <c r="G44" s="34" t="s">
        <v>30</v>
      </c>
      <c r="H44" s="34" t="s">
        <v>37</v>
      </c>
      <c r="I44" s="34" t="s">
        <v>401</v>
      </c>
      <c r="J44" s="34" t="s">
        <v>469</v>
      </c>
      <c r="K44" s="34">
        <f t="shared" si="4"/>
        <v>13504</v>
      </c>
      <c r="L44" s="34">
        <f t="shared" si="1"/>
        <v>2240</v>
      </c>
      <c r="M44" s="34">
        <v>6752</v>
      </c>
      <c r="N44" s="34">
        <v>1120</v>
      </c>
      <c r="O44" s="34">
        <f t="shared" si="2"/>
        <v>1688</v>
      </c>
      <c r="P44" s="34">
        <f t="shared" si="2"/>
        <v>280</v>
      </c>
      <c r="Q44" s="34">
        <v>1</v>
      </c>
      <c r="R44" s="34">
        <v>1</v>
      </c>
      <c r="S44" s="34">
        <v>6</v>
      </c>
      <c r="T44" s="34">
        <v>6</v>
      </c>
      <c r="U44" s="34">
        <v>16</v>
      </c>
      <c r="V44" s="34">
        <v>16</v>
      </c>
      <c r="W44" s="34">
        <v>4</v>
      </c>
      <c r="X44" s="34">
        <v>4</v>
      </c>
      <c r="Y44" s="34">
        <v>8</v>
      </c>
      <c r="Z44" s="34">
        <v>8</v>
      </c>
      <c r="AA44" s="34">
        <v>2</v>
      </c>
      <c r="AB44" s="34">
        <v>4</v>
      </c>
      <c r="AC44" s="34">
        <v>2</v>
      </c>
      <c r="AD44" s="34">
        <v>4</v>
      </c>
      <c r="AE44" s="34">
        <v>8</v>
      </c>
      <c r="AF44" s="34">
        <v>5</v>
      </c>
      <c r="AG44" s="34">
        <v>2</v>
      </c>
      <c r="AH44" s="34">
        <v>1</v>
      </c>
      <c r="AI44" s="34" t="s">
        <v>13</v>
      </c>
      <c r="AJ44" s="34" t="s">
        <v>407</v>
      </c>
      <c r="AK44" s="34" t="s">
        <v>407</v>
      </c>
      <c r="AL44" s="34" t="s">
        <v>13</v>
      </c>
      <c r="AM44" s="34" t="s">
        <v>470</v>
      </c>
      <c r="AN44" s="34" t="s">
        <v>470</v>
      </c>
      <c r="AO44" s="58">
        <v>53</v>
      </c>
      <c r="AP44" s="59">
        <v>16.2</v>
      </c>
      <c r="AQ44" s="59">
        <v>54</v>
      </c>
      <c r="AR44" s="59">
        <v>10.199999999999999</v>
      </c>
      <c r="AS44" s="59">
        <v>40</v>
      </c>
      <c r="AT44" s="59">
        <v>0</v>
      </c>
      <c r="AU44" s="59">
        <v>40</v>
      </c>
      <c r="AV44" s="60">
        <v>0</v>
      </c>
      <c r="AW44" s="34">
        <f t="shared" si="5"/>
        <v>13504</v>
      </c>
      <c r="AX44" s="47">
        <v>50000</v>
      </c>
      <c r="AY44" s="47">
        <v>0</v>
      </c>
      <c r="AZ44" s="47">
        <v>0</v>
      </c>
      <c r="BA44" s="47">
        <v>10</v>
      </c>
      <c r="BB44" s="47">
        <v>10</v>
      </c>
      <c r="BC44" s="47">
        <v>2</v>
      </c>
      <c r="BD44" s="47">
        <v>1</v>
      </c>
      <c r="BE44" s="47">
        <v>2</v>
      </c>
      <c r="BF44" s="47">
        <v>1</v>
      </c>
      <c r="BG44" s="47" t="s">
        <v>421</v>
      </c>
      <c r="BH44" s="47" t="s">
        <v>421</v>
      </c>
      <c r="BI44" s="47">
        <v>0</v>
      </c>
      <c r="BJ44" s="53">
        <v>0</v>
      </c>
    </row>
    <row r="45" spans="1:62" s="30" customFormat="1" ht="11.25" x14ac:dyDescent="0.15">
      <c r="B45" s="68" t="s">
        <v>476</v>
      </c>
      <c r="C45" s="30" t="str">
        <f t="shared" si="3"/>
        <v>VBV18Mx2M</v>
      </c>
      <c r="D45" s="124">
        <v>19776</v>
      </c>
      <c r="E45" s="124">
        <v>2240</v>
      </c>
      <c r="F45" s="34" t="s">
        <v>29</v>
      </c>
      <c r="G45" s="34" t="s">
        <v>30</v>
      </c>
      <c r="H45" s="34" t="s">
        <v>37</v>
      </c>
      <c r="I45" s="34" t="s">
        <v>401</v>
      </c>
      <c r="J45" s="34" t="s">
        <v>469</v>
      </c>
      <c r="K45" s="34">
        <f t="shared" si="4"/>
        <v>19776</v>
      </c>
      <c r="L45" s="34">
        <f t="shared" si="1"/>
        <v>2240</v>
      </c>
      <c r="M45" s="34">
        <v>9888</v>
      </c>
      <c r="N45" s="34">
        <v>1120</v>
      </c>
      <c r="O45" s="34">
        <f t="shared" si="2"/>
        <v>2472</v>
      </c>
      <c r="P45" s="34">
        <f t="shared" si="2"/>
        <v>280</v>
      </c>
      <c r="Q45" s="34">
        <v>1</v>
      </c>
      <c r="R45" s="34">
        <v>1</v>
      </c>
      <c r="S45" s="34">
        <v>6</v>
      </c>
      <c r="T45" s="34">
        <v>6</v>
      </c>
      <c r="U45" s="34">
        <v>16</v>
      </c>
      <c r="V45" s="34">
        <v>16</v>
      </c>
      <c r="W45" s="34">
        <v>4</v>
      </c>
      <c r="X45" s="34">
        <v>4</v>
      </c>
      <c r="Y45" s="34">
        <v>8</v>
      </c>
      <c r="Z45" s="34">
        <v>8</v>
      </c>
      <c r="AA45" s="34">
        <v>2</v>
      </c>
      <c r="AB45" s="34">
        <v>4</v>
      </c>
      <c r="AC45" s="34">
        <v>2</v>
      </c>
      <c r="AD45" s="34">
        <v>4</v>
      </c>
      <c r="AE45" s="34">
        <v>8</v>
      </c>
      <c r="AF45" s="34">
        <v>5</v>
      </c>
      <c r="AG45" s="34">
        <v>2</v>
      </c>
      <c r="AH45" s="34">
        <v>1</v>
      </c>
      <c r="AI45" s="34" t="s">
        <v>13</v>
      </c>
      <c r="AJ45" s="34" t="s">
        <v>407</v>
      </c>
      <c r="AK45" s="34" t="s">
        <v>407</v>
      </c>
      <c r="AL45" s="34" t="s">
        <v>13</v>
      </c>
      <c r="AM45" s="34" t="s">
        <v>470</v>
      </c>
      <c r="AN45" s="34" t="s">
        <v>470</v>
      </c>
      <c r="AO45" s="58">
        <v>53</v>
      </c>
      <c r="AP45" s="59">
        <v>16.2</v>
      </c>
      <c r="AQ45" s="59">
        <v>54</v>
      </c>
      <c r="AR45" s="59">
        <v>10.199999999999999</v>
      </c>
      <c r="AS45" s="59">
        <v>40</v>
      </c>
      <c r="AT45" s="59">
        <v>0</v>
      </c>
      <c r="AU45" s="59">
        <v>40</v>
      </c>
      <c r="AV45" s="60">
        <v>0</v>
      </c>
      <c r="AW45" s="34">
        <f t="shared" si="5"/>
        <v>19776</v>
      </c>
      <c r="AX45" s="47">
        <v>50000</v>
      </c>
      <c r="AY45" s="47">
        <v>0</v>
      </c>
      <c r="AZ45" s="47">
        <v>0</v>
      </c>
      <c r="BA45" s="47">
        <v>10</v>
      </c>
      <c r="BB45" s="47">
        <v>10</v>
      </c>
      <c r="BC45" s="47">
        <v>2</v>
      </c>
      <c r="BD45" s="47">
        <v>1</v>
      </c>
      <c r="BE45" s="47">
        <v>2</v>
      </c>
      <c r="BF45" s="47">
        <v>1</v>
      </c>
      <c r="BG45" s="47" t="s">
        <v>421</v>
      </c>
      <c r="BH45" s="47" t="s">
        <v>421</v>
      </c>
      <c r="BI45" s="47">
        <v>0</v>
      </c>
      <c r="BJ45" s="53">
        <v>0</v>
      </c>
    </row>
    <row r="46" spans="1:62" s="30" customFormat="1" ht="11.25" x14ac:dyDescent="0.15">
      <c r="B46" s="68" t="s">
        <v>463</v>
      </c>
      <c r="C46" s="30" t="str">
        <f t="shared" si="3"/>
        <v>VBV20Mx2M</v>
      </c>
      <c r="D46" s="124">
        <v>21824</v>
      </c>
      <c r="E46" s="124">
        <v>2240</v>
      </c>
      <c r="F46" s="34" t="s">
        <v>29</v>
      </c>
      <c r="G46" s="34" t="s">
        <v>30</v>
      </c>
      <c r="H46" s="34" t="s">
        <v>37</v>
      </c>
      <c r="I46" s="34" t="s">
        <v>401</v>
      </c>
      <c r="J46" s="34" t="s">
        <v>469</v>
      </c>
      <c r="K46" s="34">
        <f t="shared" si="4"/>
        <v>21824</v>
      </c>
      <c r="L46" s="34">
        <f t="shared" si="1"/>
        <v>2240</v>
      </c>
      <c r="M46" s="34">
        <v>10912</v>
      </c>
      <c r="N46" s="34">
        <v>1120</v>
      </c>
      <c r="O46" s="34">
        <f t="shared" si="2"/>
        <v>2728</v>
      </c>
      <c r="P46" s="34">
        <f t="shared" si="2"/>
        <v>280</v>
      </c>
      <c r="Q46" s="34">
        <v>1</v>
      </c>
      <c r="R46" s="34">
        <v>1</v>
      </c>
      <c r="S46" s="34">
        <v>6</v>
      </c>
      <c r="T46" s="34">
        <v>6</v>
      </c>
      <c r="U46" s="34">
        <v>16</v>
      </c>
      <c r="V46" s="34">
        <v>16</v>
      </c>
      <c r="W46" s="34">
        <v>4</v>
      </c>
      <c r="X46" s="34">
        <v>4</v>
      </c>
      <c r="Y46" s="34">
        <v>8</v>
      </c>
      <c r="Z46" s="34">
        <v>8</v>
      </c>
      <c r="AA46" s="34">
        <v>2</v>
      </c>
      <c r="AB46" s="34">
        <v>4</v>
      </c>
      <c r="AC46" s="34">
        <v>2</v>
      </c>
      <c r="AD46" s="34">
        <v>4</v>
      </c>
      <c r="AE46" s="34">
        <v>8</v>
      </c>
      <c r="AF46" s="34">
        <v>5</v>
      </c>
      <c r="AG46" s="34">
        <v>2</v>
      </c>
      <c r="AH46" s="34">
        <v>1</v>
      </c>
      <c r="AI46" s="34" t="s">
        <v>13</v>
      </c>
      <c r="AJ46" s="34" t="s">
        <v>407</v>
      </c>
      <c r="AK46" s="34" t="s">
        <v>407</v>
      </c>
      <c r="AL46" s="34" t="s">
        <v>13</v>
      </c>
      <c r="AM46" s="34" t="s">
        <v>470</v>
      </c>
      <c r="AN46" s="34" t="s">
        <v>470</v>
      </c>
      <c r="AO46" s="58">
        <v>53</v>
      </c>
      <c r="AP46" s="59">
        <v>16.2</v>
      </c>
      <c r="AQ46" s="59">
        <v>54</v>
      </c>
      <c r="AR46" s="59">
        <v>10.199999999999999</v>
      </c>
      <c r="AS46" s="59">
        <v>40</v>
      </c>
      <c r="AT46" s="59">
        <v>0</v>
      </c>
      <c r="AU46" s="59">
        <v>40</v>
      </c>
      <c r="AV46" s="60">
        <v>0</v>
      </c>
      <c r="AW46" s="34">
        <f t="shared" si="5"/>
        <v>21824</v>
      </c>
      <c r="AX46" s="47">
        <v>50000</v>
      </c>
      <c r="AY46" s="47">
        <v>0</v>
      </c>
      <c r="AZ46" s="47">
        <v>0</v>
      </c>
      <c r="BA46" s="47">
        <v>10</v>
      </c>
      <c r="BB46" s="47">
        <v>10</v>
      </c>
      <c r="BC46" s="47">
        <v>2</v>
      </c>
      <c r="BD46" s="47">
        <v>1</v>
      </c>
      <c r="BE46" s="47">
        <v>2</v>
      </c>
      <c r="BF46" s="47">
        <v>1</v>
      </c>
      <c r="BG46" s="47" t="s">
        <v>421</v>
      </c>
      <c r="BH46" s="47" t="s">
        <v>421</v>
      </c>
      <c r="BI46" s="47">
        <v>0</v>
      </c>
      <c r="BJ46" s="53">
        <v>0</v>
      </c>
    </row>
    <row r="47" spans="1:62" s="30" customFormat="1" ht="11.25" x14ac:dyDescent="0.15">
      <c r="B47" s="68" t="s">
        <v>462</v>
      </c>
      <c r="C47" s="30" t="str">
        <f t="shared" si="3"/>
        <v>VBV35Mx5M</v>
      </c>
      <c r="D47" s="124">
        <v>38336</v>
      </c>
      <c r="E47" s="124">
        <v>5632</v>
      </c>
      <c r="F47" s="34" t="s">
        <v>29</v>
      </c>
      <c r="G47" s="34" t="s">
        <v>30</v>
      </c>
      <c r="H47" s="34" t="s">
        <v>37</v>
      </c>
      <c r="I47" s="34" t="s">
        <v>401</v>
      </c>
      <c r="J47" s="34" t="s">
        <v>469</v>
      </c>
      <c r="K47" s="34">
        <f t="shared" si="4"/>
        <v>38336</v>
      </c>
      <c r="L47" s="34">
        <f t="shared" si="1"/>
        <v>5632</v>
      </c>
      <c r="M47" s="34">
        <v>19168</v>
      </c>
      <c r="N47" s="34">
        <v>2816</v>
      </c>
      <c r="O47" s="34">
        <f t="shared" si="2"/>
        <v>4792</v>
      </c>
      <c r="P47" s="34">
        <f t="shared" si="2"/>
        <v>704</v>
      </c>
      <c r="Q47" s="34">
        <v>1</v>
      </c>
      <c r="R47" s="34">
        <v>1</v>
      </c>
      <c r="S47" s="34">
        <v>6</v>
      </c>
      <c r="T47" s="34">
        <v>6</v>
      </c>
      <c r="U47" s="34">
        <v>16</v>
      </c>
      <c r="V47" s="34">
        <v>16</v>
      </c>
      <c r="W47" s="34">
        <v>4</v>
      </c>
      <c r="X47" s="34">
        <v>4</v>
      </c>
      <c r="Y47" s="34">
        <v>8</v>
      </c>
      <c r="Z47" s="34">
        <v>8</v>
      </c>
      <c r="AA47" s="34">
        <v>2</v>
      </c>
      <c r="AB47" s="34">
        <v>4</v>
      </c>
      <c r="AC47" s="34">
        <v>2</v>
      </c>
      <c r="AD47" s="34">
        <v>4</v>
      </c>
      <c r="AE47" s="34">
        <v>8</v>
      </c>
      <c r="AF47" s="34">
        <v>5</v>
      </c>
      <c r="AG47" s="34">
        <v>2</v>
      </c>
      <c r="AH47" s="34">
        <v>1</v>
      </c>
      <c r="AI47" s="34" t="s">
        <v>13</v>
      </c>
      <c r="AJ47" s="34" t="s">
        <v>407</v>
      </c>
      <c r="AK47" s="34" t="s">
        <v>407</v>
      </c>
      <c r="AL47" s="34" t="s">
        <v>13</v>
      </c>
      <c r="AM47" s="34" t="s">
        <v>470</v>
      </c>
      <c r="AN47" s="34" t="s">
        <v>470</v>
      </c>
      <c r="AO47" s="58">
        <v>53</v>
      </c>
      <c r="AP47" s="59">
        <v>16.2</v>
      </c>
      <c r="AQ47" s="59">
        <v>54</v>
      </c>
      <c r="AR47" s="59">
        <v>10.199999999999999</v>
      </c>
      <c r="AS47" s="59">
        <v>40</v>
      </c>
      <c r="AT47" s="59">
        <v>0</v>
      </c>
      <c r="AU47" s="59">
        <v>40</v>
      </c>
      <c r="AV47" s="60">
        <v>0</v>
      </c>
      <c r="AW47" s="34">
        <f t="shared" si="5"/>
        <v>38336</v>
      </c>
      <c r="AX47" s="47">
        <v>50000</v>
      </c>
      <c r="AY47" s="47">
        <v>0</v>
      </c>
      <c r="AZ47" s="47">
        <v>0</v>
      </c>
      <c r="BA47" s="47">
        <v>10</v>
      </c>
      <c r="BB47" s="47">
        <v>10</v>
      </c>
      <c r="BC47" s="47">
        <v>2</v>
      </c>
      <c r="BD47" s="47">
        <v>1</v>
      </c>
      <c r="BE47" s="47">
        <v>2</v>
      </c>
      <c r="BF47" s="47">
        <v>1</v>
      </c>
      <c r="BG47" s="47" t="s">
        <v>421</v>
      </c>
      <c r="BH47" s="47" t="s">
        <v>421</v>
      </c>
      <c r="BI47" s="47">
        <v>0</v>
      </c>
      <c r="BJ47" s="53">
        <v>0</v>
      </c>
    </row>
    <row r="48" spans="1:62" s="30" customFormat="1" ht="11.25" x14ac:dyDescent="0.15">
      <c r="B48" s="68" t="s">
        <v>477</v>
      </c>
      <c r="C48" s="30" t="str">
        <f t="shared" si="3"/>
        <v>VBV40Mx2M</v>
      </c>
      <c r="D48" s="124">
        <v>43648</v>
      </c>
      <c r="E48" s="124">
        <v>2240</v>
      </c>
      <c r="F48" s="34" t="s">
        <v>29</v>
      </c>
      <c r="G48" s="34" t="s">
        <v>30</v>
      </c>
      <c r="H48" s="34" t="s">
        <v>37</v>
      </c>
      <c r="I48" s="34" t="s">
        <v>401</v>
      </c>
      <c r="J48" s="34" t="s">
        <v>469</v>
      </c>
      <c r="K48" s="34">
        <f t="shared" si="4"/>
        <v>43648</v>
      </c>
      <c r="L48" s="34">
        <f t="shared" si="1"/>
        <v>2240</v>
      </c>
      <c r="M48" s="34">
        <v>21824</v>
      </c>
      <c r="N48" s="34">
        <v>1120</v>
      </c>
      <c r="O48" s="34">
        <f t="shared" si="2"/>
        <v>5456</v>
      </c>
      <c r="P48" s="34">
        <f t="shared" si="2"/>
        <v>280</v>
      </c>
      <c r="Q48" s="34">
        <v>1</v>
      </c>
      <c r="R48" s="34">
        <v>1</v>
      </c>
      <c r="S48" s="34">
        <v>6</v>
      </c>
      <c r="T48" s="34">
        <v>6</v>
      </c>
      <c r="U48" s="34">
        <v>16</v>
      </c>
      <c r="V48" s="34">
        <v>16</v>
      </c>
      <c r="W48" s="34">
        <v>4</v>
      </c>
      <c r="X48" s="34">
        <v>4</v>
      </c>
      <c r="Y48" s="34">
        <v>8</v>
      </c>
      <c r="Z48" s="34">
        <v>8</v>
      </c>
      <c r="AA48" s="34">
        <v>2</v>
      </c>
      <c r="AB48" s="34">
        <v>4</v>
      </c>
      <c r="AC48" s="34">
        <v>2</v>
      </c>
      <c r="AD48" s="34">
        <v>4</v>
      </c>
      <c r="AE48" s="34">
        <v>8</v>
      </c>
      <c r="AF48" s="34">
        <v>5</v>
      </c>
      <c r="AG48" s="34">
        <v>2</v>
      </c>
      <c r="AH48" s="34">
        <v>1</v>
      </c>
      <c r="AI48" s="34" t="s">
        <v>13</v>
      </c>
      <c r="AJ48" s="34" t="s">
        <v>407</v>
      </c>
      <c r="AK48" s="34" t="s">
        <v>407</v>
      </c>
      <c r="AL48" s="34" t="s">
        <v>13</v>
      </c>
      <c r="AM48" s="34" t="s">
        <v>470</v>
      </c>
      <c r="AN48" s="34" t="s">
        <v>470</v>
      </c>
      <c r="AO48" s="58">
        <v>53</v>
      </c>
      <c r="AP48" s="59">
        <v>16.2</v>
      </c>
      <c r="AQ48" s="59">
        <v>54</v>
      </c>
      <c r="AR48" s="59">
        <v>10.199999999999999</v>
      </c>
      <c r="AS48" s="59">
        <v>40</v>
      </c>
      <c r="AT48" s="59">
        <v>0</v>
      </c>
      <c r="AU48" s="59">
        <v>40</v>
      </c>
      <c r="AV48" s="60">
        <v>0</v>
      </c>
      <c r="AW48" s="34">
        <f t="shared" si="5"/>
        <v>43648</v>
      </c>
      <c r="AX48" s="47">
        <v>50000</v>
      </c>
      <c r="AY48" s="47">
        <v>0</v>
      </c>
      <c r="AZ48" s="47">
        <v>0</v>
      </c>
      <c r="BA48" s="47">
        <v>10</v>
      </c>
      <c r="BB48" s="47">
        <v>10</v>
      </c>
      <c r="BC48" s="47">
        <v>2</v>
      </c>
      <c r="BD48" s="47">
        <v>1</v>
      </c>
      <c r="BE48" s="47">
        <v>2</v>
      </c>
      <c r="BF48" s="47">
        <v>1</v>
      </c>
      <c r="BG48" s="47" t="s">
        <v>421</v>
      </c>
      <c r="BH48" s="47" t="s">
        <v>421</v>
      </c>
      <c r="BI48" s="47">
        <v>0</v>
      </c>
      <c r="BJ48" s="53">
        <v>0</v>
      </c>
    </row>
    <row r="49" spans="2:62" s="30" customFormat="1" ht="11.25" x14ac:dyDescent="0.15">
      <c r="B49" s="68" t="s">
        <v>427</v>
      </c>
      <c r="C49" s="30" t="str">
        <f t="shared" si="3"/>
        <v>VBV40Mx5M</v>
      </c>
      <c r="D49" s="124">
        <v>43648</v>
      </c>
      <c r="E49" s="124">
        <v>5632</v>
      </c>
      <c r="F49" s="34" t="s">
        <v>29</v>
      </c>
      <c r="G49" s="34" t="s">
        <v>30</v>
      </c>
      <c r="H49" s="34" t="s">
        <v>37</v>
      </c>
      <c r="I49" s="34" t="s">
        <v>401</v>
      </c>
      <c r="J49" s="34" t="s">
        <v>469</v>
      </c>
      <c r="K49" s="34">
        <f t="shared" si="4"/>
        <v>43648</v>
      </c>
      <c r="L49" s="34">
        <f t="shared" si="1"/>
        <v>5632</v>
      </c>
      <c r="M49" s="34">
        <v>21824</v>
      </c>
      <c r="N49" s="34">
        <v>2816</v>
      </c>
      <c r="O49" s="34">
        <f t="shared" si="2"/>
        <v>5456</v>
      </c>
      <c r="P49" s="34">
        <f t="shared" si="2"/>
        <v>704</v>
      </c>
      <c r="Q49" s="34">
        <v>1</v>
      </c>
      <c r="R49" s="34">
        <v>1</v>
      </c>
      <c r="S49" s="34">
        <v>6</v>
      </c>
      <c r="T49" s="34">
        <v>6</v>
      </c>
      <c r="U49" s="34">
        <v>16</v>
      </c>
      <c r="V49" s="34">
        <v>16</v>
      </c>
      <c r="W49" s="34">
        <v>4</v>
      </c>
      <c r="X49" s="34">
        <v>4</v>
      </c>
      <c r="Y49" s="34">
        <v>8</v>
      </c>
      <c r="Z49" s="34">
        <v>8</v>
      </c>
      <c r="AA49" s="34">
        <v>2</v>
      </c>
      <c r="AB49" s="34">
        <v>4</v>
      </c>
      <c r="AC49" s="34">
        <v>2</v>
      </c>
      <c r="AD49" s="34">
        <v>4</v>
      </c>
      <c r="AE49" s="34">
        <v>8</v>
      </c>
      <c r="AF49" s="34">
        <v>5</v>
      </c>
      <c r="AG49" s="34">
        <v>2</v>
      </c>
      <c r="AH49" s="34">
        <v>1</v>
      </c>
      <c r="AI49" s="34" t="s">
        <v>13</v>
      </c>
      <c r="AJ49" s="34" t="s">
        <v>407</v>
      </c>
      <c r="AK49" s="34" t="s">
        <v>407</v>
      </c>
      <c r="AL49" s="34" t="s">
        <v>13</v>
      </c>
      <c r="AM49" s="34" t="s">
        <v>470</v>
      </c>
      <c r="AN49" s="34" t="s">
        <v>470</v>
      </c>
      <c r="AO49" s="58">
        <v>53</v>
      </c>
      <c r="AP49" s="59">
        <v>16.2</v>
      </c>
      <c r="AQ49" s="59">
        <v>54</v>
      </c>
      <c r="AR49" s="59">
        <v>10.199999999999999</v>
      </c>
      <c r="AS49" s="59">
        <v>40</v>
      </c>
      <c r="AT49" s="59">
        <v>0</v>
      </c>
      <c r="AU49" s="59">
        <v>40</v>
      </c>
      <c r="AV49" s="60">
        <v>0</v>
      </c>
      <c r="AW49" s="34">
        <f t="shared" si="5"/>
        <v>43648</v>
      </c>
      <c r="AX49" s="47">
        <v>50000</v>
      </c>
      <c r="AY49" s="47">
        <v>0</v>
      </c>
      <c r="AZ49" s="47">
        <v>0</v>
      </c>
      <c r="BA49" s="47">
        <v>10</v>
      </c>
      <c r="BB49" s="47">
        <v>10</v>
      </c>
      <c r="BC49" s="47">
        <v>2</v>
      </c>
      <c r="BD49" s="47">
        <v>1</v>
      </c>
      <c r="BE49" s="47">
        <v>2</v>
      </c>
      <c r="BF49" s="47">
        <v>1</v>
      </c>
      <c r="BG49" s="47" t="s">
        <v>421</v>
      </c>
      <c r="BH49" s="47" t="s">
        <v>421</v>
      </c>
      <c r="BI49" s="47">
        <v>0</v>
      </c>
      <c r="BJ49" s="53">
        <v>0</v>
      </c>
    </row>
    <row r="50" spans="2:62" s="30" customFormat="1" ht="11.25" x14ac:dyDescent="0.15">
      <c r="B50" s="68" t="s">
        <v>461</v>
      </c>
      <c r="C50" s="30" t="str">
        <f t="shared" si="3"/>
        <v>VBV35Mx20M</v>
      </c>
      <c r="D50" s="124">
        <v>38336</v>
      </c>
      <c r="E50" s="124">
        <v>21824</v>
      </c>
      <c r="F50" s="34" t="s">
        <v>29</v>
      </c>
      <c r="G50" s="34" t="s">
        <v>30</v>
      </c>
      <c r="H50" s="34" t="s">
        <v>37</v>
      </c>
      <c r="I50" s="34" t="s">
        <v>401</v>
      </c>
      <c r="J50" s="34" t="s">
        <v>469</v>
      </c>
      <c r="K50" s="34">
        <f t="shared" si="4"/>
        <v>38336</v>
      </c>
      <c r="L50" s="34">
        <f t="shared" si="1"/>
        <v>21824</v>
      </c>
      <c r="M50" s="34">
        <v>19168</v>
      </c>
      <c r="N50" s="34">
        <v>10912</v>
      </c>
      <c r="O50" s="34">
        <f t="shared" si="2"/>
        <v>4792</v>
      </c>
      <c r="P50" s="34">
        <f t="shared" si="2"/>
        <v>2728</v>
      </c>
      <c r="Q50" s="34">
        <v>1</v>
      </c>
      <c r="R50" s="34">
        <v>1</v>
      </c>
      <c r="S50" s="34">
        <v>6</v>
      </c>
      <c r="T50" s="34">
        <v>6</v>
      </c>
      <c r="U50" s="34">
        <v>16</v>
      </c>
      <c r="V50" s="34">
        <v>16</v>
      </c>
      <c r="W50" s="34">
        <v>4</v>
      </c>
      <c r="X50" s="34">
        <v>4</v>
      </c>
      <c r="Y50" s="34">
        <v>8</v>
      </c>
      <c r="Z50" s="34">
        <v>8</v>
      </c>
      <c r="AA50" s="34">
        <v>2</v>
      </c>
      <c r="AB50" s="34">
        <v>4</v>
      </c>
      <c r="AC50" s="34">
        <v>2</v>
      </c>
      <c r="AD50" s="34">
        <v>4</v>
      </c>
      <c r="AE50" s="34">
        <v>8</v>
      </c>
      <c r="AF50" s="34">
        <v>5</v>
      </c>
      <c r="AG50" s="34">
        <v>2</v>
      </c>
      <c r="AH50" s="34">
        <v>1</v>
      </c>
      <c r="AI50" s="34" t="s">
        <v>13</v>
      </c>
      <c r="AJ50" s="34" t="s">
        <v>407</v>
      </c>
      <c r="AK50" s="34" t="s">
        <v>407</v>
      </c>
      <c r="AL50" s="34" t="s">
        <v>13</v>
      </c>
      <c r="AM50" s="34" t="s">
        <v>470</v>
      </c>
      <c r="AN50" s="34" t="s">
        <v>470</v>
      </c>
      <c r="AO50" s="58">
        <v>53</v>
      </c>
      <c r="AP50" s="59">
        <v>16.2</v>
      </c>
      <c r="AQ50" s="59">
        <v>54</v>
      </c>
      <c r="AR50" s="59">
        <v>10.199999999999999</v>
      </c>
      <c r="AS50" s="59">
        <v>40</v>
      </c>
      <c r="AT50" s="59">
        <v>0</v>
      </c>
      <c r="AU50" s="59">
        <v>40</v>
      </c>
      <c r="AV50" s="60">
        <v>0</v>
      </c>
      <c r="AW50" s="34">
        <f t="shared" si="5"/>
        <v>38336</v>
      </c>
      <c r="AX50" s="47">
        <v>50000</v>
      </c>
      <c r="AY50" s="47">
        <v>0</v>
      </c>
      <c r="AZ50" s="47">
        <v>0</v>
      </c>
      <c r="BA50" s="47">
        <v>10</v>
      </c>
      <c r="BB50" s="47">
        <v>10</v>
      </c>
      <c r="BC50" s="47">
        <v>2</v>
      </c>
      <c r="BD50" s="47">
        <v>1</v>
      </c>
      <c r="BE50" s="47">
        <v>2</v>
      </c>
      <c r="BF50" s="47">
        <v>1</v>
      </c>
      <c r="BG50" s="47" t="s">
        <v>421</v>
      </c>
      <c r="BH50" s="47" t="s">
        <v>421</v>
      </c>
      <c r="BI50" s="47">
        <v>0</v>
      </c>
      <c r="BJ50" s="53">
        <v>0</v>
      </c>
    </row>
    <row r="51" spans="2:62" s="30" customFormat="1" ht="11.25" x14ac:dyDescent="0.15">
      <c r="B51" s="68" t="s">
        <v>426</v>
      </c>
      <c r="C51" s="30" t="str">
        <f t="shared" si="3"/>
        <v>VBV40Mx20M</v>
      </c>
      <c r="D51" s="124">
        <v>43648</v>
      </c>
      <c r="E51" s="124">
        <v>21824</v>
      </c>
      <c r="F51" s="34" t="s">
        <v>29</v>
      </c>
      <c r="G51" s="34" t="s">
        <v>30</v>
      </c>
      <c r="H51" s="34" t="s">
        <v>37</v>
      </c>
      <c r="I51" s="34" t="s">
        <v>401</v>
      </c>
      <c r="J51" s="34" t="s">
        <v>469</v>
      </c>
      <c r="K51" s="34">
        <f t="shared" si="4"/>
        <v>43648</v>
      </c>
      <c r="L51" s="34">
        <f t="shared" si="1"/>
        <v>21824</v>
      </c>
      <c r="M51" s="34">
        <v>21824</v>
      </c>
      <c r="N51" s="34">
        <v>10912</v>
      </c>
      <c r="O51" s="34">
        <f t="shared" si="2"/>
        <v>5456</v>
      </c>
      <c r="P51" s="34">
        <f t="shared" si="2"/>
        <v>2728</v>
      </c>
      <c r="Q51" s="34">
        <v>1</v>
      </c>
      <c r="R51" s="34">
        <v>1</v>
      </c>
      <c r="S51" s="34">
        <v>6</v>
      </c>
      <c r="T51" s="34">
        <v>6</v>
      </c>
      <c r="U51" s="34">
        <v>16</v>
      </c>
      <c r="V51" s="34">
        <v>16</v>
      </c>
      <c r="W51" s="34">
        <v>4</v>
      </c>
      <c r="X51" s="34">
        <v>4</v>
      </c>
      <c r="Y51" s="34">
        <v>8</v>
      </c>
      <c r="Z51" s="34">
        <v>8</v>
      </c>
      <c r="AA51" s="34">
        <v>2</v>
      </c>
      <c r="AB51" s="34">
        <v>4</v>
      </c>
      <c r="AC51" s="34">
        <v>2</v>
      </c>
      <c r="AD51" s="34">
        <v>4</v>
      </c>
      <c r="AE51" s="34">
        <v>8</v>
      </c>
      <c r="AF51" s="34">
        <v>5</v>
      </c>
      <c r="AG51" s="34">
        <v>2</v>
      </c>
      <c r="AH51" s="34">
        <v>1</v>
      </c>
      <c r="AI51" s="34" t="s">
        <v>13</v>
      </c>
      <c r="AJ51" s="34" t="s">
        <v>407</v>
      </c>
      <c r="AK51" s="34" t="s">
        <v>407</v>
      </c>
      <c r="AL51" s="34" t="s">
        <v>13</v>
      </c>
      <c r="AM51" s="34" t="s">
        <v>470</v>
      </c>
      <c r="AN51" s="34" t="s">
        <v>470</v>
      </c>
      <c r="AO51" s="58">
        <v>53</v>
      </c>
      <c r="AP51" s="59">
        <v>16.2</v>
      </c>
      <c r="AQ51" s="59">
        <v>54</v>
      </c>
      <c r="AR51" s="59">
        <v>10.199999999999999</v>
      </c>
      <c r="AS51" s="59">
        <v>40</v>
      </c>
      <c r="AT51" s="59">
        <v>0</v>
      </c>
      <c r="AU51" s="59">
        <v>40</v>
      </c>
      <c r="AV51" s="60">
        <v>0</v>
      </c>
      <c r="AW51" s="34">
        <f t="shared" si="5"/>
        <v>43648</v>
      </c>
      <c r="AX51" s="47">
        <v>50000</v>
      </c>
      <c r="AY51" s="47">
        <v>0</v>
      </c>
      <c r="AZ51" s="47">
        <v>0</v>
      </c>
      <c r="BA51" s="47">
        <v>10</v>
      </c>
      <c r="BB51" s="47">
        <v>10</v>
      </c>
      <c r="BC51" s="47">
        <v>2</v>
      </c>
      <c r="BD51" s="47">
        <v>1</v>
      </c>
      <c r="BE51" s="47">
        <v>2</v>
      </c>
      <c r="BF51" s="47">
        <v>1</v>
      </c>
      <c r="BG51" s="47" t="s">
        <v>421</v>
      </c>
      <c r="BH51" s="47" t="s">
        <v>421</v>
      </c>
      <c r="BI51" s="47">
        <v>0</v>
      </c>
      <c r="BJ51" s="53">
        <v>0</v>
      </c>
    </row>
    <row r="52" spans="2:62" s="30" customFormat="1" ht="11.25" x14ac:dyDescent="0.15">
      <c r="B52" s="68" t="s">
        <v>460</v>
      </c>
      <c r="C52" s="30" t="str">
        <f t="shared" si="3"/>
        <v>VBV55Mx20M</v>
      </c>
      <c r="D52" s="124">
        <v>60160</v>
      </c>
      <c r="E52" s="124">
        <v>21824</v>
      </c>
      <c r="F52" s="34" t="s">
        <v>29</v>
      </c>
      <c r="G52" s="34" t="s">
        <v>32</v>
      </c>
      <c r="H52" s="34" t="s">
        <v>37</v>
      </c>
      <c r="I52" s="34" t="s">
        <v>401</v>
      </c>
      <c r="J52" s="34" t="s">
        <v>469</v>
      </c>
      <c r="K52" s="34">
        <f t="shared" si="4"/>
        <v>60160</v>
      </c>
      <c r="L52" s="34">
        <f t="shared" si="1"/>
        <v>21824</v>
      </c>
      <c r="M52" s="34">
        <v>30080</v>
      </c>
      <c r="N52" s="34">
        <v>10912</v>
      </c>
      <c r="O52" s="34">
        <f t="shared" si="2"/>
        <v>7520</v>
      </c>
      <c r="P52" s="34">
        <f t="shared" si="2"/>
        <v>2728</v>
      </c>
      <c r="Q52" s="34">
        <v>1</v>
      </c>
      <c r="R52" s="34">
        <v>1</v>
      </c>
      <c r="S52" s="34">
        <v>6</v>
      </c>
      <c r="T52" s="34">
        <v>6</v>
      </c>
      <c r="U52" s="34">
        <v>16</v>
      </c>
      <c r="V52" s="34">
        <v>16</v>
      </c>
      <c r="W52" s="34">
        <v>4</v>
      </c>
      <c r="X52" s="34">
        <v>4</v>
      </c>
      <c r="Y52" s="34">
        <v>8</v>
      </c>
      <c r="Z52" s="34">
        <v>8</v>
      </c>
      <c r="AA52" s="34">
        <v>2</v>
      </c>
      <c r="AB52" s="34">
        <v>4</v>
      </c>
      <c r="AC52" s="34">
        <v>2</v>
      </c>
      <c r="AD52" s="34">
        <v>4</v>
      </c>
      <c r="AE52" s="34">
        <v>8</v>
      </c>
      <c r="AF52" s="34">
        <v>5</v>
      </c>
      <c r="AG52" s="34">
        <v>2</v>
      </c>
      <c r="AH52" s="34">
        <v>1</v>
      </c>
      <c r="AI52" s="34" t="s">
        <v>13</v>
      </c>
      <c r="AJ52" s="34" t="s">
        <v>407</v>
      </c>
      <c r="AK52" s="34" t="s">
        <v>407</v>
      </c>
      <c r="AL52" s="34" t="s">
        <v>13</v>
      </c>
      <c r="AM52" s="34" t="s">
        <v>470</v>
      </c>
      <c r="AN52" s="34" t="s">
        <v>470</v>
      </c>
      <c r="AO52" s="58">
        <v>53</v>
      </c>
      <c r="AP52" s="59">
        <v>16.2</v>
      </c>
      <c r="AQ52" s="59">
        <v>54</v>
      </c>
      <c r="AR52" s="59">
        <v>10.199999999999999</v>
      </c>
      <c r="AS52" s="59">
        <v>40</v>
      </c>
      <c r="AT52" s="59">
        <v>0</v>
      </c>
      <c r="AU52" s="59">
        <v>40</v>
      </c>
      <c r="AV52" s="60">
        <v>0</v>
      </c>
      <c r="AW52" s="34">
        <f t="shared" si="5"/>
        <v>60160</v>
      </c>
      <c r="AX52" s="47">
        <v>50000</v>
      </c>
      <c r="AY52" s="47">
        <v>0</v>
      </c>
      <c r="AZ52" s="47">
        <v>0</v>
      </c>
      <c r="BA52" s="47">
        <v>10</v>
      </c>
      <c r="BB52" s="47">
        <v>10</v>
      </c>
      <c r="BC52" s="47">
        <v>2</v>
      </c>
      <c r="BD52" s="47">
        <v>1</v>
      </c>
      <c r="BE52" s="47">
        <v>2</v>
      </c>
      <c r="BF52" s="47">
        <v>1</v>
      </c>
      <c r="BG52" s="47" t="s">
        <v>421</v>
      </c>
      <c r="BH52" s="47" t="s">
        <v>421</v>
      </c>
      <c r="BI52" s="47">
        <v>0</v>
      </c>
      <c r="BJ52" s="53">
        <v>0</v>
      </c>
    </row>
    <row r="53" spans="2:62" s="30" customFormat="1" ht="11.25" x14ac:dyDescent="0.15">
      <c r="B53" s="68" t="s">
        <v>459</v>
      </c>
      <c r="C53" s="30" t="str">
        <f t="shared" si="3"/>
        <v>VBV60Mx30M</v>
      </c>
      <c r="D53" s="124">
        <v>65472</v>
      </c>
      <c r="E53" s="124">
        <v>32896</v>
      </c>
      <c r="F53" s="34" t="s">
        <v>29</v>
      </c>
      <c r="G53" s="34" t="s">
        <v>32</v>
      </c>
      <c r="H53" s="34" t="s">
        <v>37</v>
      </c>
      <c r="I53" s="34" t="s">
        <v>401</v>
      </c>
      <c r="J53" s="34" t="s">
        <v>469</v>
      </c>
      <c r="K53" s="34">
        <f t="shared" si="4"/>
        <v>65472</v>
      </c>
      <c r="L53" s="34">
        <f t="shared" si="1"/>
        <v>32896</v>
      </c>
      <c r="M53" s="34">
        <v>32736</v>
      </c>
      <c r="N53" s="34">
        <v>16448</v>
      </c>
      <c r="O53" s="34">
        <f t="shared" si="2"/>
        <v>8184</v>
      </c>
      <c r="P53" s="34">
        <f t="shared" si="2"/>
        <v>4112</v>
      </c>
      <c r="Q53" s="34">
        <v>1</v>
      </c>
      <c r="R53" s="34">
        <v>1</v>
      </c>
      <c r="S53" s="34">
        <v>6</v>
      </c>
      <c r="T53" s="34">
        <v>6</v>
      </c>
      <c r="U53" s="34">
        <v>16</v>
      </c>
      <c r="V53" s="34">
        <v>16</v>
      </c>
      <c r="W53" s="34">
        <v>4</v>
      </c>
      <c r="X53" s="34">
        <v>4</v>
      </c>
      <c r="Y53" s="34">
        <v>8</v>
      </c>
      <c r="Z53" s="34">
        <v>8</v>
      </c>
      <c r="AA53" s="34">
        <v>2</v>
      </c>
      <c r="AB53" s="34">
        <v>4</v>
      </c>
      <c r="AC53" s="34">
        <v>2</v>
      </c>
      <c r="AD53" s="34">
        <v>4</v>
      </c>
      <c r="AE53" s="34">
        <v>8</v>
      </c>
      <c r="AF53" s="34">
        <v>5</v>
      </c>
      <c r="AG53" s="34">
        <v>2</v>
      </c>
      <c r="AH53" s="34">
        <v>1</v>
      </c>
      <c r="AI53" s="34" t="s">
        <v>13</v>
      </c>
      <c r="AJ53" s="34" t="s">
        <v>407</v>
      </c>
      <c r="AK53" s="34" t="s">
        <v>407</v>
      </c>
      <c r="AL53" s="34" t="s">
        <v>13</v>
      </c>
      <c r="AM53" s="34" t="s">
        <v>470</v>
      </c>
      <c r="AN53" s="34" t="s">
        <v>470</v>
      </c>
      <c r="AO53" s="58">
        <v>53</v>
      </c>
      <c r="AP53" s="59">
        <v>16.2</v>
      </c>
      <c r="AQ53" s="59">
        <v>54</v>
      </c>
      <c r="AR53" s="59">
        <v>10.199999999999999</v>
      </c>
      <c r="AS53" s="59">
        <v>40</v>
      </c>
      <c r="AT53" s="59">
        <v>0</v>
      </c>
      <c r="AU53" s="59">
        <v>40</v>
      </c>
      <c r="AV53" s="60">
        <v>0</v>
      </c>
      <c r="AW53" s="34">
        <f t="shared" si="5"/>
        <v>65472</v>
      </c>
      <c r="AX53" s="47">
        <v>50000</v>
      </c>
      <c r="AY53" s="47">
        <v>0</v>
      </c>
      <c r="AZ53" s="47">
        <v>0</v>
      </c>
      <c r="BA53" s="47">
        <v>10</v>
      </c>
      <c r="BB53" s="47">
        <v>10</v>
      </c>
      <c r="BC53" s="47">
        <v>2</v>
      </c>
      <c r="BD53" s="47">
        <v>1</v>
      </c>
      <c r="BE53" s="47">
        <v>2</v>
      </c>
      <c r="BF53" s="47">
        <v>1</v>
      </c>
      <c r="BG53" s="47" t="s">
        <v>421</v>
      </c>
      <c r="BH53" s="47" t="s">
        <v>421</v>
      </c>
      <c r="BI53" s="47">
        <v>0</v>
      </c>
      <c r="BJ53" s="53">
        <v>0</v>
      </c>
    </row>
    <row r="54" spans="2:62" s="30" customFormat="1" ht="11.25" x14ac:dyDescent="0.15">
      <c r="B54" s="68" t="s">
        <v>458</v>
      </c>
      <c r="C54" s="30" t="str">
        <f t="shared" si="3"/>
        <v>VBV75Mx35M</v>
      </c>
      <c r="D54" s="124">
        <v>81920</v>
      </c>
      <c r="E54" s="124">
        <v>38336</v>
      </c>
      <c r="F54" s="34" t="s">
        <v>29</v>
      </c>
      <c r="G54" s="34" t="s">
        <v>32</v>
      </c>
      <c r="H54" s="34" t="s">
        <v>37</v>
      </c>
      <c r="I54" s="34" t="s">
        <v>401</v>
      </c>
      <c r="J54" s="34" t="s">
        <v>469</v>
      </c>
      <c r="K54" s="34">
        <f t="shared" si="4"/>
        <v>81920</v>
      </c>
      <c r="L54" s="34">
        <f t="shared" si="1"/>
        <v>38336</v>
      </c>
      <c r="M54" s="34">
        <v>40960</v>
      </c>
      <c r="N54" s="34">
        <v>19168</v>
      </c>
      <c r="O54" s="34">
        <f t="shared" si="2"/>
        <v>10240</v>
      </c>
      <c r="P54" s="34">
        <f t="shared" si="2"/>
        <v>4792</v>
      </c>
      <c r="Q54" s="34">
        <v>1</v>
      </c>
      <c r="R54" s="34">
        <v>1</v>
      </c>
      <c r="S54" s="34">
        <v>6</v>
      </c>
      <c r="T54" s="34">
        <v>6</v>
      </c>
      <c r="U54" s="34">
        <v>16</v>
      </c>
      <c r="V54" s="34">
        <v>16</v>
      </c>
      <c r="W54" s="34">
        <v>4</v>
      </c>
      <c r="X54" s="34">
        <v>4</v>
      </c>
      <c r="Y54" s="34">
        <v>8</v>
      </c>
      <c r="Z54" s="34">
        <v>8</v>
      </c>
      <c r="AA54" s="34">
        <v>2</v>
      </c>
      <c r="AB54" s="34">
        <v>4</v>
      </c>
      <c r="AC54" s="34">
        <v>2</v>
      </c>
      <c r="AD54" s="34">
        <v>4</v>
      </c>
      <c r="AE54" s="34">
        <v>8</v>
      </c>
      <c r="AF54" s="34">
        <v>5</v>
      </c>
      <c r="AG54" s="34">
        <v>2</v>
      </c>
      <c r="AH54" s="34">
        <v>1</v>
      </c>
      <c r="AI54" s="34" t="s">
        <v>13</v>
      </c>
      <c r="AJ54" s="34" t="s">
        <v>407</v>
      </c>
      <c r="AK54" s="34" t="s">
        <v>407</v>
      </c>
      <c r="AL54" s="34" t="s">
        <v>13</v>
      </c>
      <c r="AM54" s="34" t="s">
        <v>470</v>
      </c>
      <c r="AN54" s="34" t="s">
        <v>470</v>
      </c>
      <c r="AO54" s="58">
        <v>53</v>
      </c>
      <c r="AP54" s="59">
        <v>16.2</v>
      </c>
      <c r="AQ54" s="59">
        <v>54</v>
      </c>
      <c r="AR54" s="59">
        <v>10.199999999999999</v>
      </c>
      <c r="AS54" s="59">
        <v>40</v>
      </c>
      <c r="AT54" s="59">
        <v>0</v>
      </c>
      <c r="AU54" s="59">
        <v>40</v>
      </c>
      <c r="AV54" s="60">
        <v>0</v>
      </c>
      <c r="AW54" s="34">
        <f t="shared" si="5"/>
        <v>81920</v>
      </c>
      <c r="AX54" s="47">
        <v>50000</v>
      </c>
      <c r="AY54" s="47">
        <v>0</v>
      </c>
      <c r="AZ54" s="47">
        <v>0</v>
      </c>
      <c r="BA54" s="47">
        <v>10</v>
      </c>
      <c r="BB54" s="47">
        <v>10</v>
      </c>
      <c r="BC54" s="47">
        <v>2</v>
      </c>
      <c r="BD54" s="47">
        <v>1</v>
      </c>
      <c r="BE54" s="47">
        <v>2</v>
      </c>
      <c r="BF54" s="47">
        <v>1</v>
      </c>
      <c r="BG54" s="47" t="s">
        <v>421</v>
      </c>
      <c r="BH54" s="47" t="s">
        <v>421</v>
      </c>
      <c r="BI54" s="47">
        <v>0</v>
      </c>
      <c r="BJ54" s="53">
        <v>0</v>
      </c>
    </row>
    <row r="55" spans="2:62" s="30" customFormat="1" ht="11.25" x14ac:dyDescent="0.15">
      <c r="B55" s="68" t="s">
        <v>457</v>
      </c>
      <c r="C55" s="30" t="str">
        <f t="shared" si="3"/>
        <v>VBV80Mx40M</v>
      </c>
      <c r="D55" s="124">
        <v>87296</v>
      </c>
      <c r="E55" s="124">
        <v>43648</v>
      </c>
      <c r="F55" s="34" t="s">
        <v>29</v>
      </c>
      <c r="G55" s="34" t="s">
        <v>32</v>
      </c>
      <c r="H55" s="34" t="s">
        <v>37</v>
      </c>
      <c r="I55" s="34" t="s">
        <v>401</v>
      </c>
      <c r="J55" s="34" t="s">
        <v>469</v>
      </c>
      <c r="K55" s="34">
        <f t="shared" si="4"/>
        <v>87296</v>
      </c>
      <c r="L55" s="34">
        <f t="shared" si="1"/>
        <v>43648</v>
      </c>
      <c r="M55" s="34">
        <v>43648</v>
      </c>
      <c r="N55" s="34">
        <v>21824</v>
      </c>
      <c r="O55" s="34">
        <f t="shared" si="2"/>
        <v>10912</v>
      </c>
      <c r="P55" s="34">
        <f t="shared" si="2"/>
        <v>5456</v>
      </c>
      <c r="Q55" s="34">
        <v>1</v>
      </c>
      <c r="R55" s="34">
        <v>1</v>
      </c>
      <c r="S55" s="34">
        <v>6</v>
      </c>
      <c r="T55" s="34">
        <v>6</v>
      </c>
      <c r="U55" s="34">
        <v>16</v>
      </c>
      <c r="V55" s="34">
        <v>16</v>
      </c>
      <c r="W55" s="34">
        <v>4</v>
      </c>
      <c r="X55" s="34">
        <v>4</v>
      </c>
      <c r="Y55" s="34">
        <v>8</v>
      </c>
      <c r="Z55" s="34">
        <v>8</v>
      </c>
      <c r="AA55" s="34">
        <v>2</v>
      </c>
      <c r="AB55" s="34">
        <v>4</v>
      </c>
      <c r="AC55" s="34">
        <v>2</v>
      </c>
      <c r="AD55" s="34">
        <v>4</v>
      </c>
      <c r="AE55" s="34">
        <v>8</v>
      </c>
      <c r="AF55" s="34">
        <v>5</v>
      </c>
      <c r="AG55" s="34">
        <v>2</v>
      </c>
      <c r="AH55" s="34">
        <v>1</v>
      </c>
      <c r="AI55" s="34" t="s">
        <v>13</v>
      </c>
      <c r="AJ55" s="34" t="s">
        <v>407</v>
      </c>
      <c r="AK55" s="34" t="s">
        <v>407</v>
      </c>
      <c r="AL55" s="34" t="s">
        <v>13</v>
      </c>
      <c r="AM55" s="34" t="s">
        <v>470</v>
      </c>
      <c r="AN55" s="34" t="s">
        <v>470</v>
      </c>
      <c r="AO55" s="58">
        <v>53</v>
      </c>
      <c r="AP55" s="59">
        <v>16.2</v>
      </c>
      <c r="AQ55" s="59">
        <v>54</v>
      </c>
      <c r="AR55" s="59">
        <v>10.199999999999999</v>
      </c>
      <c r="AS55" s="59">
        <v>40</v>
      </c>
      <c r="AT55" s="59">
        <v>0</v>
      </c>
      <c r="AU55" s="59">
        <v>40</v>
      </c>
      <c r="AV55" s="60">
        <v>0</v>
      </c>
      <c r="AW55" s="34">
        <f t="shared" si="5"/>
        <v>87296</v>
      </c>
      <c r="AX55" s="47">
        <v>50000</v>
      </c>
      <c r="AY55" s="47">
        <v>0</v>
      </c>
      <c r="AZ55" s="47">
        <v>0</v>
      </c>
      <c r="BA55" s="47">
        <v>10</v>
      </c>
      <c r="BB55" s="47">
        <v>10</v>
      </c>
      <c r="BC55" s="47">
        <v>2</v>
      </c>
      <c r="BD55" s="47">
        <v>1</v>
      </c>
      <c r="BE55" s="47">
        <v>2</v>
      </c>
      <c r="BF55" s="47">
        <v>1</v>
      </c>
      <c r="BG55" s="47" t="s">
        <v>421</v>
      </c>
      <c r="BH55" s="47" t="s">
        <v>421</v>
      </c>
      <c r="BI55" s="47">
        <v>0</v>
      </c>
      <c r="BJ55" s="53">
        <v>0</v>
      </c>
    </row>
    <row r="56" spans="2:62" s="30" customFormat="1" ht="11.25" x14ac:dyDescent="0.15">
      <c r="B56" s="68" t="s">
        <v>456</v>
      </c>
      <c r="C56" s="30" t="str">
        <f t="shared" si="3"/>
        <v>VBV100Mx12M</v>
      </c>
      <c r="D56" s="124">
        <v>109184</v>
      </c>
      <c r="E56" s="124">
        <v>13248</v>
      </c>
      <c r="F56" s="34" t="s">
        <v>29</v>
      </c>
      <c r="G56" s="34" t="s">
        <v>30</v>
      </c>
      <c r="H56" s="34" t="s">
        <v>37</v>
      </c>
      <c r="I56" s="34" t="s">
        <v>401</v>
      </c>
      <c r="J56" s="34" t="s">
        <v>469</v>
      </c>
      <c r="K56" s="34">
        <f t="shared" si="4"/>
        <v>109184</v>
      </c>
      <c r="L56" s="34">
        <f t="shared" si="1"/>
        <v>13248</v>
      </c>
      <c r="M56" s="34">
        <v>54592</v>
      </c>
      <c r="N56" s="34">
        <v>6624</v>
      </c>
      <c r="O56" s="34">
        <f t="shared" si="2"/>
        <v>13648</v>
      </c>
      <c r="P56" s="34">
        <f t="shared" si="2"/>
        <v>1656</v>
      </c>
      <c r="Q56" s="34">
        <v>1</v>
      </c>
      <c r="R56" s="34">
        <v>1</v>
      </c>
      <c r="S56" s="34">
        <v>6</v>
      </c>
      <c r="T56" s="34">
        <v>6</v>
      </c>
      <c r="U56" s="34">
        <v>16</v>
      </c>
      <c r="V56" s="34">
        <v>16</v>
      </c>
      <c r="W56" s="34">
        <v>4</v>
      </c>
      <c r="X56" s="34">
        <v>4</v>
      </c>
      <c r="Y56" s="34">
        <v>8</v>
      </c>
      <c r="Z56" s="34">
        <v>8</v>
      </c>
      <c r="AA56" s="34">
        <v>2</v>
      </c>
      <c r="AB56" s="34">
        <v>4</v>
      </c>
      <c r="AC56" s="34">
        <v>2</v>
      </c>
      <c r="AD56" s="34">
        <v>4</v>
      </c>
      <c r="AE56" s="34">
        <v>8</v>
      </c>
      <c r="AF56" s="34">
        <v>5</v>
      </c>
      <c r="AG56" s="34">
        <v>2</v>
      </c>
      <c r="AH56" s="34">
        <v>1</v>
      </c>
      <c r="AI56" s="34" t="s">
        <v>13</v>
      </c>
      <c r="AJ56" s="34" t="s">
        <v>407</v>
      </c>
      <c r="AK56" s="34" t="s">
        <v>407</v>
      </c>
      <c r="AL56" s="34" t="s">
        <v>13</v>
      </c>
      <c r="AM56" s="34" t="s">
        <v>470</v>
      </c>
      <c r="AN56" s="34" t="s">
        <v>470</v>
      </c>
      <c r="AO56" s="58">
        <v>53</v>
      </c>
      <c r="AP56" s="59">
        <v>16.2</v>
      </c>
      <c r="AQ56" s="59">
        <v>54</v>
      </c>
      <c r="AR56" s="59">
        <v>10.199999999999999</v>
      </c>
      <c r="AS56" s="59">
        <v>40</v>
      </c>
      <c r="AT56" s="59">
        <v>0</v>
      </c>
      <c r="AU56" s="59">
        <v>40</v>
      </c>
      <c r="AV56" s="60">
        <v>0</v>
      </c>
      <c r="AW56" s="34">
        <f t="shared" si="5"/>
        <v>109184</v>
      </c>
      <c r="AX56" s="47">
        <v>50000</v>
      </c>
      <c r="AY56" s="47">
        <v>0</v>
      </c>
      <c r="AZ56" s="47">
        <v>0</v>
      </c>
      <c r="BA56" s="47">
        <v>10</v>
      </c>
      <c r="BB56" s="47">
        <v>10</v>
      </c>
      <c r="BC56" s="47">
        <v>2</v>
      </c>
      <c r="BD56" s="47">
        <v>1</v>
      </c>
      <c r="BE56" s="47">
        <v>2</v>
      </c>
      <c r="BF56" s="47">
        <v>1</v>
      </c>
      <c r="BG56" s="47" t="s">
        <v>421</v>
      </c>
      <c r="BH56" s="47" t="s">
        <v>421</v>
      </c>
      <c r="BI56" s="47">
        <v>0</v>
      </c>
      <c r="BJ56" s="53">
        <v>0</v>
      </c>
    </row>
    <row r="57" spans="2:62" s="30" customFormat="1" ht="11.25" x14ac:dyDescent="0.15">
      <c r="B57" s="30" t="s">
        <v>431</v>
      </c>
      <c r="C57" s="30" t="str">
        <f t="shared" si="3"/>
        <v>VBV60Mx5M</v>
      </c>
      <c r="D57" s="124">
        <v>65472</v>
      </c>
      <c r="E57" s="124">
        <v>5632</v>
      </c>
      <c r="F57" s="34" t="s">
        <v>29</v>
      </c>
      <c r="G57" s="34" t="s">
        <v>30</v>
      </c>
      <c r="H57" s="34" t="s">
        <v>37</v>
      </c>
      <c r="I57" s="34" t="s">
        <v>401</v>
      </c>
      <c r="J57" s="34" t="s">
        <v>469</v>
      </c>
      <c r="K57" s="34">
        <f t="shared" si="4"/>
        <v>65472</v>
      </c>
      <c r="L57" s="34">
        <f t="shared" si="1"/>
        <v>5632</v>
      </c>
      <c r="M57" s="34">
        <v>32736</v>
      </c>
      <c r="N57" s="34">
        <v>2816</v>
      </c>
      <c r="O57" s="34">
        <f t="shared" si="2"/>
        <v>8184</v>
      </c>
      <c r="P57" s="34">
        <f t="shared" si="2"/>
        <v>704</v>
      </c>
      <c r="Q57" s="34">
        <v>1</v>
      </c>
      <c r="R57" s="34">
        <v>1</v>
      </c>
      <c r="S57" s="34">
        <v>6</v>
      </c>
      <c r="T57" s="34">
        <v>6</v>
      </c>
      <c r="U57" s="34">
        <v>16</v>
      </c>
      <c r="V57" s="34">
        <v>16</v>
      </c>
      <c r="W57" s="34">
        <v>4</v>
      </c>
      <c r="X57" s="34">
        <v>4</v>
      </c>
      <c r="Y57" s="34">
        <v>8</v>
      </c>
      <c r="Z57" s="34">
        <v>8</v>
      </c>
      <c r="AA57" s="34">
        <v>2</v>
      </c>
      <c r="AB57" s="34">
        <v>4</v>
      </c>
      <c r="AC57" s="34">
        <v>2</v>
      </c>
      <c r="AD57" s="34">
        <v>4</v>
      </c>
      <c r="AE57" s="34">
        <v>8</v>
      </c>
      <c r="AF57" s="34">
        <v>5</v>
      </c>
      <c r="AG57" s="34">
        <v>2</v>
      </c>
      <c r="AH57" s="34">
        <v>1</v>
      </c>
      <c r="AI57" s="34" t="s">
        <v>13</v>
      </c>
      <c r="AJ57" s="34" t="s">
        <v>407</v>
      </c>
      <c r="AK57" s="34" t="s">
        <v>407</v>
      </c>
      <c r="AL57" s="34" t="s">
        <v>13</v>
      </c>
      <c r="AM57" s="34" t="s">
        <v>470</v>
      </c>
      <c r="AN57" s="34" t="s">
        <v>470</v>
      </c>
      <c r="AO57" s="58">
        <v>53</v>
      </c>
      <c r="AP57" s="59">
        <v>16.2</v>
      </c>
      <c r="AQ57" s="59">
        <v>54</v>
      </c>
      <c r="AR57" s="59">
        <v>10.199999999999999</v>
      </c>
      <c r="AS57" s="59">
        <v>40</v>
      </c>
      <c r="AT57" s="59">
        <v>0</v>
      </c>
      <c r="AU57" s="59">
        <v>40</v>
      </c>
      <c r="AV57" s="60">
        <v>0</v>
      </c>
      <c r="AW57" s="34">
        <f t="shared" si="5"/>
        <v>65472</v>
      </c>
      <c r="AX57" s="47">
        <v>50000</v>
      </c>
      <c r="AY57" s="47">
        <v>0</v>
      </c>
      <c r="AZ57" s="47">
        <v>0</v>
      </c>
      <c r="BA57" s="47">
        <v>10</v>
      </c>
      <c r="BB57" s="47">
        <v>10</v>
      </c>
      <c r="BC57" s="47">
        <v>2</v>
      </c>
      <c r="BD57" s="47">
        <v>1</v>
      </c>
      <c r="BE57" s="47">
        <v>2</v>
      </c>
      <c r="BF57" s="47">
        <v>1</v>
      </c>
      <c r="BG57" s="47" t="s">
        <v>421</v>
      </c>
      <c r="BH57" s="47" t="s">
        <v>421</v>
      </c>
      <c r="BI57" s="47">
        <v>0</v>
      </c>
      <c r="BJ57" s="53">
        <v>0</v>
      </c>
    </row>
    <row r="58" spans="2:62" s="30" customFormat="1" ht="11.25" x14ac:dyDescent="0.15">
      <c r="B58" s="30" t="s">
        <v>430</v>
      </c>
      <c r="C58" s="30" t="str">
        <f t="shared" si="3"/>
        <v>VBV80Mx10M</v>
      </c>
      <c r="D58" s="124">
        <v>87296</v>
      </c>
      <c r="E58" s="124">
        <v>11008</v>
      </c>
      <c r="F58" s="34" t="s">
        <v>29</v>
      </c>
      <c r="G58" s="34" t="s">
        <v>30</v>
      </c>
      <c r="H58" s="34" t="s">
        <v>37</v>
      </c>
      <c r="I58" s="34" t="s">
        <v>401</v>
      </c>
      <c r="J58" s="34" t="s">
        <v>469</v>
      </c>
      <c r="K58" s="34">
        <f t="shared" si="4"/>
        <v>87296</v>
      </c>
      <c r="L58" s="34">
        <f t="shared" si="1"/>
        <v>11008</v>
      </c>
      <c r="M58" s="34">
        <v>43648</v>
      </c>
      <c r="N58" s="34">
        <v>5504</v>
      </c>
      <c r="O58" s="34">
        <f t="shared" si="2"/>
        <v>10912</v>
      </c>
      <c r="P58" s="34">
        <f t="shared" si="2"/>
        <v>1376</v>
      </c>
      <c r="Q58" s="34">
        <v>1</v>
      </c>
      <c r="R58" s="34">
        <v>1</v>
      </c>
      <c r="S58" s="34">
        <v>6</v>
      </c>
      <c r="T58" s="34">
        <v>6</v>
      </c>
      <c r="U58" s="34">
        <v>16</v>
      </c>
      <c r="V58" s="34">
        <v>16</v>
      </c>
      <c r="W58" s="34">
        <v>4</v>
      </c>
      <c r="X58" s="34">
        <v>4</v>
      </c>
      <c r="Y58" s="34">
        <v>8</v>
      </c>
      <c r="Z58" s="34">
        <v>8</v>
      </c>
      <c r="AA58" s="34">
        <v>2</v>
      </c>
      <c r="AB58" s="34">
        <v>4</v>
      </c>
      <c r="AC58" s="34">
        <v>2</v>
      </c>
      <c r="AD58" s="34">
        <v>4</v>
      </c>
      <c r="AE58" s="34">
        <v>8</v>
      </c>
      <c r="AF58" s="34">
        <v>5</v>
      </c>
      <c r="AG58" s="34">
        <v>2</v>
      </c>
      <c r="AH58" s="34">
        <v>1</v>
      </c>
      <c r="AI58" s="34" t="s">
        <v>13</v>
      </c>
      <c r="AJ58" s="34" t="s">
        <v>407</v>
      </c>
      <c r="AK58" s="34" t="s">
        <v>407</v>
      </c>
      <c r="AL58" s="34" t="s">
        <v>13</v>
      </c>
      <c r="AM58" s="34" t="s">
        <v>470</v>
      </c>
      <c r="AN58" s="34" t="s">
        <v>470</v>
      </c>
      <c r="AO58" s="58">
        <v>53</v>
      </c>
      <c r="AP58" s="59">
        <v>16.2</v>
      </c>
      <c r="AQ58" s="59">
        <v>54</v>
      </c>
      <c r="AR58" s="59">
        <v>10.199999999999999</v>
      </c>
      <c r="AS58" s="59">
        <v>40</v>
      </c>
      <c r="AT58" s="59">
        <v>0</v>
      </c>
      <c r="AU58" s="59">
        <v>40</v>
      </c>
      <c r="AV58" s="60">
        <v>0</v>
      </c>
      <c r="AW58" s="34">
        <f t="shared" si="5"/>
        <v>87296</v>
      </c>
      <c r="AX58" s="47">
        <v>50000</v>
      </c>
      <c r="AY58" s="47">
        <v>0</v>
      </c>
      <c r="AZ58" s="47">
        <v>0</v>
      </c>
      <c r="BA58" s="47">
        <v>10</v>
      </c>
      <c r="BB58" s="47">
        <v>10</v>
      </c>
      <c r="BC58" s="47">
        <v>2</v>
      </c>
      <c r="BD58" s="47">
        <v>1</v>
      </c>
      <c r="BE58" s="47">
        <v>2</v>
      </c>
      <c r="BF58" s="47">
        <v>1</v>
      </c>
      <c r="BG58" s="47" t="s">
        <v>421</v>
      </c>
      <c r="BH58" s="47" t="s">
        <v>421</v>
      </c>
      <c r="BI58" s="47">
        <v>0</v>
      </c>
      <c r="BJ58" s="53">
        <v>0</v>
      </c>
    </row>
    <row r="59" spans="2:62" s="30" customFormat="1" ht="11.25" x14ac:dyDescent="0.15">
      <c r="B59" s="30" t="s">
        <v>429</v>
      </c>
      <c r="C59" s="30" t="str">
        <f t="shared" si="3"/>
        <v>VBV100Mx10M</v>
      </c>
      <c r="D59" s="124">
        <v>109184</v>
      </c>
      <c r="E59" s="124">
        <v>11008</v>
      </c>
      <c r="F59" s="34" t="s">
        <v>29</v>
      </c>
      <c r="G59" s="34" t="s">
        <v>30</v>
      </c>
      <c r="H59" s="34" t="s">
        <v>37</v>
      </c>
      <c r="I59" s="34" t="s">
        <v>401</v>
      </c>
      <c r="J59" s="34" t="s">
        <v>469</v>
      </c>
      <c r="K59" s="34">
        <v>109184</v>
      </c>
      <c r="L59" s="34">
        <f t="shared" si="1"/>
        <v>11008</v>
      </c>
      <c r="M59" s="34">
        <v>54592</v>
      </c>
      <c r="N59" s="34">
        <v>5504</v>
      </c>
      <c r="O59" s="34">
        <f t="shared" si="2"/>
        <v>13648</v>
      </c>
      <c r="P59" s="34">
        <f t="shared" si="2"/>
        <v>1376</v>
      </c>
      <c r="Q59" s="34">
        <v>1</v>
      </c>
      <c r="R59" s="34">
        <v>1</v>
      </c>
      <c r="S59" s="34">
        <v>6</v>
      </c>
      <c r="T59" s="34">
        <v>6</v>
      </c>
      <c r="U59" s="34">
        <v>16</v>
      </c>
      <c r="V59" s="34">
        <v>16</v>
      </c>
      <c r="W59" s="34">
        <v>4</v>
      </c>
      <c r="X59" s="34">
        <v>4</v>
      </c>
      <c r="Y59" s="34">
        <v>8</v>
      </c>
      <c r="Z59" s="34">
        <v>8</v>
      </c>
      <c r="AA59" s="34">
        <v>2</v>
      </c>
      <c r="AB59" s="34">
        <v>4</v>
      </c>
      <c r="AC59" s="34">
        <v>2</v>
      </c>
      <c r="AD59" s="34">
        <v>4</v>
      </c>
      <c r="AE59" s="34">
        <v>8</v>
      </c>
      <c r="AF59" s="34">
        <v>5</v>
      </c>
      <c r="AG59" s="34">
        <v>2</v>
      </c>
      <c r="AH59" s="34">
        <v>1</v>
      </c>
      <c r="AI59" s="34" t="s">
        <v>13</v>
      </c>
      <c r="AJ59" s="34" t="s">
        <v>407</v>
      </c>
      <c r="AK59" s="34" t="s">
        <v>407</v>
      </c>
      <c r="AL59" s="34" t="s">
        <v>13</v>
      </c>
      <c r="AM59" s="34" t="s">
        <v>470</v>
      </c>
      <c r="AN59" s="34" t="s">
        <v>470</v>
      </c>
      <c r="AO59" s="58">
        <v>53</v>
      </c>
      <c r="AP59" s="59">
        <v>16.2</v>
      </c>
      <c r="AQ59" s="59">
        <v>54</v>
      </c>
      <c r="AR59" s="59">
        <v>10.199999999999999</v>
      </c>
      <c r="AS59" s="59">
        <v>40</v>
      </c>
      <c r="AT59" s="59">
        <v>0</v>
      </c>
      <c r="AU59" s="59">
        <v>40</v>
      </c>
      <c r="AV59" s="60">
        <v>0</v>
      </c>
      <c r="AW59" s="34">
        <f t="shared" si="5"/>
        <v>109184</v>
      </c>
      <c r="AX59" s="47">
        <v>50000</v>
      </c>
      <c r="AY59" s="47">
        <v>0</v>
      </c>
      <c r="AZ59" s="47">
        <v>0</v>
      </c>
      <c r="BA59" s="47">
        <v>10</v>
      </c>
      <c r="BB59" s="47">
        <v>10</v>
      </c>
      <c r="BC59" s="47">
        <v>2</v>
      </c>
      <c r="BD59" s="47">
        <v>1</v>
      </c>
      <c r="BE59" s="47">
        <v>2</v>
      </c>
      <c r="BF59" s="47">
        <v>1</v>
      </c>
      <c r="BG59" s="47" t="s">
        <v>421</v>
      </c>
      <c r="BH59" s="47" t="s">
        <v>421</v>
      </c>
      <c r="BI59" s="47">
        <v>0</v>
      </c>
      <c r="BJ59" s="53">
        <v>0</v>
      </c>
    </row>
    <row r="60" spans="2:62" s="30" customFormat="1" ht="11.25" hidden="1" x14ac:dyDescent="0.15">
      <c r="B60" s="30" t="s">
        <v>473</v>
      </c>
      <c r="C60" s="30" t="str">
        <f t="shared" si="3"/>
        <v>VBV100Mx20M</v>
      </c>
      <c r="D60" s="124">
        <v>109184</v>
      </c>
      <c r="E60" s="124">
        <v>21824</v>
      </c>
      <c r="F60" s="34" t="s">
        <v>29</v>
      </c>
      <c r="G60" s="34" t="s">
        <v>31</v>
      </c>
      <c r="H60" s="34" t="s">
        <v>37</v>
      </c>
      <c r="I60" s="34" t="s">
        <v>401</v>
      </c>
      <c r="J60" s="34" t="s">
        <v>469</v>
      </c>
      <c r="K60" s="34">
        <f t="shared" ref="K60" si="11">M60*2</f>
        <v>109184</v>
      </c>
      <c r="L60" s="34">
        <f t="shared" si="1"/>
        <v>21824</v>
      </c>
      <c r="M60" s="34">
        <v>54592</v>
      </c>
      <c r="N60" s="34">
        <v>10912</v>
      </c>
      <c r="O60" s="34">
        <f t="shared" si="2"/>
        <v>13648</v>
      </c>
      <c r="P60" s="34">
        <f t="shared" si="2"/>
        <v>2728</v>
      </c>
      <c r="Q60" s="34">
        <v>1</v>
      </c>
      <c r="R60" s="34">
        <v>1</v>
      </c>
      <c r="S60" s="34">
        <v>6</v>
      </c>
      <c r="T60" s="34">
        <v>6</v>
      </c>
      <c r="U60" s="34">
        <v>16</v>
      </c>
      <c r="V60" s="34">
        <v>16</v>
      </c>
      <c r="W60" s="34">
        <v>4</v>
      </c>
      <c r="X60" s="34">
        <v>4</v>
      </c>
      <c r="Y60" s="34">
        <v>8</v>
      </c>
      <c r="Z60" s="34">
        <v>8</v>
      </c>
      <c r="AA60" s="34">
        <v>2</v>
      </c>
      <c r="AB60" s="34">
        <v>4</v>
      </c>
      <c r="AC60" s="34">
        <v>2</v>
      </c>
      <c r="AD60" s="34">
        <v>4</v>
      </c>
      <c r="AE60" s="34">
        <v>8</v>
      </c>
      <c r="AF60" s="34">
        <v>5</v>
      </c>
      <c r="AG60" s="34">
        <v>2</v>
      </c>
      <c r="AH60" s="34">
        <v>1</v>
      </c>
      <c r="AI60" s="34" t="s">
        <v>13</v>
      </c>
      <c r="AJ60" s="34" t="s">
        <v>407</v>
      </c>
      <c r="AK60" s="34" t="s">
        <v>407</v>
      </c>
      <c r="AL60" s="34" t="s">
        <v>13</v>
      </c>
      <c r="AM60" s="34" t="s">
        <v>470</v>
      </c>
      <c r="AN60" s="34" t="s">
        <v>470</v>
      </c>
      <c r="AO60" s="58">
        <v>53</v>
      </c>
      <c r="AP60" s="59">
        <v>16.2</v>
      </c>
      <c r="AQ60" s="59">
        <v>54</v>
      </c>
      <c r="AR60" s="59">
        <v>10.199999999999999</v>
      </c>
      <c r="AS60" s="59">
        <v>40</v>
      </c>
      <c r="AT60" s="59">
        <v>0</v>
      </c>
      <c r="AU60" s="59">
        <v>40</v>
      </c>
      <c r="AV60" s="60">
        <v>0</v>
      </c>
      <c r="AW60" s="34">
        <f t="shared" si="5"/>
        <v>109184</v>
      </c>
      <c r="AX60" s="47">
        <v>50000</v>
      </c>
      <c r="AY60" s="47">
        <v>0</v>
      </c>
      <c r="AZ60" s="47">
        <v>0</v>
      </c>
      <c r="BA60" s="47">
        <v>10</v>
      </c>
      <c r="BB60" s="47">
        <v>10</v>
      </c>
      <c r="BC60" s="47">
        <v>2</v>
      </c>
      <c r="BD60" s="47">
        <v>1</v>
      </c>
      <c r="BE60" s="47">
        <v>2</v>
      </c>
      <c r="BF60" s="47">
        <v>1</v>
      </c>
      <c r="BG60" s="47" t="s">
        <v>421</v>
      </c>
      <c r="BH60" s="47" t="s">
        <v>421</v>
      </c>
      <c r="BI60" s="47">
        <v>0</v>
      </c>
      <c r="BJ60" s="53">
        <v>0</v>
      </c>
    </row>
    <row r="61" spans="2:62" s="30" customFormat="1" ht="11.25" x14ac:dyDescent="0.15">
      <c r="B61" s="30" t="s">
        <v>455</v>
      </c>
      <c r="C61" s="30" t="str">
        <f t="shared" si="3"/>
        <v>VBV120Mx10M</v>
      </c>
      <c r="D61" s="124">
        <v>130944</v>
      </c>
      <c r="E61" s="124">
        <v>11008</v>
      </c>
      <c r="F61" s="34" t="s">
        <v>29</v>
      </c>
      <c r="G61" s="34" t="s">
        <v>30</v>
      </c>
      <c r="H61" s="34" t="s">
        <v>37</v>
      </c>
      <c r="I61" s="34" t="s">
        <v>401</v>
      </c>
      <c r="J61" s="34" t="s">
        <v>469</v>
      </c>
      <c r="K61" s="34">
        <v>130944</v>
      </c>
      <c r="L61" s="34">
        <f t="shared" si="1"/>
        <v>11008</v>
      </c>
      <c r="M61" s="34">
        <v>65472</v>
      </c>
      <c r="N61" s="34">
        <v>5504</v>
      </c>
      <c r="O61" s="34">
        <f t="shared" si="2"/>
        <v>16368</v>
      </c>
      <c r="P61" s="34">
        <f t="shared" si="2"/>
        <v>1376</v>
      </c>
      <c r="Q61" s="34">
        <v>1</v>
      </c>
      <c r="R61" s="34">
        <v>1</v>
      </c>
      <c r="S61" s="34">
        <v>6</v>
      </c>
      <c r="T61" s="34">
        <v>6</v>
      </c>
      <c r="U61" s="34">
        <v>16</v>
      </c>
      <c r="V61" s="34">
        <v>16</v>
      </c>
      <c r="W61" s="34">
        <v>4</v>
      </c>
      <c r="X61" s="34">
        <v>4</v>
      </c>
      <c r="Y61" s="34">
        <v>8</v>
      </c>
      <c r="Z61" s="34">
        <v>8</v>
      </c>
      <c r="AA61" s="34">
        <v>2</v>
      </c>
      <c r="AB61" s="34">
        <v>4</v>
      </c>
      <c r="AC61" s="34">
        <v>2</v>
      </c>
      <c r="AD61" s="34">
        <v>4</v>
      </c>
      <c r="AE61" s="34">
        <v>8</v>
      </c>
      <c r="AF61" s="34">
        <v>5</v>
      </c>
      <c r="AG61" s="34">
        <v>2</v>
      </c>
      <c r="AH61" s="34">
        <v>1</v>
      </c>
      <c r="AI61" s="34" t="s">
        <v>13</v>
      </c>
      <c r="AJ61" s="34" t="s">
        <v>407</v>
      </c>
      <c r="AK61" s="34" t="s">
        <v>407</v>
      </c>
      <c r="AL61" s="34" t="s">
        <v>13</v>
      </c>
      <c r="AM61" s="34" t="s">
        <v>470</v>
      </c>
      <c r="AN61" s="34" t="s">
        <v>470</v>
      </c>
      <c r="AO61" s="58">
        <v>53</v>
      </c>
      <c r="AP61" s="59">
        <v>16.2</v>
      </c>
      <c r="AQ61" s="59">
        <v>54</v>
      </c>
      <c r="AR61" s="59">
        <v>10.199999999999999</v>
      </c>
      <c r="AS61" s="59">
        <v>40</v>
      </c>
      <c r="AT61" s="59">
        <v>0</v>
      </c>
      <c r="AU61" s="59">
        <v>40</v>
      </c>
      <c r="AV61" s="60">
        <v>0</v>
      </c>
      <c r="AW61" s="34">
        <f t="shared" si="5"/>
        <v>130944</v>
      </c>
      <c r="AX61" s="47">
        <v>50000</v>
      </c>
      <c r="AY61" s="47">
        <v>0</v>
      </c>
      <c r="AZ61" s="47">
        <v>0</v>
      </c>
      <c r="BA61" s="47">
        <v>10</v>
      </c>
      <c r="BB61" s="47">
        <v>10</v>
      </c>
      <c r="BC61" s="47">
        <v>2</v>
      </c>
      <c r="BD61" s="47">
        <v>1</v>
      </c>
      <c r="BE61" s="47">
        <v>2</v>
      </c>
      <c r="BF61" s="47">
        <v>1</v>
      </c>
      <c r="BG61" s="47" t="s">
        <v>421</v>
      </c>
      <c r="BH61" s="47" t="s">
        <v>421</v>
      </c>
      <c r="BI61" s="47">
        <v>0</v>
      </c>
      <c r="BJ61" s="53">
        <v>0</v>
      </c>
    </row>
    <row r="62" spans="2:62" s="30" customFormat="1" ht="11.25" x14ac:dyDescent="0.15">
      <c r="B62" s="30" t="s">
        <v>478</v>
      </c>
      <c r="C62" s="30" t="str">
        <f t="shared" si="3"/>
        <v>VBV140Mx20M</v>
      </c>
      <c r="D62" s="124">
        <v>151232</v>
      </c>
      <c r="E62" s="124">
        <v>21824</v>
      </c>
      <c r="F62" s="34" t="s">
        <v>29</v>
      </c>
      <c r="G62" s="34" t="s">
        <v>32</v>
      </c>
      <c r="H62" s="34" t="s">
        <v>37</v>
      </c>
      <c r="I62" s="34" t="s">
        <v>401</v>
      </c>
      <c r="J62" s="34" t="s">
        <v>469</v>
      </c>
      <c r="K62" s="34">
        <v>151232</v>
      </c>
      <c r="L62" s="34">
        <f t="shared" si="1"/>
        <v>21824</v>
      </c>
      <c r="M62" s="34">
        <v>75616</v>
      </c>
      <c r="N62" s="34">
        <v>10912</v>
      </c>
      <c r="O62" s="34">
        <f t="shared" si="2"/>
        <v>18904</v>
      </c>
      <c r="P62" s="34">
        <f t="shared" si="2"/>
        <v>2728</v>
      </c>
      <c r="Q62" s="34">
        <v>1</v>
      </c>
      <c r="R62" s="34">
        <v>1</v>
      </c>
      <c r="S62" s="34">
        <v>6</v>
      </c>
      <c r="T62" s="34">
        <v>6</v>
      </c>
      <c r="U62" s="34">
        <v>16</v>
      </c>
      <c r="V62" s="34">
        <v>16</v>
      </c>
      <c r="W62" s="34">
        <v>4</v>
      </c>
      <c r="X62" s="34">
        <v>4</v>
      </c>
      <c r="Y62" s="34">
        <v>8</v>
      </c>
      <c r="Z62" s="34">
        <v>8</v>
      </c>
      <c r="AA62" s="34">
        <v>2</v>
      </c>
      <c r="AB62" s="34">
        <v>4</v>
      </c>
      <c r="AC62" s="34">
        <v>2</v>
      </c>
      <c r="AD62" s="34">
        <v>4</v>
      </c>
      <c r="AE62" s="34">
        <v>8</v>
      </c>
      <c r="AF62" s="34">
        <v>5</v>
      </c>
      <c r="AG62" s="34">
        <v>2</v>
      </c>
      <c r="AH62" s="34">
        <v>1</v>
      </c>
      <c r="AI62" s="34" t="s">
        <v>13</v>
      </c>
      <c r="AJ62" s="34" t="s">
        <v>407</v>
      </c>
      <c r="AK62" s="34" t="s">
        <v>407</v>
      </c>
      <c r="AL62" s="34" t="s">
        <v>13</v>
      </c>
      <c r="AM62" s="34" t="s">
        <v>470</v>
      </c>
      <c r="AN62" s="34" t="s">
        <v>470</v>
      </c>
      <c r="AO62" s="58">
        <v>53</v>
      </c>
      <c r="AP62" s="59">
        <v>16.2</v>
      </c>
      <c r="AQ62" s="59">
        <v>54</v>
      </c>
      <c r="AR62" s="59">
        <v>10.199999999999999</v>
      </c>
      <c r="AS62" s="59">
        <v>40</v>
      </c>
      <c r="AT62" s="59">
        <v>0</v>
      </c>
      <c r="AU62" s="59">
        <v>40</v>
      </c>
      <c r="AV62" s="60">
        <v>0</v>
      </c>
      <c r="AW62" s="34">
        <f t="shared" si="5"/>
        <v>151232</v>
      </c>
      <c r="AX62" s="47">
        <v>50000</v>
      </c>
      <c r="AY62" s="47">
        <v>0</v>
      </c>
      <c r="AZ62" s="47">
        <v>0</v>
      </c>
      <c r="BA62" s="47">
        <v>10</v>
      </c>
      <c r="BB62" s="47">
        <v>10</v>
      </c>
      <c r="BC62" s="47">
        <v>2</v>
      </c>
      <c r="BD62" s="47">
        <v>1</v>
      </c>
      <c r="BE62" s="47">
        <v>2</v>
      </c>
      <c r="BF62" s="47">
        <v>1</v>
      </c>
      <c r="BG62" s="47" t="s">
        <v>421</v>
      </c>
      <c r="BH62" s="47" t="s">
        <v>421</v>
      </c>
      <c r="BI62" s="47">
        <v>0</v>
      </c>
      <c r="BJ62" s="53">
        <v>0</v>
      </c>
    </row>
    <row r="63" spans="2:62" s="30" customFormat="1" ht="11.25" x14ac:dyDescent="0.15">
      <c r="B63" s="30" t="s">
        <v>479</v>
      </c>
      <c r="C63" s="30" t="str">
        <f t="shared" si="3"/>
        <v>VBV200Mx20M</v>
      </c>
      <c r="D63" s="124">
        <v>216000</v>
      </c>
      <c r="E63" s="124">
        <v>21824</v>
      </c>
      <c r="F63" s="34" t="s">
        <v>29</v>
      </c>
      <c r="G63" s="34" t="s">
        <v>32</v>
      </c>
      <c r="H63" s="34" t="s">
        <v>37</v>
      </c>
      <c r="I63" s="34" t="s">
        <v>401</v>
      </c>
      <c r="J63" s="34" t="s">
        <v>469</v>
      </c>
      <c r="K63" s="34">
        <v>216000</v>
      </c>
      <c r="L63" s="34">
        <f t="shared" si="1"/>
        <v>21824</v>
      </c>
      <c r="M63" s="34">
        <v>108000</v>
      </c>
      <c r="N63" s="34">
        <v>10912</v>
      </c>
      <c r="O63" s="34">
        <f t="shared" si="2"/>
        <v>27000</v>
      </c>
      <c r="P63" s="34">
        <f t="shared" si="2"/>
        <v>2728</v>
      </c>
      <c r="Q63" s="34">
        <v>1</v>
      </c>
      <c r="R63" s="34">
        <v>1</v>
      </c>
      <c r="S63" s="34">
        <v>6</v>
      </c>
      <c r="T63" s="34">
        <v>6</v>
      </c>
      <c r="U63" s="34">
        <v>16</v>
      </c>
      <c r="V63" s="34">
        <v>16</v>
      </c>
      <c r="W63" s="34">
        <v>4</v>
      </c>
      <c r="X63" s="34">
        <v>4</v>
      </c>
      <c r="Y63" s="34">
        <v>8</v>
      </c>
      <c r="Z63" s="34">
        <v>8</v>
      </c>
      <c r="AA63" s="34">
        <v>2</v>
      </c>
      <c r="AB63" s="34">
        <v>4</v>
      </c>
      <c r="AC63" s="34">
        <v>2</v>
      </c>
      <c r="AD63" s="34">
        <v>4</v>
      </c>
      <c r="AE63" s="34">
        <v>8</v>
      </c>
      <c r="AF63" s="34">
        <v>5</v>
      </c>
      <c r="AG63" s="34">
        <v>2</v>
      </c>
      <c r="AH63" s="34">
        <v>1</v>
      </c>
      <c r="AI63" s="34" t="s">
        <v>13</v>
      </c>
      <c r="AJ63" s="34" t="s">
        <v>407</v>
      </c>
      <c r="AK63" s="34" t="s">
        <v>407</v>
      </c>
      <c r="AL63" s="34" t="s">
        <v>13</v>
      </c>
      <c r="AM63" s="34" t="s">
        <v>470</v>
      </c>
      <c r="AN63" s="34" t="s">
        <v>470</v>
      </c>
      <c r="AO63" s="58">
        <v>53</v>
      </c>
      <c r="AP63" s="59">
        <v>16.2</v>
      </c>
      <c r="AQ63" s="59">
        <v>54</v>
      </c>
      <c r="AR63" s="59">
        <v>10.199999999999999</v>
      </c>
      <c r="AS63" s="59">
        <v>40</v>
      </c>
      <c r="AT63" s="59">
        <v>0</v>
      </c>
      <c r="AU63" s="59">
        <v>40</v>
      </c>
      <c r="AV63" s="60">
        <v>0</v>
      </c>
      <c r="AW63" s="34">
        <f t="shared" si="5"/>
        <v>216000</v>
      </c>
      <c r="AX63" s="47">
        <v>50000</v>
      </c>
      <c r="AY63" s="47">
        <v>0</v>
      </c>
      <c r="AZ63" s="47">
        <v>0</v>
      </c>
      <c r="BA63" s="47">
        <v>10</v>
      </c>
      <c r="BB63" s="47">
        <v>10</v>
      </c>
      <c r="BC63" s="47">
        <v>2</v>
      </c>
      <c r="BD63" s="47">
        <v>1</v>
      </c>
      <c r="BE63" s="47">
        <v>2</v>
      </c>
      <c r="BF63" s="47">
        <v>1</v>
      </c>
      <c r="BG63" s="47" t="s">
        <v>421</v>
      </c>
      <c r="BH63" s="47" t="s">
        <v>421</v>
      </c>
      <c r="BI63" s="47">
        <v>0</v>
      </c>
      <c r="BJ63" s="53">
        <v>0</v>
      </c>
    </row>
    <row r="64" spans="2:62" s="30" customFormat="1" ht="11.25" x14ac:dyDescent="0.15">
      <c r="D64" s="124"/>
      <c r="E64" s="12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58"/>
      <c r="AP64" s="59"/>
      <c r="AQ64" s="59"/>
      <c r="AR64" s="59"/>
      <c r="AS64" s="59"/>
      <c r="AT64" s="59"/>
      <c r="AU64" s="59"/>
      <c r="AV64" s="60"/>
      <c r="AW64" s="34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53"/>
    </row>
    <row r="65" spans="1:62" s="30" customFormat="1" ht="11.25" hidden="1" x14ac:dyDescent="0.15">
      <c r="A65" s="30" t="s">
        <v>424</v>
      </c>
      <c r="B65" s="30" t="s">
        <v>454</v>
      </c>
      <c r="C65" s="30" t="str">
        <f>CONCATENATE("VBV",B65,"")</f>
        <v>VBV100Mx50M</v>
      </c>
      <c r="D65" s="124"/>
      <c r="E65" s="124"/>
      <c r="F65" s="34" t="s">
        <v>29</v>
      </c>
      <c r="G65" s="34" t="s">
        <v>32</v>
      </c>
      <c r="H65" s="34" t="s">
        <v>37</v>
      </c>
      <c r="I65" s="34" t="s">
        <v>401</v>
      </c>
      <c r="J65" s="34" t="s">
        <v>401</v>
      </c>
      <c r="K65" s="34">
        <f t="shared" si="4"/>
        <v>109184</v>
      </c>
      <c r="L65" s="34">
        <f t="shared" si="1"/>
        <v>53504</v>
      </c>
      <c r="M65" s="34">
        <v>54592</v>
      </c>
      <c r="N65" s="34">
        <v>26752</v>
      </c>
      <c r="O65" s="34">
        <f t="shared" si="2"/>
        <v>13648</v>
      </c>
      <c r="P65" s="34">
        <f t="shared" si="2"/>
        <v>6688</v>
      </c>
      <c r="Q65" s="34">
        <v>1</v>
      </c>
      <c r="R65" s="34">
        <v>1</v>
      </c>
      <c r="S65" s="34">
        <v>6</v>
      </c>
      <c r="T65" s="34">
        <v>6</v>
      </c>
      <c r="U65" s="34">
        <v>16</v>
      </c>
      <c r="V65" s="34">
        <v>16</v>
      </c>
      <c r="W65" s="34">
        <v>4</v>
      </c>
      <c r="X65" s="34">
        <v>4</v>
      </c>
      <c r="Y65" s="34">
        <v>8</v>
      </c>
      <c r="Z65" s="34">
        <v>8</v>
      </c>
      <c r="AA65" s="34">
        <v>2</v>
      </c>
      <c r="AB65" s="34">
        <v>4</v>
      </c>
      <c r="AC65" s="34">
        <v>2</v>
      </c>
      <c r="AD65" s="34">
        <v>4</v>
      </c>
      <c r="AE65" s="34">
        <v>8</v>
      </c>
      <c r="AF65" s="34">
        <v>5</v>
      </c>
      <c r="AG65" s="34">
        <v>2</v>
      </c>
      <c r="AH65" s="34">
        <v>1</v>
      </c>
      <c r="AI65" s="34" t="s">
        <v>13</v>
      </c>
      <c r="AJ65" s="34" t="s">
        <v>407</v>
      </c>
      <c r="AK65" s="34" t="s">
        <v>13</v>
      </c>
      <c r="AL65" s="34" t="s">
        <v>13</v>
      </c>
      <c r="AM65" s="34" t="s">
        <v>470</v>
      </c>
      <c r="AN65" s="34" t="s">
        <v>470</v>
      </c>
      <c r="AO65" s="58">
        <v>53</v>
      </c>
      <c r="AP65" s="59">
        <v>16.2</v>
      </c>
      <c r="AQ65" s="59">
        <v>54</v>
      </c>
      <c r="AR65" s="59">
        <v>10.199999999999999</v>
      </c>
      <c r="AS65" s="59">
        <v>40</v>
      </c>
      <c r="AT65" s="59">
        <v>0</v>
      </c>
      <c r="AU65" s="59">
        <v>40</v>
      </c>
      <c r="AV65" s="60">
        <v>0</v>
      </c>
      <c r="AW65" s="34">
        <v>54592</v>
      </c>
      <c r="AX65" s="47">
        <v>50000</v>
      </c>
      <c r="AY65" s="47">
        <v>0</v>
      </c>
      <c r="AZ65" s="47">
        <v>0</v>
      </c>
      <c r="BA65" s="47">
        <v>10</v>
      </c>
      <c r="BB65" s="47">
        <v>10</v>
      </c>
      <c r="BC65" s="47">
        <v>2</v>
      </c>
      <c r="BD65" s="47">
        <v>1</v>
      </c>
      <c r="BE65" s="47">
        <v>2</v>
      </c>
      <c r="BF65" s="47">
        <v>1</v>
      </c>
      <c r="BG65" s="47" t="s">
        <v>421</v>
      </c>
      <c r="BH65" s="47" t="s">
        <v>421</v>
      </c>
      <c r="BI65" s="47">
        <v>0</v>
      </c>
      <c r="BJ65" s="53">
        <v>0</v>
      </c>
    </row>
    <row r="66" spans="1:62" s="30" customFormat="1" ht="11.25" hidden="1" x14ac:dyDescent="0.15">
      <c r="A66" s="30" t="s">
        <v>424</v>
      </c>
      <c r="B66" s="30" t="s">
        <v>453</v>
      </c>
      <c r="C66" s="30" t="str">
        <f>CONCATENATE("VBV",B66,"")</f>
        <v>VBV200Mx50M</v>
      </c>
      <c r="D66" s="124"/>
      <c r="E66" s="124"/>
      <c r="F66" s="34" t="s">
        <v>29</v>
      </c>
      <c r="G66" s="34" t="s">
        <v>32</v>
      </c>
      <c r="H66" s="34" t="s">
        <v>37</v>
      </c>
      <c r="I66" s="34" t="s">
        <v>401</v>
      </c>
      <c r="J66" s="34" t="s">
        <v>401</v>
      </c>
      <c r="K66" s="34">
        <f t="shared" si="4"/>
        <v>214016</v>
      </c>
      <c r="L66" s="34">
        <f t="shared" si="1"/>
        <v>53504</v>
      </c>
      <c r="M66" s="34">
        <v>107008</v>
      </c>
      <c r="N66" s="34">
        <v>26752</v>
      </c>
      <c r="O66" s="34">
        <f t="shared" ref="O66:P66" si="12">M66/4</f>
        <v>26752</v>
      </c>
      <c r="P66" s="34">
        <f t="shared" si="12"/>
        <v>6688</v>
      </c>
      <c r="Q66" s="34">
        <v>1</v>
      </c>
      <c r="R66" s="34">
        <v>1</v>
      </c>
      <c r="S66" s="34">
        <v>6</v>
      </c>
      <c r="T66" s="34">
        <v>6</v>
      </c>
      <c r="U66" s="34">
        <v>16</v>
      </c>
      <c r="V66" s="34">
        <v>16</v>
      </c>
      <c r="W66" s="34">
        <v>4</v>
      </c>
      <c r="X66" s="34">
        <v>4</v>
      </c>
      <c r="Y66" s="34">
        <v>8</v>
      </c>
      <c r="Z66" s="34">
        <v>8</v>
      </c>
      <c r="AA66" s="34">
        <v>2</v>
      </c>
      <c r="AB66" s="34">
        <v>4</v>
      </c>
      <c r="AC66" s="34">
        <v>2</v>
      </c>
      <c r="AD66" s="34">
        <v>4</v>
      </c>
      <c r="AE66" s="34">
        <v>8</v>
      </c>
      <c r="AF66" s="34">
        <v>5</v>
      </c>
      <c r="AG66" s="34">
        <v>2</v>
      </c>
      <c r="AH66" s="34">
        <v>1</v>
      </c>
      <c r="AI66" s="34" t="s">
        <v>13</v>
      </c>
      <c r="AJ66" s="34" t="s">
        <v>407</v>
      </c>
      <c r="AK66" s="34" t="s">
        <v>13</v>
      </c>
      <c r="AL66" s="34" t="s">
        <v>13</v>
      </c>
      <c r="AM66" s="34" t="s">
        <v>470</v>
      </c>
      <c r="AN66" s="34" t="s">
        <v>470</v>
      </c>
      <c r="AO66" s="58">
        <v>53</v>
      </c>
      <c r="AP66" s="59">
        <v>16.2</v>
      </c>
      <c r="AQ66" s="59">
        <v>54</v>
      </c>
      <c r="AR66" s="59">
        <v>10.199999999999999</v>
      </c>
      <c r="AS66" s="59">
        <v>40</v>
      </c>
      <c r="AT66" s="59">
        <v>0</v>
      </c>
      <c r="AU66" s="59">
        <v>40</v>
      </c>
      <c r="AV66" s="60">
        <v>0</v>
      </c>
      <c r="AW66" s="34">
        <v>107008</v>
      </c>
      <c r="AX66" s="47">
        <v>50000</v>
      </c>
      <c r="AY66" s="47">
        <v>0</v>
      </c>
      <c r="AZ66" s="47">
        <v>0</v>
      </c>
      <c r="BA66" s="47">
        <v>10</v>
      </c>
      <c r="BB66" s="47">
        <v>10</v>
      </c>
      <c r="BC66" s="47">
        <v>2</v>
      </c>
      <c r="BD66" s="47">
        <v>1</v>
      </c>
      <c r="BE66" s="47">
        <v>2</v>
      </c>
      <c r="BF66" s="47">
        <v>1</v>
      </c>
      <c r="BG66" s="47" t="s">
        <v>421</v>
      </c>
      <c r="BH66" s="47" t="s">
        <v>421</v>
      </c>
      <c r="BI66" s="47">
        <v>0</v>
      </c>
      <c r="BJ66" s="53">
        <v>0</v>
      </c>
    </row>
    <row r="67" spans="1:62" s="30" customFormat="1" ht="11.25" x14ac:dyDescent="0.15">
      <c r="D67" s="124"/>
      <c r="E67" s="12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58"/>
      <c r="AP67" s="59"/>
      <c r="AQ67" s="59"/>
      <c r="AR67" s="59"/>
      <c r="AS67" s="59"/>
      <c r="AT67" s="59"/>
      <c r="AU67" s="59"/>
      <c r="AV67" s="60"/>
      <c r="AW67" s="52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53"/>
    </row>
    <row r="68" spans="1:62" s="30" customFormat="1" ht="11.25" x14ac:dyDescent="0.15">
      <c r="A68" s="30" t="s">
        <v>92</v>
      </c>
      <c r="B68" s="13" t="s">
        <v>94</v>
      </c>
      <c r="C68" s="30" t="s">
        <v>492</v>
      </c>
      <c r="D68" s="124">
        <v>27000</v>
      </c>
      <c r="E68" s="124">
        <v>2100</v>
      </c>
      <c r="F68" s="34" t="s">
        <v>29</v>
      </c>
      <c r="G68" s="34" t="s">
        <v>30</v>
      </c>
      <c r="H68" s="34" t="s">
        <v>37</v>
      </c>
      <c r="I68" s="34" t="s">
        <v>401</v>
      </c>
      <c r="J68" s="34" t="s">
        <v>469</v>
      </c>
      <c r="K68" s="34"/>
      <c r="L68" s="34"/>
      <c r="M68" s="34">
        <v>27008</v>
      </c>
      <c r="N68" s="34">
        <v>2176</v>
      </c>
      <c r="O68" s="34">
        <v>32</v>
      </c>
      <c r="P68" s="34">
        <v>32</v>
      </c>
      <c r="Q68" s="34">
        <v>1</v>
      </c>
      <c r="R68" s="34">
        <v>1</v>
      </c>
      <c r="S68" s="34">
        <v>8</v>
      </c>
      <c r="T68" s="34">
        <v>8</v>
      </c>
      <c r="U68" s="34">
        <v>16</v>
      </c>
      <c r="V68" s="34">
        <v>16</v>
      </c>
      <c r="W68" s="34">
        <v>6</v>
      </c>
      <c r="X68" s="34">
        <v>6</v>
      </c>
      <c r="Y68" s="34">
        <v>10</v>
      </c>
      <c r="Z68" s="34">
        <v>10</v>
      </c>
      <c r="AA68" s="34">
        <v>2</v>
      </c>
      <c r="AB68" s="34">
        <v>4</v>
      </c>
      <c r="AC68" s="34">
        <v>2</v>
      </c>
      <c r="AD68" s="34">
        <v>4</v>
      </c>
      <c r="AE68" s="34">
        <v>8</v>
      </c>
      <c r="AF68" s="34">
        <v>5</v>
      </c>
      <c r="AG68" s="34">
        <v>2</v>
      </c>
      <c r="AH68" s="34">
        <v>1</v>
      </c>
      <c r="AI68" s="34" t="s">
        <v>13</v>
      </c>
      <c r="AJ68" s="34" t="s">
        <v>407</v>
      </c>
      <c r="AK68" s="34" t="s">
        <v>407</v>
      </c>
      <c r="AL68" s="34" t="s">
        <v>13</v>
      </c>
      <c r="AM68" s="34" t="s">
        <v>470</v>
      </c>
      <c r="AN68" s="34" t="s">
        <v>470</v>
      </c>
      <c r="AO68" s="58">
        <v>53</v>
      </c>
      <c r="AP68" s="59">
        <v>16.2</v>
      </c>
      <c r="AQ68" s="59">
        <v>54</v>
      </c>
      <c r="AR68" s="59">
        <v>10.199999999999999</v>
      </c>
      <c r="AS68" s="59">
        <v>40</v>
      </c>
      <c r="AT68" s="59">
        <v>0</v>
      </c>
      <c r="AU68" s="59">
        <v>40</v>
      </c>
      <c r="AV68" s="60">
        <v>0</v>
      </c>
      <c r="AW68" s="34">
        <v>27008</v>
      </c>
      <c r="AX68" s="47">
        <v>50000</v>
      </c>
      <c r="AY68" s="47">
        <v>0</v>
      </c>
      <c r="AZ68" s="47">
        <v>0</v>
      </c>
      <c r="BA68" s="47">
        <v>10</v>
      </c>
      <c r="BB68" s="47">
        <v>10</v>
      </c>
      <c r="BC68" s="47">
        <v>2</v>
      </c>
      <c r="BD68" s="47">
        <v>1</v>
      </c>
      <c r="BE68" s="47">
        <v>2</v>
      </c>
      <c r="BF68" s="47">
        <v>1</v>
      </c>
      <c r="BG68" s="47" t="s">
        <v>421</v>
      </c>
      <c r="BH68" s="47" t="s">
        <v>421</v>
      </c>
      <c r="BI68" s="47">
        <v>0</v>
      </c>
      <c r="BJ68" s="53">
        <v>0</v>
      </c>
    </row>
    <row r="69" spans="1:62" s="30" customFormat="1" ht="11.25" x14ac:dyDescent="0.15">
      <c r="A69" s="30" t="s">
        <v>65</v>
      </c>
      <c r="B69" s="15" t="s">
        <v>68</v>
      </c>
      <c r="C69" s="30" t="s">
        <v>493</v>
      </c>
      <c r="D69" s="124">
        <v>4300</v>
      </c>
      <c r="E69" s="124">
        <v>5300</v>
      </c>
      <c r="F69" s="34" t="s">
        <v>29</v>
      </c>
      <c r="G69" s="34" t="s">
        <v>30</v>
      </c>
      <c r="H69" s="34" t="s">
        <v>37</v>
      </c>
      <c r="I69" s="34" t="s">
        <v>401</v>
      </c>
      <c r="J69" s="34" t="s">
        <v>469</v>
      </c>
      <c r="K69" s="34"/>
      <c r="L69" s="34"/>
      <c r="M69" s="34">
        <v>43008</v>
      </c>
      <c r="N69" s="34">
        <v>5376</v>
      </c>
      <c r="O69" s="34">
        <v>32</v>
      </c>
      <c r="P69" s="34">
        <v>32</v>
      </c>
      <c r="Q69" s="34">
        <v>1</v>
      </c>
      <c r="R69" s="34">
        <v>1</v>
      </c>
      <c r="S69" s="34">
        <v>8</v>
      </c>
      <c r="T69" s="34">
        <v>8</v>
      </c>
      <c r="U69" s="34">
        <v>16</v>
      </c>
      <c r="V69" s="34">
        <v>16</v>
      </c>
      <c r="W69" s="34">
        <v>6</v>
      </c>
      <c r="X69" s="34">
        <v>6</v>
      </c>
      <c r="Y69" s="34">
        <v>10</v>
      </c>
      <c r="Z69" s="34">
        <v>10</v>
      </c>
      <c r="AA69" s="34">
        <v>2</v>
      </c>
      <c r="AB69" s="34">
        <v>4</v>
      </c>
      <c r="AC69" s="34">
        <v>2</v>
      </c>
      <c r="AD69" s="34">
        <v>4</v>
      </c>
      <c r="AE69" s="34">
        <v>8</v>
      </c>
      <c r="AF69" s="34">
        <v>5</v>
      </c>
      <c r="AG69" s="34">
        <v>2</v>
      </c>
      <c r="AH69" s="34">
        <v>1</v>
      </c>
      <c r="AI69" s="34" t="s">
        <v>13</v>
      </c>
      <c r="AJ69" s="34" t="s">
        <v>407</v>
      </c>
      <c r="AK69" s="34" t="s">
        <v>407</v>
      </c>
      <c r="AL69" s="34" t="s">
        <v>13</v>
      </c>
      <c r="AM69" s="34" t="s">
        <v>470</v>
      </c>
      <c r="AN69" s="34" t="s">
        <v>470</v>
      </c>
      <c r="AO69" s="58">
        <v>53</v>
      </c>
      <c r="AP69" s="59">
        <v>16.2</v>
      </c>
      <c r="AQ69" s="59">
        <v>54</v>
      </c>
      <c r="AR69" s="59">
        <v>10.199999999999999</v>
      </c>
      <c r="AS69" s="59">
        <v>40</v>
      </c>
      <c r="AT69" s="59">
        <v>0</v>
      </c>
      <c r="AU69" s="59">
        <v>40</v>
      </c>
      <c r="AV69" s="60">
        <v>0</v>
      </c>
      <c r="AW69" s="34">
        <v>43008</v>
      </c>
      <c r="AX69" s="47">
        <v>50000</v>
      </c>
      <c r="AY69" s="47">
        <v>0</v>
      </c>
      <c r="AZ69" s="47">
        <v>0</v>
      </c>
      <c r="BA69" s="47">
        <v>10</v>
      </c>
      <c r="BB69" s="47">
        <v>10</v>
      </c>
      <c r="BC69" s="47">
        <v>2</v>
      </c>
      <c r="BD69" s="47">
        <v>1</v>
      </c>
      <c r="BE69" s="47">
        <v>2</v>
      </c>
      <c r="BF69" s="47">
        <v>1</v>
      </c>
      <c r="BG69" s="47" t="s">
        <v>421</v>
      </c>
      <c r="BH69" s="47" t="s">
        <v>421</v>
      </c>
      <c r="BI69" s="47">
        <v>0</v>
      </c>
      <c r="BJ69" s="53">
        <v>0</v>
      </c>
    </row>
    <row r="70" spans="1:62" s="30" customFormat="1" ht="11.25" x14ac:dyDescent="0.15">
      <c r="A70" s="68" t="s">
        <v>74</v>
      </c>
      <c r="B70" s="15" t="s">
        <v>70</v>
      </c>
      <c r="C70" s="30" t="s">
        <v>494</v>
      </c>
      <c r="D70" s="124">
        <v>6500</v>
      </c>
      <c r="E70" s="124">
        <v>6000</v>
      </c>
      <c r="F70" s="34" t="s">
        <v>29</v>
      </c>
      <c r="G70" s="34" t="s">
        <v>30</v>
      </c>
      <c r="H70" s="34" t="s">
        <v>37</v>
      </c>
      <c r="I70" s="34" t="s">
        <v>401</v>
      </c>
      <c r="J70" s="34" t="s">
        <v>469</v>
      </c>
      <c r="K70" s="34"/>
      <c r="L70" s="34"/>
      <c r="M70" s="34">
        <v>65472</v>
      </c>
      <c r="N70" s="34">
        <v>5504</v>
      </c>
      <c r="O70" s="34">
        <v>32</v>
      </c>
      <c r="P70" s="34">
        <v>32</v>
      </c>
      <c r="Q70" s="34">
        <v>1</v>
      </c>
      <c r="R70" s="34">
        <v>1</v>
      </c>
      <c r="S70" s="34">
        <v>8</v>
      </c>
      <c r="T70" s="34">
        <v>8</v>
      </c>
      <c r="U70" s="34">
        <v>16</v>
      </c>
      <c r="V70" s="34">
        <v>16</v>
      </c>
      <c r="W70" s="34">
        <v>6</v>
      </c>
      <c r="X70" s="34">
        <v>6</v>
      </c>
      <c r="Y70" s="34">
        <v>10</v>
      </c>
      <c r="Z70" s="34">
        <v>10</v>
      </c>
      <c r="AA70" s="34">
        <v>2</v>
      </c>
      <c r="AB70" s="34">
        <v>4</v>
      </c>
      <c r="AC70" s="34">
        <v>2</v>
      </c>
      <c r="AD70" s="34">
        <v>4</v>
      </c>
      <c r="AE70" s="34">
        <v>8</v>
      </c>
      <c r="AF70" s="34">
        <v>5</v>
      </c>
      <c r="AG70" s="34">
        <v>2</v>
      </c>
      <c r="AH70" s="34">
        <v>1</v>
      </c>
      <c r="AI70" s="34" t="s">
        <v>13</v>
      </c>
      <c r="AJ70" s="34" t="s">
        <v>407</v>
      </c>
      <c r="AK70" s="34" t="s">
        <v>407</v>
      </c>
      <c r="AL70" s="34" t="s">
        <v>13</v>
      </c>
      <c r="AM70" s="34" t="s">
        <v>470</v>
      </c>
      <c r="AN70" s="34" t="s">
        <v>470</v>
      </c>
      <c r="AO70" s="58">
        <v>53</v>
      </c>
      <c r="AP70" s="59">
        <v>16.2</v>
      </c>
      <c r="AQ70" s="59">
        <v>54</v>
      </c>
      <c r="AR70" s="59">
        <v>10.199999999999999</v>
      </c>
      <c r="AS70" s="59">
        <v>40</v>
      </c>
      <c r="AT70" s="59">
        <v>0</v>
      </c>
      <c r="AU70" s="59">
        <v>40</v>
      </c>
      <c r="AV70" s="60">
        <v>0</v>
      </c>
      <c r="AW70" s="34">
        <v>65472</v>
      </c>
      <c r="AX70" s="47">
        <v>50000</v>
      </c>
      <c r="AY70" s="47">
        <v>0</v>
      </c>
      <c r="AZ70" s="47">
        <v>0</v>
      </c>
      <c r="BA70" s="47">
        <v>10</v>
      </c>
      <c r="BB70" s="47">
        <v>10</v>
      </c>
      <c r="BC70" s="47">
        <v>2</v>
      </c>
      <c r="BD70" s="47">
        <v>1</v>
      </c>
      <c r="BE70" s="47">
        <v>2</v>
      </c>
      <c r="BF70" s="47">
        <v>1</v>
      </c>
      <c r="BG70" s="47" t="s">
        <v>421</v>
      </c>
      <c r="BH70" s="47" t="s">
        <v>421</v>
      </c>
      <c r="BI70" s="47">
        <v>0</v>
      </c>
      <c r="BJ70" s="53">
        <v>0</v>
      </c>
    </row>
    <row r="71" spans="1:62" s="64" customFormat="1" ht="11.25" x14ac:dyDescent="0.15">
      <c r="A71" s="30"/>
      <c r="B71" s="15" t="s">
        <v>72</v>
      </c>
      <c r="C71" s="30" t="s">
        <v>495</v>
      </c>
      <c r="D71" s="124">
        <v>87000</v>
      </c>
      <c r="E71" s="124">
        <v>11000</v>
      </c>
      <c r="F71" s="34" t="s">
        <v>29</v>
      </c>
      <c r="G71" s="34" t="s">
        <v>32</v>
      </c>
      <c r="H71" s="34" t="s">
        <v>37</v>
      </c>
      <c r="I71" s="34" t="s">
        <v>401</v>
      </c>
      <c r="J71" s="34" t="s">
        <v>469</v>
      </c>
      <c r="K71" s="34"/>
      <c r="L71" s="34"/>
      <c r="M71" s="34">
        <v>87296</v>
      </c>
      <c r="N71" s="34">
        <v>11008</v>
      </c>
      <c r="O71" s="34">
        <v>32</v>
      </c>
      <c r="P71" s="34">
        <v>32</v>
      </c>
      <c r="Q71" s="34">
        <v>1</v>
      </c>
      <c r="R71" s="34">
        <v>1</v>
      </c>
      <c r="S71" s="34">
        <v>8</v>
      </c>
      <c r="T71" s="34">
        <v>8</v>
      </c>
      <c r="U71" s="34">
        <v>16</v>
      </c>
      <c r="V71" s="34">
        <v>16</v>
      </c>
      <c r="W71" s="34">
        <v>6</v>
      </c>
      <c r="X71" s="34">
        <v>6</v>
      </c>
      <c r="Y71" s="34">
        <v>10</v>
      </c>
      <c r="Z71" s="34">
        <v>10</v>
      </c>
      <c r="AA71" s="34">
        <v>2</v>
      </c>
      <c r="AB71" s="34">
        <v>4</v>
      </c>
      <c r="AC71" s="34">
        <v>2</v>
      </c>
      <c r="AD71" s="34">
        <v>4</v>
      </c>
      <c r="AE71" s="34">
        <v>8</v>
      </c>
      <c r="AF71" s="34">
        <v>5</v>
      </c>
      <c r="AG71" s="34">
        <v>2</v>
      </c>
      <c r="AH71" s="34">
        <v>1</v>
      </c>
      <c r="AI71" s="34" t="s">
        <v>13</v>
      </c>
      <c r="AJ71" s="34" t="s">
        <v>407</v>
      </c>
      <c r="AK71" s="34" t="s">
        <v>407</v>
      </c>
      <c r="AL71" s="34" t="s">
        <v>13</v>
      </c>
      <c r="AM71" s="34" t="s">
        <v>470</v>
      </c>
      <c r="AN71" s="34" t="s">
        <v>470</v>
      </c>
      <c r="AO71" s="58">
        <v>53</v>
      </c>
      <c r="AP71" s="59">
        <v>16.2</v>
      </c>
      <c r="AQ71" s="59">
        <v>54</v>
      </c>
      <c r="AR71" s="59">
        <v>10.199999999999999</v>
      </c>
      <c r="AS71" s="59">
        <v>40</v>
      </c>
      <c r="AT71" s="59">
        <v>0</v>
      </c>
      <c r="AU71" s="59">
        <v>40</v>
      </c>
      <c r="AV71" s="60">
        <v>0</v>
      </c>
      <c r="AW71" s="34">
        <v>87296</v>
      </c>
      <c r="AX71" s="47">
        <v>50000</v>
      </c>
      <c r="AY71" s="47">
        <v>0</v>
      </c>
      <c r="AZ71" s="47">
        <v>0</v>
      </c>
      <c r="BA71" s="47">
        <v>10</v>
      </c>
      <c r="BB71" s="47">
        <v>10</v>
      </c>
      <c r="BC71" s="47">
        <v>2</v>
      </c>
      <c r="BD71" s="47">
        <v>1</v>
      </c>
      <c r="BE71" s="47">
        <v>2</v>
      </c>
      <c r="BF71" s="47">
        <v>1</v>
      </c>
      <c r="BG71" s="47" t="s">
        <v>421</v>
      </c>
      <c r="BH71" s="47" t="s">
        <v>421</v>
      </c>
      <c r="BI71" s="47">
        <v>0</v>
      </c>
      <c r="BJ71" s="53">
        <v>0</v>
      </c>
    </row>
    <row r="72" spans="1:62" s="64" customFormat="1" ht="11.25" x14ac:dyDescent="0.15">
      <c r="A72" s="30"/>
      <c r="B72" s="15" t="s">
        <v>480</v>
      </c>
      <c r="C72" s="30" t="s">
        <v>496</v>
      </c>
      <c r="D72" s="124">
        <v>101000</v>
      </c>
      <c r="E72" s="124">
        <v>11000</v>
      </c>
      <c r="F72" s="34" t="s">
        <v>29</v>
      </c>
      <c r="G72" s="34" t="s">
        <v>32</v>
      </c>
      <c r="H72" s="34" t="s">
        <v>37</v>
      </c>
      <c r="I72" s="34" t="s">
        <v>401</v>
      </c>
      <c r="J72" s="34" t="s">
        <v>469</v>
      </c>
      <c r="K72" s="34"/>
      <c r="L72" s="34"/>
      <c r="M72" s="34">
        <v>108000</v>
      </c>
      <c r="N72" s="34">
        <v>11008</v>
      </c>
      <c r="O72" s="34">
        <v>32</v>
      </c>
      <c r="P72" s="34">
        <v>32</v>
      </c>
      <c r="Q72" s="34">
        <v>1</v>
      </c>
      <c r="R72" s="34">
        <v>1</v>
      </c>
      <c r="S72" s="34">
        <v>8</v>
      </c>
      <c r="T72" s="34">
        <v>8</v>
      </c>
      <c r="U72" s="34">
        <v>16</v>
      </c>
      <c r="V72" s="34">
        <v>16</v>
      </c>
      <c r="W72" s="34">
        <v>6</v>
      </c>
      <c r="X72" s="34">
        <v>6</v>
      </c>
      <c r="Y72" s="34">
        <v>10</v>
      </c>
      <c r="Z72" s="34">
        <v>10</v>
      </c>
      <c r="AA72" s="34">
        <v>2</v>
      </c>
      <c r="AB72" s="34">
        <v>4</v>
      </c>
      <c r="AC72" s="34">
        <v>2</v>
      </c>
      <c r="AD72" s="34">
        <v>4</v>
      </c>
      <c r="AE72" s="34">
        <v>8</v>
      </c>
      <c r="AF72" s="34">
        <v>5</v>
      </c>
      <c r="AG72" s="34">
        <v>2</v>
      </c>
      <c r="AH72" s="34">
        <v>1</v>
      </c>
      <c r="AI72" s="34" t="s">
        <v>13</v>
      </c>
      <c r="AJ72" s="34" t="s">
        <v>407</v>
      </c>
      <c r="AK72" s="34" t="s">
        <v>407</v>
      </c>
      <c r="AL72" s="34" t="s">
        <v>13</v>
      </c>
      <c r="AM72" s="34" t="s">
        <v>470</v>
      </c>
      <c r="AN72" s="34" t="s">
        <v>470</v>
      </c>
      <c r="AO72" s="58">
        <v>53</v>
      </c>
      <c r="AP72" s="59">
        <v>16.2</v>
      </c>
      <c r="AQ72" s="59">
        <v>54</v>
      </c>
      <c r="AR72" s="59">
        <v>10.199999999999999</v>
      </c>
      <c r="AS72" s="59">
        <v>40</v>
      </c>
      <c r="AT72" s="59">
        <v>0</v>
      </c>
      <c r="AU72" s="59">
        <v>40</v>
      </c>
      <c r="AV72" s="60">
        <v>0</v>
      </c>
      <c r="AW72" s="34">
        <v>87296</v>
      </c>
      <c r="AX72" s="47">
        <v>50000</v>
      </c>
      <c r="AY72" s="47">
        <v>0</v>
      </c>
      <c r="AZ72" s="47">
        <v>0</v>
      </c>
      <c r="BA72" s="47">
        <v>10</v>
      </c>
      <c r="BB72" s="47">
        <v>10</v>
      </c>
      <c r="BC72" s="47">
        <v>2</v>
      </c>
      <c r="BD72" s="47">
        <v>1</v>
      </c>
      <c r="BE72" s="47">
        <v>2</v>
      </c>
      <c r="BF72" s="47">
        <v>1</v>
      </c>
      <c r="BG72" s="47" t="s">
        <v>421</v>
      </c>
      <c r="BH72" s="47" t="s">
        <v>421</v>
      </c>
      <c r="BI72" s="47">
        <v>0</v>
      </c>
      <c r="BJ72" s="53">
        <v>0</v>
      </c>
    </row>
    <row r="73" spans="1:62" s="30" customFormat="1" ht="11.25" x14ac:dyDescent="0.15">
      <c r="B73" s="1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54"/>
      <c r="AP73" s="55"/>
      <c r="AQ73" s="55"/>
      <c r="AR73" s="55"/>
      <c r="AS73" s="55"/>
      <c r="AT73" s="55"/>
      <c r="AU73" s="55"/>
      <c r="AV73" s="56"/>
      <c r="AW73" s="34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6"/>
    </row>
    <row r="74" spans="1:62" s="30" customFormat="1" ht="11.25" x14ac:dyDescent="0.15">
      <c r="A74" s="30" t="s">
        <v>108</v>
      </c>
      <c r="B74" s="13" t="s">
        <v>94</v>
      </c>
      <c r="C74" s="30" t="s">
        <v>497</v>
      </c>
      <c r="D74" s="34">
        <v>28000</v>
      </c>
      <c r="E74" s="34">
        <v>2200</v>
      </c>
      <c r="F74" s="34" t="s">
        <v>29</v>
      </c>
      <c r="G74" s="34" t="s">
        <v>30</v>
      </c>
      <c r="H74" s="34" t="s">
        <v>37</v>
      </c>
      <c r="I74" s="34" t="s">
        <v>401</v>
      </c>
      <c r="J74" s="34" t="s">
        <v>469</v>
      </c>
      <c r="K74" s="34">
        <f>M74*2</f>
        <v>27264</v>
      </c>
      <c r="L74" s="34">
        <f t="shared" ref="L74:L82" si="13">N74*2</f>
        <v>2240</v>
      </c>
      <c r="M74" s="34">
        <v>13632</v>
      </c>
      <c r="N74" s="34">
        <v>1120</v>
      </c>
      <c r="O74" s="34">
        <f t="shared" ref="O74:P82" si="14">M74/4</f>
        <v>3408</v>
      </c>
      <c r="P74" s="34">
        <f t="shared" si="14"/>
        <v>280</v>
      </c>
      <c r="Q74" s="34">
        <v>1</v>
      </c>
      <c r="R74" s="34">
        <v>1</v>
      </c>
      <c r="S74" s="34">
        <v>8</v>
      </c>
      <c r="T74" s="34">
        <v>8</v>
      </c>
      <c r="U74" s="34">
        <v>16</v>
      </c>
      <c r="V74" s="34">
        <v>16</v>
      </c>
      <c r="W74" s="34">
        <v>6</v>
      </c>
      <c r="X74" s="34">
        <v>6</v>
      </c>
      <c r="Y74" s="34">
        <v>10</v>
      </c>
      <c r="Z74" s="34">
        <v>10</v>
      </c>
      <c r="AA74" s="34">
        <v>2</v>
      </c>
      <c r="AB74" s="34">
        <v>4</v>
      </c>
      <c r="AC74" s="34">
        <v>2</v>
      </c>
      <c r="AD74" s="34">
        <v>4</v>
      </c>
      <c r="AE74" s="34">
        <v>8</v>
      </c>
      <c r="AF74" s="34">
        <v>5</v>
      </c>
      <c r="AG74" s="34">
        <v>2</v>
      </c>
      <c r="AH74" s="34">
        <v>1</v>
      </c>
      <c r="AI74" s="34" t="s">
        <v>13</v>
      </c>
      <c r="AJ74" s="34" t="s">
        <v>407</v>
      </c>
      <c r="AK74" s="34" t="s">
        <v>407</v>
      </c>
      <c r="AL74" s="34" t="s">
        <v>13</v>
      </c>
      <c r="AM74" s="34" t="s">
        <v>470</v>
      </c>
      <c r="AN74" s="34" t="s">
        <v>470</v>
      </c>
      <c r="AO74" s="58">
        <v>53</v>
      </c>
      <c r="AP74" s="59">
        <v>16.2</v>
      </c>
      <c r="AQ74" s="59">
        <v>54</v>
      </c>
      <c r="AR74" s="59">
        <v>10.199999999999999</v>
      </c>
      <c r="AS74" s="59">
        <v>40</v>
      </c>
      <c r="AT74" s="59">
        <v>0</v>
      </c>
      <c r="AU74" s="59">
        <v>40</v>
      </c>
      <c r="AV74" s="60">
        <v>0</v>
      </c>
      <c r="AW74" s="34">
        <f t="shared" ref="AW74:AW82" si="15">K74</f>
        <v>27264</v>
      </c>
      <c r="AX74" s="47">
        <v>50000</v>
      </c>
      <c r="AY74" s="47">
        <v>0</v>
      </c>
      <c r="AZ74" s="47">
        <v>0</v>
      </c>
      <c r="BA74" s="47">
        <v>10</v>
      </c>
      <c r="BB74" s="47">
        <v>10</v>
      </c>
      <c r="BC74" s="47">
        <v>2</v>
      </c>
      <c r="BD74" s="47">
        <v>1</v>
      </c>
      <c r="BE74" s="47">
        <v>2</v>
      </c>
      <c r="BF74" s="47">
        <v>1</v>
      </c>
      <c r="BG74" s="47" t="s">
        <v>421</v>
      </c>
      <c r="BH74" s="47" t="s">
        <v>421</v>
      </c>
      <c r="BI74" s="47">
        <v>0</v>
      </c>
      <c r="BJ74" s="53">
        <v>0</v>
      </c>
    </row>
    <row r="75" spans="1:62" s="30" customFormat="1" ht="11.25" x14ac:dyDescent="0.15">
      <c r="A75" s="30" t="s">
        <v>65</v>
      </c>
      <c r="B75" s="15" t="s">
        <v>68</v>
      </c>
      <c r="C75" s="30" t="s">
        <v>498</v>
      </c>
      <c r="D75" s="34">
        <v>44000</v>
      </c>
      <c r="E75" s="34">
        <v>6000</v>
      </c>
      <c r="F75" s="34" t="s">
        <v>29</v>
      </c>
      <c r="G75" s="34" t="s">
        <v>30</v>
      </c>
      <c r="H75" s="34" t="s">
        <v>37</v>
      </c>
      <c r="I75" s="34" t="s">
        <v>401</v>
      </c>
      <c r="J75" s="34" t="s">
        <v>469</v>
      </c>
      <c r="K75" s="34">
        <f t="shared" ref="K75:K82" si="16">M75*2</f>
        <v>43648</v>
      </c>
      <c r="L75" s="34">
        <f t="shared" si="13"/>
        <v>5504</v>
      </c>
      <c r="M75" s="34">
        <v>21824</v>
      </c>
      <c r="N75" s="34">
        <v>2752</v>
      </c>
      <c r="O75" s="34">
        <f t="shared" si="14"/>
        <v>5456</v>
      </c>
      <c r="P75" s="34">
        <f t="shared" si="14"/>
        <v>688</v>
      </c>
      <c r="Q75" s="34">
        <v>1</v>
      </c>
      <c r="R75" s="34">
        <v>1</v>
      </c>
      <c r="S75" s="34">
        <v>8</v>
      </c>
      <c r="T75" s="34">
        <v>8</v>
      </c>
      <c r="U75" s="34">
        <v>16</v>
      </c>
      <c r="V75" s="34">
        <v>16</v>
      </c>
      <c r="W75" s="34">
        <v>6</v>
      </c>
      <c r="X75" s="34">
        <v>6</v>
      </c>
      <c r="Y75" s="34">
        <v>10</v>
      </c>
      <c r="Z75" s="34">
        <v>10</v>
      </c>
      <c r="AA75" s="34">
        <v>2</v>
      </c>
      <c r="AB75" s="34">
        <v>4</v>
      </c>
      <c r="AC75" s="34">
        <v>2</v>
      </c>
      <c r="AD75" s="34">
        <v>4</v>
      </c>
      <c r="AE75" s="34">
        <v>8</v>
      </c>
      <c r="AF75" s="34">
        <v>5</v>
      </c>
      <c r="AG75" s="34">
        <v>2</v>
      </c>
      <c r="AH75" s="34">
        <v>1</v>
      </c>
      <c r="AI75" s="34" t="s">
        <v>13</v>
      </c>
      <c r="AJ75" s="34" t="s">
        <v>407</v>
      </c>
      <c r="AK75" s="34" t="s">
        <v>407</v>
      </c>
      <c r="AL75" s="34" t="s">
        <v>13</v>
      </c>
      <c r="AM75" s="34" t="s">
        <v>470</v>
      </c>
      <c r="AN75" s="34" t="s">
        <v>470</v>
      </c>
      <c r="AO75" s="58">
        <v>53</v>
      </c>
      <c r="AP75" s="59">
        <v>16.2</v>
      </c>
      <c r="AQ75" s="59">
        <v>54</v>
      </c>
      <c r="AR75" s="59">
        <v>10.199999999999999</v>
      </c>
      <c r="AS75" s="59">
        <v>40</v>
      </c>
      <c r="AT75" s="59">
        <v>0</v>
      </c>
      <c r="AU75" s="59">
        <v>40</v>
      </c>
      <c r="AV75" s="60">
        <v>0</v>
      </c>
      <c r="AW75" s="34">
        <f t="shared" si="15"/>
        <v>43648</v>
      </c>
      <c r="AX75" s="47">
        <v>50000</v>
      </c>
      <c r="AY75" s="47">
        <v>0</v>
      </c>
      <c r="AZ75" s="47">
        <v>0</v>
      </c>
      <c r="BA75" s="47">
        <v>10</v>
      </c>
      <c r="BB75" s="47">
        <v>10</v>
      </c>
      <c r="BC75" s="47">
        <v>2</v>
      </c>
      <c r="BD75" s="47">
        <v>1</v>
      </c>
      <c r="BE75" s="47">
        <v>2</v>
      </c>
      <c r="BF75" s="47">
        <v>1</v>
      </c>
      <c r="BG75" s="47" t="s">
        <v>421</v>
      </c>
      <c r="BH75" s="47" t="s">
        <v>421</v>
      </c>
      <c r="BI75" s="47">
        <v>0</v>
      </c>
      <c r="BJ75" s="53">
        <v>0</v>
      </c>
    </row>
    <row r="76" spans="1:62" s="30" customFormat="1" ht="11.25" x14ac:dyDescent="0.15">
      <c r="A76" s="30" t="s">
        <v>74</v>
      </c>
      <c r="B76" s="15" t="s">
        <v>327</v>
      </c>
      <c r="C76" s="30" t="s">
        <v>499</v>
      </c>
      <c r="D76" s="34">
        <v>65000</v>
      </c>
      <c r="E76" s="34">
        <v>33000</v>
      </c>
      <c r="F76" s="34" t="s">
        <v>29</v>
      </c>
      <c r="G76" s="34" t="s">
        <v>32</v>
      </c>
      <c r="H76" s="34" t="s">
        <v>37</v>
      </c>
      <c r="I76" s="34" t="s">
        <v>401</v>
      </c>
      <c r="J76" s="34" t="s">
        <v>469</v>
      </c>
      <c r="K76" s="34">
        <f t="shared" si="16"/>
        <v>65472</v>
      </c>
      <c r="L76" s="34">
        <f t="shared" si="13"/>
        <v>32736</v>
      </c>
      <c r="M76" s="34">
        <v>32736</v>
      </c>
      <c r="N76" s="34">
        <v>16368</v>
      </c>
      <c r="O76" s="34">
        <f t="shared" si="14"/>
        <v>8184</v>
      </c>
      <c r="P76" s="34">
        <f t="shared" si="14"/>
        <v>4092</v>
      </c>
      <c r="Q76" s="34">
        <v>1</v>
      </c>
      <c r="R76" s="34">
        <v>1</v>
      </c>
      <c r="S76" s="34">
        <v>8</v>
      </c>
      <c r="T76" s="34">
        <v>8</v>
      </c>
      <c r="U76" s="34">
        <v>16</v>
      </c>
      <c r="V76" s="34">
        <v>16</v>
      </c>
      <c r="W76" s="34">
        <v>6</v>
      </c>
      <c r="X76" s="34">
        <v>6</v>
      </c>
      <c r="Y76" s="34">
        <v>10</v>
      </c>
      <c r="Z76" s="34">
        <v>10</v>
      </c>
      <c r="AA76" s="34">
        <v>2</v>
      </c>
      <c r="AB76" s="34">
        <v>4</v>
      </c>
      <c r="AC76" s="34">
        <v>2</v>
      </c>
      <c r="AD76" s="34">
        <v>4</v>
      </c>
      <c r="AE76" s="34">
        <v>8</v>
      </c>
      <c r="AF76" s="34">
        <v>5</v>
      </c>
      <c r="AG76" s="34">
        <v>2</v>
      </c>
      <c r="AH76" s="34">
        <v>1</v>
      </c>
      <c r="AI76" s="34" t="s">
        <v>13</v>
      </c>
      <c r="AJ76" s="34" t="s">
        <v>407</v>
      </c>
      <c r="AK76" s="34" t="s">
        <v>407</v>
      </c>
      <c r="AL76" s="34" t="s">
        <v>13</v>
      </c>
      <c r="AM76" s="34" t="s">
        <v>470</v>
      </c>
      <c r="AN76" s="34" t="s">
        <v>470</v>
      </c>
      <c r="AO76" s="58">
        <v>53</v>
      </c>
      <c r="AP76" s="59">
        <v>16.2</v>
      </c>
      <c r="AQ76" s="59">
        <v>54</v>
      </c>
      <c r="AR76" s="59">
        <v>10.199999999999999</v>
      </c>
      <c r="AS76" s="59">
        <v>40</v>
      </c>
      <c r="AT76" s="59">
        <v>0</v>
      </c>
      <c r="AU76" s="59">
        <v>40</v>
      </c>
      <c r="AV76" s="60">
        <v>0</v>
      </c>
      <c r="AW76" s="34">
        <f t="shared" si="15"/>
        <v>65472</v>
      </c>
      <c r="AX76" s="47">
        <v>50000</v>
      </c>
      <c r="AY76" s="47">
        <v>0</v>
      </c>
      <c r="AZ76" s="47">
        <v>0</v>
      </c>
      <c r="BA76" s="47">
        <v>10</v>
      </c>
      <c r="BB76" s="47">
        <v>10</v>
      </c>
      <c r="BC76" s="47">
        <v>2</v>
      </c>
      <c r="BD76" s="47">
        <v>1</v>
      </c>
      <c r="BE76" s="47">
        <v>2</v>
      </c>
      <c r="BF76" s="47">
        <v>1</v>
      </c>
      <c r="BG76" s="47" t="s">
        <v>421</v>
      </c>
      <c r="BH76" s="47" t="s">
        <v>421</v>
      </c>
      <c r="BI76" s="47">
        <v>0</v>
      </c>
      <c r="BJ76" s="53">
        <v>0</v>
      </c>
    </row>
    <row r="77" spans="1:62" s="30" customFormat="1" ht="11.25" x14ac:dyDescent="0.15">
      <c r="B77" s="15" t="s">
        <v>73</v>
      </c>
      <c r="C77" s="30" t="s">
        <v>500</v>
      </c>
      <c r="D77" s="34">
        <v>87000</v>
      </c>
      <c r="E77" s="34">
        <v>44000</v>
      </c>
      <c r="F77" s="34" t="s">
        <v>29</v>
      </c>
      <c r="G77" s="34" t="s">
        <v>32</v>
      </c>
      <c r="H77" s="34" t="s">
        <v>37</v>
      </c>
      <c r="I77" s="34" t="s">
        <v>401</v>
      </c>
      <c r="J77" s="34" t="s">
        <v>469</v>
      </c>
      <c r="K77" s="34">
        <f t="shared" si="16"/>
        <v>87296</v>
      </c>
      <c r="L77" s="34">
        <f t="shared" si="13"/>
        <v>43648</v>
      </c>
      <c r="M77" s="34">
        <v>43648</v>
      </c>
      <c r="N77" s="34">
        <v>21824</v>
      </c>
      <c r="O77" s="34">
        <f t="shared" si="14"/>
        <v>10912</v>
      </c>
      <c r="P77" s="34">
        <f t="shared" si="14"/>
        <v>5456</v>
      </c>
      <c r="Q77" s="34">
        <v>1</v>
      </c>
      <c r="R77" s="34">
        <v>1</v>
      </c>
      <c r="S77" s="34">
        <v>8</v>
      </c>
      <c r="T77" s="34">
        <v>8</v>
      </c>
      <c r="U77" s="34">
        <v>16</v>
      </c>
      <c r="V77" s="34">
        <v>16</v>
      </c>
      <c r="W77" s="34">
        <v>6</v>
      </c>
      <c r="X77" s="34">
        <v>6</v>
      </c>
      <c r="Y77" s="34">
        <v>10</v>
      </c>
      <c r="Z77" s="34">
        <v>10</v>
      </c>
      <c r="AA77" s="34">
        <v>2</v>
      </c>
      <c r="AB77" s="34">
        <v>4</v>
      </c>
      <c r="AC77" s="34">
        <v>2</v>
      </c>
      <c r="AD77" s="34">
        <v>4</v>
      </c>
      <c r="AE77" s="34">
        <v>8</v>
      </c>
      <c r="AF77" s="34">
        <v>5</v>
      </c>
      <c r="AG77" s="34">
        <v>2</v>
      </c>
      <c r="AH77" s="34">
        <v>1</v>
      </c>
      <c r="AI77" s="34" t="s">
        <v>13</v>
      </c>
      <c r="AJ77" s="34" t="s">
        <v>407</v>
      </c>
      <c r="AK77" s="34" t="s">
        <v>407</v>
      </c>
      <c r="AL77" s="34" t="s">
        <v>13</v>
      </c>
      <c r="AM77" s="34" t="s">
        <v>470</v>
      </c>
      <c r="AN77" s="34" t="s">
        <v>470</v>
      </c>
      <c r="AO77" s="58">
        <v>53</v>
      </c>
      <c r="AP77" s="59">
        <v>16.2</v>
      </c>
      <c r="AQ77" s="59">
        <v>54</v>
      </c>
      <c r="AR77" s="59">
        <v>10.199999999999999</v>
      </c>
      <c r="AS77" s="59">
        <v>40</v>
      </c>
      <c r="AT77" s="59">
        <v>0</v>
      </c>
      <c r="AU77" s="59">
        <v>40</v>
      </c>
      <c r="AV77" s="60">
        <v>0</v>
      </c>
      <c r="AW77" s="34">
        <f t="shared" si="15"/>
        <v>87296</v>
      </c>
      <c r="AX77" s="47">
        <v>50000</v>
      </c>
      <c r="AY77" s="47">
        <v>0</v>
      </c>
      <c r="AZ77" s="47">
        <v>0</v>
      </c>
      <c r="BA77" s="47">
        <v>10</v>
      </c>
      <c r="BB77" s="47">
        <v>10</v>
      </c>
      <c r="BC77" s="47">
        <v>2</v>
      </c>
      <c r="BD77" s="47">
        <v>1</v>
      </c>
      <c r="BE77" s="47">
        <v>2</v>
      </c>
      <c r="BF77" s="47">
        <v>1</v>
      </c>
      <c r="BG77" s="47" t="s">
        <v>421</v>
      </c>
      <c r="BH77" s="47" t="s">
        <v>421</v>
      </c>
      <c r="BI77" s="47">
        <v>0</v>
      </c>
      <c r="BJ77" s="53">
        <v>0</v>
      </c>
    </row>
    <row r="78" spans="1:62" s="30" customFormat="1" ht="11.25" x14ac:dyDescent="0.15">
      <c r="B78" s="15" t="s">
        <v>70</v>
      </c>
      <c r="C78" s="30" t="s">
        <v>501</v>
      </c>
      <c r="D78" s="34">
        <v>65000</v>
      </c>
      <c r="E78" s="34">
        <v>6000</v>
      </c>
      <c r="F78" s="34" t="s">
        <v>29</v>
      </c>
      <c r="G78" s="34" t="s">
        <v>30</v>
      </c>
      <c r="H78" s="34" t="s">
        <v>37</v>
      </c>
      <c r="I78" s="34" t="s">
        <v>401</v>
      </c>
      <c r="J78" s="34" t="s">
        <v>469</v>
      </c>
      <c r="K78" s="34">
        <f t="shared" si="16"/>
        <v>65472</v>
      </c>
      <c r="L78" s="34">
        <f t="shared" si="13"/>
        <v>5504</v>
      </c>
      <c r="M78" s="34">
        <v>32736</v>
      </c>
      <c r="N78" s="34">
        <v>2752</v>
      </c>
      <c r="O78" s="34">
        <f t="shared" si="14"/>
        <v>8184</v>
      </c>
      <c r="P78" s="34">
        <f t="shared" si="14"/>
        <v>688</v>
      </c>
      <c r="Q78" s="34">
        <v>1</v>
      </c>
      <c r="R78" s="34">
        <v>1</v>
      </c>
      <c r="S78" s="34">
        <v>8</v>
      </c>
      <c r="T78" s="34">
        <v>8</v>
      </c>
      <c r="U78" s="34">
        <v>16</v>
      </c>
      <c r="V78" s="34">
        <v>16</v>
      </c>
      <c r="W78" s="34">
        <v>6</v>
      </c>
      <c r="X78" s="34">
        <v>6</v>
      </c>
      <c r="Y78" s="34">
        <v>10</v>
      </c>
      <c r="Z78" s="34">
        <v>10</v>
      </c>
      <c r="AA78" s="34">
        <v>2</v>
      </c>
      <c r="AB78" s="34">
        <v>4</v>
      </c>
      <c r="AC78" s="34">
        <v>2</v>
      </c>
      <c r="AD78" s="34">
        <v>4</v>
      </c>
      <c r="AE78" s="34">
        <v>8</v>
      </c>
      <c r="AF78" s="34">
        <v>5</v>
      </c>
      <c r="AG78" s="34">
        <v>2</v>
      </c>
      <c r="AH78" s="34">
        <v>1</v>
      </c>
      <c r="AI78" s="34" t="s">
        <v>13</v>
      </c>
      <c r="AJ78" s="34" t="s">
        <v>407</v>
      </c>
      <c r="AK78" s="34" t="s">
        <v>407</v>
      </c>
      <c r="AL78" s="34" t="s">
        <v>13</v>
      </c>
      <c r="AM78" s="34" t="s">
        <v>470</v>
      </c>
      <c r="AN78" s="34" t="s">
        <v>470</v>
      </c>
      <c r="AO78" s="58">
        <v>53</v>
      </c>
      <c r="AP78" s="59">
        <v>16.2</v>
      </c>
      <c r="AQ78" s="59">
        <v>54</v>
      </c>
      <c r="AR78" s="59">
        <v>10.199999999999999</v>
      </c>
      <c r="AS78" s="59">
        <v>40</v>
      </c>
      <c r="AT78" s="59">
        <v>0</v>
      </c>
      <c r="AU78" s="59">
        <v>40</v>
      </c>
      <c r="AV78" s="60">
        <v>0</v>
      </c>
      <c r="AW78" s="34">
        <f t="shared" si="15"/>
        <v>65472</v>
      </c>
      <c r="AX78" s="47">
        <v>50000</v>
      </c>
      <c r="AY78" s="47">
        <v>0</v>
      </c>
      <c r="AZ78" s="47">
        <v>0</v>
      </c>
      <c r="BA78" s="47">
        <v>10</v>
      </c>
      <c r="BB78" s="47">
        <v>10</v>
      </c>
      <c r="BC78" s="47">
        <v>2</v>
      </c>
      <c r="BD78" s="47">
        <v>1</v>
      </c>
      <c r="BE78" s="47">
        <v>2</v>
      </c>
      <c r="BF78" s="47">
        <v>1</v>
      </c>
      <c r="BG78" s="47" t="s">
        <v>421</v>
      </c>
      <c r="BH78" s="47" t="s">
        <v>421</v>
      </c>
      <c r="BI78" s="47">
        <v>0</v>
      </c>
      <c r="BJ78" s="53">
        <v>0</v>
      </c>
    </row>
    <row r="79" spans="1:62" s="30" customFormat="1" ht="11.25" x14ac:dyDescent="0.15">
      <c r="B79" s="15" t="s">
        <v>72</v>
      </c>
      <c r="C79" s="30" t="s">
        <v>502</v>
      </c>
      <c r="D79" s="34">
        <v>87000</v>
      </c>
      <c r="E79" s="34">
        <v>11000</v>
      </c>
      <c r="F79" s="34" t="s">
        <v>29</v>
      </c>
      <c r="G79" s="34" t="s">
        <v>30</v>
      </c>
      <c r="H79" s="34" t="s">
        <v>37</v>
      </c>
      <c r="I79" s="34" t="s">
        <v>401</v>
      </c>
      <c r="J79" s="34" t="s">
        <v>469</v>
      </c>
      <c r="K79" s="34">
        <f t="shared" si="16"/>
        <v>87296</v>
      </c>
      <c r="L79" s="34">
        <f t="shared" si="13"/>
        <v>11008</v>
      </c>
      <c r="M79" s="34">
        <v>43648</v>
      </c>
      <c r="N79" s="34">
        <v>5504</v>
      </c>
      <c r="O79" s="34">
        <f t="shared" si="14"/>
        <v>10912</v>
      </c>
      <c r="P79" s="34">
        <f t="shared" si="14"/>
        <v>1376</v>
      </c>
      <c r="Q79" s="34">
        <v>1</v>
      </c>
      <c r="R79" s="34">
        <v>1</v>
      </c>
      <c r="S79" s="34">
        <v>8</v>
      </c>
      <c r="T79" s="34">
        <v>8</v>
      </c>
      <c r="U79" s="34">
        <v>16</v>
      </c>
      <c r="V79" s="34">
        <v>16</v>
      </c>
      <c r="W79" s="34">
        <v>6</v>
      </c>
      <c r="X79" s="34">
        <v>6</v>
      </c>
      <c r="Y79" s="34">
        <v>10</v>
      </c>
      <c r="Z79" s="34">
        <v>10</v>
      </c>
      <c r="AA79" s="34">
        <v>2</v>
      </c>
      <c r="AB79" s="34">
        <v>4</v>
      </c>
      <c r="AC79" s="34">
        <v>2</v>
      </c>
      <c r="AD79" s="34">
        <v>4</v>
      </c>
      <c r="AE79" s="34">
        <v>8</v>
      </c>
      <c r="AF79" s="34">
        <v>5</v>
      </c>
      <c r="AG79" s="34">
        <v>2</v>
      </c>
      <c r="AH79" s="34">
        <v>1</v>
      </c>
      <c r="AI79" s="34" t="s">
        <v>13</v>
      </c>
      <c r="AJ79" s="34" t="s">
        <v>407</v>
      </c>
      <c r="AK79" s="34" t="s">
        <v>407</v>
      </c>
      <c r="AL79" s="34" t="s">
        <v>13</v>
      </c>
      <c r="AM79" s="34" t="s">
        <v>470</v>
      </c>
      <c r="AN79" s="34" t="s">
        <v>470</v>
      </c>
      <c r="AO79" s="58">
        <v>53</v>
      </c>
      <c r="AP79" s="59">
        <v>16.2</v>
      </c>
      <c r="AQ79" s="59">
        <v>54</v>
      </c>
      <c r="AR79" s="59">
        <v>10.199999999999999</v>
      </c>
      <c r="AS79" s="59">
        <v>40</v>
      </c>
      <c r="AT79" s="59">
        <v>0</v>
      </c>
      <c r="AU79" s="59">
        <v>40</v>
      </c>
      <c r="AV79" s="60">
        <v>0</v>
      </c>
      <c r="AW79" s="34">
        <f t="shared" si="15"/>
        <v>87296</v>
      </c>
      <c r="AX79" s="47">
        <v>50000</v>
      </c>
      <c r="AY79" s="47">
        <v>0</v>
      </c>
      <c r="AZ79" s="47">
        <v>0</v>
      </c>
      <c r="BA79" s="47">
        <v>10</v>
      </c>
      <c r="BB79" s="47">
        <v>10</v>
      </c>
      <c r="BC79" s="47">
        <v>2</v>
      </c>
      <c r="BD79" s="47">
        <v>1</v>
      </c>
      <c r="BE79" s="47">
        <v>2</v>
      </c>
      <c r="BF79" s="47">
        <v>1</v>
      </c>
      <c r="BG79" s="47" t="s">
        <v>421</v>
      </c>
      <c r="BH79" s="47" t="s">
        <v>421</v>
      </c>
      <c r="BI79" s="47">
        <v>0</v>
      </c>
      <c r="BJ79" s="53">
        <v>0</v>
      </c>
    </row>
    <row r="80" spans="1:62" s="30" customFormat="1" ht="11.25" x14ac:dyDescent="0.15">
      <c r="B80" s="30" t="s">
        <v>481</v>
      </c>
      <c r="C80" s="30" t="s">
        <v>503</v>
      </c>
      <c r="D80" s="34">
        <v>130000</v>
      </c>
      <c r="E80" s="34">
        <v>11000</v>
      </c>
      <c r="F80" s="34" t="s">
        <v>29</v>
      </c>
      <c r="G80" s="34" t="s">
        <v>32</v>
      </c>
      <c r="H80" s="34" t="s">
        <v>37</v>
      </c>
      <c r="I80" s="34" t="s">
        <v>401</v>
      </c>
      <c r="J80" s="34" t="s">
        <v>469</v>
      </c>
      <c r="K80" s="34">
        <f t="shared" si="16"/>
        <v>130944</v>
      </c>
      <c r="L80" s="34">
        <f t="shared" si="13"/>
        <v>11008</v>
      </c>
      <c r="M80" s="34">
        <v>65472</v>
      </c>
      <c r="N80" s="34">
        <v>5504</v>
      </c>
      <c r="O80" s="34">
        <f t="shared" si="14"/>
        <v>16368</v>
      </c>
      <c r="P80" s="34">
        <f t="shared" si="14"/>
        <v>1376</v>
      </c>
      <c r="Q80" s="34">
        <v>1</v>
      </c>
      <c r="R80" s="34">
        <v>1</v>
      </c>
      <c r="S80" s="34">
        <v>8</v>
      </c>
      <c r="T80" s="34">
        <v>8</v>
      </c>
      <c r="U80" s="34">
        <v>16</v>
      </c>
      <c r="V80" s="34">
        <v>16</v>
      </c>
      <c r="W80" s="34">
        <v>6</v>
      </c>
      <c r="X80" s="34">
        <v>6</v>
      </c>
      <c r="Y80" s="34">
        <v>10</v>
      </c>
      <c r="Z80" s="34">
        <v>10</v>
      </c>
      <c r="AA80" s="34">
        <v>2</v>
      </c>
      <c r="AB80" s="34">
        <v>4</v>
      </c>
      <c r="AC80" s="34">
        <v>2</v>
      </c>
      <c r="AD80" s="34">
        <v>4</v>
      </c>
      <c r="AE80" s="34">
        <v>8</v>
      </c>
      <c r="AF80" s="34">
        <v>5</v>
      </c>
      <c r="AG80" s="34">
        <v>2</v>
      </c>
      <c r="AH80" s="34">
        <v>1</v>
      </c>
      <c r="AI80" s="34" t="s">
        <v>13</v>
      </c>
      <c r="AJ80" s="34" t="s">
        <v>407</v>
      </c>
      <c r="AK80" s="34" t="s">
        <v>407</v>
      </c>
      <c r="AL80" s="34" t="s">
        <v>13</v>
      </c>
      <c r="AM80" s="34" t="s">
        <v>470</v>
      </c>
      <c r="AN80" s="34" t="s">
        <v>470</v>
      </c>
      <c r="AO80" s="58">
        <v>53</v>
      </c>
      <c r="AP80" s="59">
        <v>16.2</v>
      </c>
      <c r="AQ80" s="59">
        <v>54</v>
      </c>
      <c r="AR80" s="59">
        <v>10.199999999999999</v>
      </c>
      <c r="AS80" s="59">
        <v>40</v>
      </c>
      <c r="AT80" s="59">
        <v>0</v>
      </c>
      <c r="AU80" s="59">
        <v>40</v>
      </c>
      <c r="AV80" s="60">
        <v>0</v>
      </c>
      <c r="AW80" s="34">
        <f t="shared" si="15"/>
        <v>130944</v>
      </c>
      <c r="AX80" s="47">
        <v>50000</v>
      </c>
      <c r="AY80" s="47">
        <v>0</v>
      </c>
      <c r="AZ80" s="47">
        <v>0</v>
      </c>
      <c r="BA80" s="47">
        <v>10</v>
      </c>
      <c r="BB80" s="47">
        <v>10</v>
      </c>
      <c r="BC80" s="47">
        <v>2</v>
      </c>
      <c r="BD80" s="47">
        <v>1</v>
      </c>
      <c r="BE80" s="47">
        <v>2</v>
      </c>
      <c r="BF80" s="47">
        <v>1</v>
      </c>
      <c r="BG80" s="47" t="s">
        <v>421</v>
      </c>
      <c r="BH80" s="47" t="s">
        <v>421</v>
      </c>
      <c r="BI80" s="47">
        <v>0</v>
      </c>
      <c r="BJ80" s="53">
        <v>0</v>
      </c>
    </row>
    <row r="81" spans="1:62" s="30" customFormat="1" ht="11.25" x14ac:dyDescent="0.15">
      <c r="B81" s="30" t="s">
        <v>482</v>
      </c>
      <c r="C81" s="30" t="s">
        <v>504</v>
      </c>
      <c r="D81" s="34">
        <v>151000</v>
      </c>
      <c r="E81" s="34">
        <v>21000</v>
      </c>
      <c r="F81" s="34" t="s">
        <v>29</v>
      </c>
      <c r="G81" s="34" t="s">
        <v>32</v>
      </c>
      <c r="H81" s="34" t="s">
        <v>37</v>
      </c>
      <c r="I81" s="34" t="s">
        <v>401</v>
      </c>
      <c r="J81" s="34" t="s">
        <v>469</v>
      </c>
      <c r="K81" s="34">
        <f t="shared" si="16"/>
        <v>151232</v>
      </c>
      <c r="L81" s="34">
        <f t="shared" si="13"/>
        <v>21824</v>
      </c>
      <c r="M81" s="34">
        <v>75616</v>
      </c>
      <c r="N81" s="34">
        <v>10912</v>
      </c>
      <c r="O81" s="34">
        <f t="shared" si="14"/>
        <v>18904</v>
      </c>
      <c r="P81" s="34">
        <f t="shared" si="14"/>
        <v>2728</v>
      </c>
      <c r="Q81" s="34">
        <v>1</v>
      </c>
      <c r="R81" s="34">
        <v>1</v>
      </c>
      <c r="S81" s="34">
        <v>8</v>
      </c>
      <c r="T81" s="34">
        <v>8</v>
      </c>
      <c r="U81" s="34">
        <v>16</v>
      </c>
      <c r="V81" s="34">
        <v>16</v>
      </c>
      <c r="W81" s="34">
        <v>6</v>
      </c>
      <c r="X81" s="34">
        <v>6</v>
      </c>
      <c r="Y81" s="34">
        <v>10</v>
      </c>
      <c r="Z81" s="34">
        <v>10</v>
      </c>
      <c r="AA81" s="34">
        <v>2</v>
      </c>
      <c r="AB81" s="34">
        <v>4</v>
      </c>
      <c r="AC81" s="34">
        <v>2</v>
      </c>
      <c r="AD81" s="34">
        <v>4</v>
      </c>
      <c r="AE81" s="34">
        <v>8</v>
      </c>
      <c r="AF81" s="34">
        <v>5</v>
      </c>
      <c r="AG81" s="34">
        <v>2</v>
      </c>
      <c r="AH81" s="34">
        <v>1</v>
      </c>
      <c r="AI81" s="34" t="s">
        <v>13</v>
      </c>
      <c r="AJ81" s="34" t="s">
        <v>407</v>
      </c>
      <c r="AK81" s="34" t="s">
        <v>407</v>
      </c>
      <c r="AL81" s="34" t="s">
        <v>13</v>
      </c>
      <c r="AM81" s="34" t="s">
        <v>470</v>
      </c>
      <c r="AN81" s="34" t="s">
        <v>470</v>
      </c>
      <c r="AO81" s="58">
        <v>53</v>
      </c>
      <c r="AP81" s="59">
        <v>16.2</v>
      </c>
      <c r="AQ81" s="59">
        <v>54</v>
      </c>
      <c r="AR81" s="59">
        <v>10.199999999999999</v>
      </c>
      <c r="AS81" s="59">
        <v>40</v>
      </c>
      <c r="AT81" s="59">
        <v>0</v>
      </c>
      <c r="AU81" s="59">
        <v>40</v>
      </c>
      <c r="AV81" s="60">
        <v>0</v>
      </c>
      <c r="AW81" s="34">
        <f t="shared" si="15"/>
        <v>151232</v>
      </c>
      <c r="AX81" s="47">
        <v>50000</v>
      </c>
      <c r="AY81" s="47">
        <v>0</v>
      </c>
      <c r="AZ81" s="47">
        <v>0</v>
      </c>
      <c r="BA81" s="47">
        <v>10</v>
      </c>
      <c r="BB81" s="47">
        <v>10</v>
      </c>
      <c r="BC81" s="47">
        <v>2</v>
      </c>
      <c r="BD81" s="47">
        <v>1</v>
      </c>
      <c r="BE81" s="47">
        <v>2</v>
      </c>
      <c r="BF81" s="47">
        <v>1</v>
      </c>
      <c r="BG81" s="47" t="s">
        <v>421</v>
      </c>
      <c r="BH81" s="47" t="s">
        <v>421</v>
      </c>
      <c r="BI81" s="47">
        <v>0</v>
      </c>
      <c r="BJ81" s="53">
        <v>0</v>
      </c>
    </row>
    <row r="82" spans="1:62" s="30" customFormat="1" ht="11.25" x14ac:dyDescent="0.15">
      <c r="B82" s="30" t="s">
        <v>483</v>
      </c>
      <c r="C82" s="30" t="s">
        <v>505</v>
      </c>
      <c r="D82" s="34">
        <v>216000</v>
      </c>
      <c r="E82" s="34">
        <v>21000</v>
      </c>
      <c r="F82" s="34" t="s">
        <v>29</v>
      </c>
      <c r="G82" s="34" t="s">
        <v>32</v>
      </c>
      <c r="H82" s="34" t="s">
        <v>37</v>
      </c>
      <c r="I82" s="34" t="s">
        <v>401</v>
      </c>
      <c r="J82" s="34" t="s">
        <v>469</v>
      </c>
      <c r="K82" s="34">
        <f t="shared" si="16"/>
        <v>216000</v>
      </c>
      <c r="L82" s="34">
        <f t="shared" si="13"/>
        <v>21824</v>
      </c>
      <c r="M82" s="34">
        <v>108000</v>
      </c>
      <c r="N82" s="34">
        <v>10912</v>
      </c>
      <c r="O82" s="34">
        <f t="shared" si="14"/>
        <v>27000</v>
      </c>
      <c r="P82" s="34">
        <f t="shared" si="14"/>
        <v>2728</v>
      </c>
      <c r="Q82" s="34">
        <v>1</v>
      </c>
      <c r="R82" s="34">
        <v>1</v>
      </c>
      <c r="S82" s="34">
        <v>8</v>
      </c>
      <c r="T82" s="34">
        <v>8</v>
      </c>
      <c r="U82" s="34">
        <v>16</v>
      </c>
      <c r="V82" s="34">
        <v>16</v>
      </c>
      <c r="W82" s="34">
        <v>6</v>
      </c>
      <c r="X82" s="34">
        <v>6</v>
      </c>
      <c r="Y82" s="34">
        <v>10</v>
      </c>
      <c r="Z82" s="34">
        <v>10</v>
      </c>
      <c r="AA82" s="34">
        <v>2</v>
      </c>
      <c r="AB82" s="34">
        <v>4</v>
      </c>
      <c r="AC82" s="34">
        <v>2</v>
      </c>
      <c r="AD82" s="34">
        <v>4</v>
      </c>
      <c r="AE82" s="34">
        <v>8</v>
      </c>
      <c r="AF82" s="34">
        <v>5</v>
      </c>
      <c r="AG82" s="34">
        <v>2</v>
      </c>
      <c r="AH82" s="34">
        <v>1</v>
      </c>
      <c r="AI82" s="34" t="s">
        <v>13</v>
      </c>
      <c r="AJ82" s="34" t="s">
        <v>407</v>
      </c>
      <c r="AK82" s="34" t="s">
        <v>407</v>
      </c>
      <c r="AL82" s="34" t="s">
        <v>13</v>
      </c>
      <c r="AM82" s="34" t="s">
        <v>470</v>
      </c>
      <c r="AN82" s="34" t="s">
        <v>470</v>
      </c>
      <c r="AO82" s="58">
        <v>53</v>
      </c>
      <c r="AP82" s="59">
        <v>16.2</v>
      </c>
      <c r="AQ82" s="59">
        <v>54</v>
      </c>
      <c r="AR82" s="59">
        <v>10.199999999999999</v>
      </c>
      <c r="AS82" s="59">
        <v>40</v>
      </c>
      <c r="AT82" s="59">
        <v>0</v>
      </c>
      <c r="AU82" s="59">
        <v>40</v>
      </c>
      <c r="AV82" s="60">
        <v>0</v>
      </c>
      <c r="AW82" s="34">
        <f t="shared" si="15"/>
        <v>216000</v>
      </c>
      <c r="AX82" s="47">
        <v>50000</v>
      </c>
      <c r="AY82" s="47">
        <v>0</v>
      </c>
      <c r="AZ82" s="47">
        <v>0</v>
      </c>
      <c r="BA82" s="47">
        <v>10</v>
      </c>
      <c r="BB82" s="47">
        <v>10</v>
      </c>
      <c r="BC82" s="47">
        <v>2</v>
      </c>
      <c r="BD82" s="47">
        <v>1</v>
      </c>
      <c r="BE82" s="47">
        <v>2</v>
      </c>
      <c r="BF82" s="47">
        <v>1</v>
      </c>
      <c r="BG82" s="47" t="s">
        <v>421</v>
      </c>
      <c r="BH82" s="47" t="s">
        <v>421</v>
      </c>
      <c r="BI82" s="47">
        <v>0</v>
      </c>
      <c r="BJ82" s="53">
        <v>0</v>
      </c>
    </row>
    <row r="83" spans="1:62" s="30" customFormat="1" x14ac:dyDescent="0.25">
      <c r="A83"/>
      <c r="B83"/>
      <c r="C83"/>
      <c r="D83" s="1"/>
      <c r="E83" s="1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 s="34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 s="49"/>
      <c r="AP83" s="50"/>
      <c r="AQ83" s="50"/>
      <c r="AR83" s="50"/>
      <c r="AS83" s="50"/>
      <c r="AT83" s="50"/>
      <c r="AU83" s="50"/>
      <c r="AV83" s="51"/>
      <c r="AW83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1"/>
    </row>
    <row r="84" spans="1:62" s="30" customFormat="1" ht="11.25" customHeight="1" x14ac:dyDescent="0.15">
      <c r="A84" s="30" t="s">
        <v>64</v>
      </c>
      <c r="B84" s="15" t="s">
        <v>78</v>
      </c>
      <c r="C84" s="30" t="s">
        <v>506</v>
      </c>
      <c r="D84" s="124">
        <v>3648</v>
      </c>
      <c r="E84" s="124">
        <v>3648</v>
      </c>
      <c r="F84" s="34" t="s">
        <v>29</v>
      </c>
      <c r="G84" s="34" t="s">
        <v>30</v>
      </c>
      <c r="H84" s="34" t="s">
        <v>37</v>
      </c>
      <c r="I84" s="34" t="s">
        <v>401</v>
      </c>
      <c r="J84" s="34" t="s">
        <v>469</v>
      </c>
      <c r="K84" s="34"/>
      <c r="L84" s="34"/>
      <c r="M84" s="34">
        <v>3552</v>
      </c>
      <c r="N84" s="34">
        <v>3552</v>
      </c>
      <c r="O84" s="34">
        <v>32</v>
      </c>
      <c r="P84" s="34">
        <v>32</v>
      </c>
      <c r="Q84" s="34">
        <v>1</v>
      </c>
      <c r="R84" s="34">
        <v>1</v>
      </c>
      <c r="S84" s="34">
        <v>8</v>
      </c>
      <c r="T84" s="34">
        <v>8</v>
      </c>
      <c r="U84" s="34">
        <v>16</v>
      </c>
      <c r="V84" s="34">
        <v>16</v>
      </c>
      <c r="W84" s="34">
        <v>6</v>
      </c>
      <c r="X84" s="34">
        <v>6</v>
      </c>
      <c r="Y84" s="34">
        <v>10</v>
      </c>
      <c r="Z84" s="34">
        <v>10</v>
      </c>
      <c r="AA84" s="34">
        <v>2</v>
      </c>
      <c r="AB84" s="34">
        <v>4</v>
      </c>
      <c r="AC84" s="34">
        <v>2</v>
      </c>
      <c r="AD84" s="34">
        <v>4</v>
      </c>
      <c r="AE84" s="34">
        <v>8</v>
      </c>
      <c r="AF84" s="34">
        <v>5</v>
      </c>
      <c r="AG84" s="34">
        <v>2</v>
      </c>
      <c r="AH84" s="34">
        <v>1</v>
      </c>
      <c r="AI84" s="34" t="s">
        <v>13</v>
      </c>
      <c r="AJ84" s="34" t="s">
        <v>407</v>
      </c>
      <c r="AK84" s="34" t="s">
        <v>407</v>
      </c>
      <c r="AL84" s="34" t="s">
        <v>13</v>
      </c>
      <c r="AM84" s="34" t="s">
        <v>470</v>
      </c>
      <c r="AN84" s="34" t="s">
        <v>470</v>
      </c>
      <c r="AO84" s="58">
        <v>53</v>
      </c>
      <c r="AP84" s="59">
        <v>16.2</v>
      </c>
      <c r="AQ84" s="59">
        <v>54</v>
      </c>
      <c r="AR84" s="59">
        <v>10.199999999999999</v>
      </c>
      <c r="AS84" s="59">
        <v>40</v>
      </c>
      <c r="AT84" s="59">
        <v>0</v>
      </c>
      <c r="AU84" s="59">
        <v>40</v>
      </c>
      <c r="AV84" s="60">
        <v>0</v>
      </c>
      <c r="AW84" s="34">
        <v>3552</v>
      </c>
      <c r="AX84" s="47">
        <v>50000</v>
      </c>
      <c r="AY84" s="47">
        <v>0</v>
      </c>
      <c r="AZ84" s="47">
        <v>0</v>
      </c>
      <c r="BA84" s="47">
        <v>10</v>
      </c>
      <c r="BB84" s="47">
        <v>10</v>
      </c>
      <c r="BC84" s="47">
        <v>2</v>
      </c>
      <c r="BD84" s="47">
        <v>1</v>
      </c>
      <c r="BE84" s="47">
        <v>2</v>
      </c>
      <c r="BF84" s="47">
        <v>1</v>
      </c>
      <c r="BG84" s="47" t="s">
        <v>421</v>
      </c>
      <c r="BH84" s="47" t="s">
        <v>421</v>
      </c>
      <c r="BI84" s="47">
        <v>0</v>
      </c>
      <c r="BJ84" s="53">
        <v>0</v>
      </c>
    </row>
    <row r="85" spans="1:62" s="30" customFormat="1" ht="11.25" customHeight="1" x14ac:dyDescent="0.15">
      <c r="A85" s="30" t="s">
        <v>65</v>
      </c>
      <c r="B85" s="15" t="s">
        <v>79</v>
      </c>
      <c r="C85" s="30" t="s">
        <v>507</v>
      </c>
      <c r="D85" s="124">
        <v>6080</v>
      </c>
      <c r="E85" s="124">
        <v>6080</v>
      </c>
      <c r="F85" s="34" t="s">
        <v>29</v>
      </c>
      <c r="G85" s="34" t="s">
        <v>30</v>
      </c>
      <c r="H85" s="34" t="s">
        <v>37</v>
      </c>
      <c r="I85" s="34" t="s">
        <v>401</v>
      </c>
      <c r="J85" s="34" t="s">
        <v>469</v>
      </c>
      <c r="K85" s="34"/>
      <c r="L85" s="34"/>
      <c r="M85" s="34">
        <v>5888</v>
      </c>
      <c r="N85" s="34">
        <v>5888</v>
      </c>
      <c r="O85" s="34">
        <v>32</v>
      </c>
      <c r="P85" s="34">
        <v>32</v>
      </c>
      <c r="Q85" s="34">
        <v>1</v>
      </c>
      <c r="R85" s="34">
        <v>1</v>
      </c>
      <c r="S85" s="34">
        <v>8</v>
      </c>
      <c r="T85" s="34">
        <v>8</v>
      </c>
      <c r="U85" s="34">
        <v>16</v>
      </c>
      <c r="V85" s="34">
        <v>16</v>
      </c>
      <c r="W85" s="34">
        <v>6</v>
      </c>
      <c r="X85" s="34">
        <v>6</v>
      </c>
      <c r="Y85" s="34">
        <v>10</v>
      </c>
      <c r="Z85" s="34">
        <v>10</v>
      </c>
      <c r="AA85" s="34">
        <v>2</v>
      </c>
      <c r="AB85" s="34">
        <v>4</v>
      </c>
      <c r="AC85" s="34">
        <v>2</v>
      </c>
      <c r="AD85" s="34">
        <v>4</v>
      </c>
      <c r="AE85" s="34">
        <v>8</v>
      </c>
      <c r="AF85" s="34">
        <v>5</v>
      </c>
      <c r="AG85" s="34">
        <v>2</v>
      </c>
      <c r="AH85" s="34">
        <v>1</v>
      </c>
      <c r="AI85" s="34" t="s">
        <v>13</v>
      </c>
      <c r="AJ85" s="34" t="s">
        <v>407</v>
      </c>
      <c r="AK85" s="34" t="s">
        <v>407</v>
      </c>
      <c r="AL85" s="34" t="s">
        <v>13</v>
      </c>
      <c r="AM85" s="34" t="s">
        <v>470</v>
      </c>
      <c r="AN85" s="34" t="s">
        <v>470</v>
      </c>
      <c r="AO85" s="58">
        <v>53</v>
      </c>
      <c r="AP85" s="59">
        <v>16.2</v>
      </c>
      <c r="AQ85" s="59">
        <v>54</v>
      </c>
      <c r="AR85" s="59">
        <v>10.199999999999999</v>
      </c>
      <c r="AS85" s="59">
        <v>40</v>
      </c>
      <c r="AT85" s="59">
        <v>0</v>
      </c>
      <c r="AU85" s="59">
        <v>40</v>
      </c>
      <c r="AV85" s="60">
        <v>0</v>
      </c>
      <c r="AW85" s="34">
        <v>5888</v>
      </c>
      <c r="AX85" s="47">
        <v>50000</v>
      </c>
      <c r="AY85" s="47">
        <v>0</v>
      </c>
      <c r="AZ85" s="47">
        <v>0</v>
      </c>
      <c r="BA85" s="47">
        <v>10</v>
      </c>
      <c r="BB85" s="47">
        <v>10</v>
      </c>
      <c r="BC85" s="47">
        <v>2</v>
      </c>
      <c r="BD85" s="47">
        <v>1</v>
      </c>
      <c r="BE85" s="47">
        <v>2</v>
      </c>
      <c r="BF85" s="47">
        <v>1</v>
      </c>
      <c r="BG85" s="47" t="s">
        <v>421</v>
      </c>
      <c r="BH85" s="47" t="s">
        <v>421</v>
      </c>
      <c r="BI85" s="47">
        <v>0</v>
      </c>
      <c r="BJ85" s="53">
        <v>0</v>
      </c>
    </row>
    <row r="86" spans="1:62" ht="11.25" customHeight="1" x14ac:dyDescent="0.25">
      <c r="A86" s="30" t="s">
        <v>214</v>
      </c>
      <c r="B86" s="15" t="s">
        <v>80</v>
      </c>
      <c r="C86" s="30" t="s">
        <v>508</v>
      </c>
      <c r="D86" s="124">
        <v>8456</v>
      </c>
      <c r="E86" s="124">
        <v>8456</v>
      </c>
      <c r="F86" s="34" t="s">
        <v>29</v>
      </c>
      <c r="G86" s="34" t="s">
        <v>30</v>
      </c>
      <c r="H86" s="34" t="s">
        <v>37</v>
      </c>
      <c r="I86" s="34" t="s">
        <v>401</v>
      </c>
      <c r="J86" s="34" t="s">
        <v>469</v>
      </c>
      <c r="K86" s="34"/>
      <c r="L86" s="34"/>
      <c r="M86" s="34">
        <v>8288</v>
      </c>
      <c r="N86" s="34">
        <v>8288</v>
      </c>
      <c r="O86" s="34">
        <v>32</v>
      </c>
      <c r="P86" s="34">
        <v>32</v>
      </c>
      <c r="Q86" s="34">
        <v>1</v>
      </c>
      <c r="R86" s="34">
        <v>1</v>
      </c>
      <c r="S86" s="34">
        <v>8</v>
      </c>
      <c r="T86" s="34">
        <v>8</v>
      </c>
      <c r="U86" s="34">
        <v>16</v>
      </c>
      <c r="V86" s="34">
        <v>16</v>
      </c>
      <c r="W86" s="34">
        <v>6</v>
      </c>
      <c r="X86" s="34">
        <v>6</v>
      </c>
      <c r="Y86" s="34">
        <v>10</v>
      </c>
      <c r="Z86" s="34">
        <v>10</v>
      </c>
      <c r="AA86" s="34">
        <v>2</v>
      </c>
      <c r="AB86" s="34">
        <v>4</v>
      </c>
      <c r="AC86" s="34">
        <v>2</v>
      </c>
      <c r="AD86" s="34">
        <v>4</v>
      </c>
      <c r="AE86" s="34">
        <v>8</v>
      </c>
      <c r="AF86" s="34">
        <v>5</v>
      </c>
      <c r="AG86" s="34">
        <v>2</v>
      </c>
      <c r="AH86" s="34">
        <v>1</v>
      </c>
      <c r="AI86" s="34" t="s">
        <v>13</v>
      </c>
      <c r="AJ86" s="34" t="s">
        <v>407</v>
      </c>
      <c r="AK86" s="34" t="s">
        <v>407</v>
      </c>
      <c r="AL86" s="34" t="s">
        <v>13</v>
      </c>
      <c r="AM86" s="34" t="s">
        <v>470</v>
      </c>
      <c r="AN86" s="34" t="s">
        <v>470</v>
      </c>
      <c r="AO86" s="58">
        <v>53</v>
      </c>
      <c r="AP86" s="59">
        <v>16.2</v>
      </c>
      <c r="AQ86" s="59">
        <v>54</v>
      </c>
      <c r="AR86" s="59">
        <v>10.199999999999999</v>
      </c>
      <c r="AS86" s="59">
        <v>40</v>
      </c>
      <c r="AT86" s="59">
        <v>0</v>
      </c>
      <c r="AU86" s="59">
        <v>40</v>
      </c>
      <c r="AV86" s="60">
        <v>0</v>
      </c>
      <c r="AW86" s="34">
        <v>8288</v>
      </c>
      <c r="AX86" s="47">
        <v>50000</v>
      </c>
      <c r="AY86" s="47">
        <v>0</v>
      </c>
      <c r="AZ86" s="47">
        <v>0</v>
      </c>
      <c r="BA86" s="47">
        <v>10</v>
      </c>
      <c r="BB86" s="47">
        <v>10</v>
      </c>
      <c r="BC86" s="47">
        <v>2</v>
      </c>
      <c r="BD86" s="47">
        <v>1</v>
      </c>
      <c r="BE86" s="47">
        <v>2</v>
      </c>
      <c r="BF86" s="47">
        <v>1</v>
      </c>
      <c r="BG86" s="47" t="s">
        <v>421</v>
      </c>
      <c r="BH86" s="47" t="s">
        <v>421</v>
      </c>
      <c r="BI86" s="47">
        <v>0</v>
      </c>
      <c r="BJ86" s="53">
        <v>0</v>
      </c>
    </row>
    <row r="87" spans="1:62" s="30" customFormat="1" ht="11.25" customHeight="1" x14ac:dyDescent="0.15">
      <c r="B87" s="15" t="s">
        <v>81</v>
      </c>
      <c r="C87" s="30" t="s">
        <v>509</v>
      </c>
      <c r="D87" s="124">
        <v>11776</v>
      </c>
      <c r="E87" s="124">
        <v>11776</v>
      </c>
      <c r="F87" s="34" t="s">
        <v>29</v>
      </c>
      <c r="G87" s="34" t="s">
        <v>32</v>
      </c>
      <c r="H87" s="34" t="s">
        <v>37</v>
      </c>
      <c r="I87" s="34" t="s">
        <v>401</v>
      </c>
      <c r="J87" s="34" t="s">
        <v>469</v>
      </c>
      <c r="K87" s="34"/>
      <c r="L87" s="34"/>
      <c r="M87" s="34">
        <v>12064</v>
      </c>
      <c r="N87" s="34">
        <v>12064</v>
      </c>
      <c r="O87" s="34">
        <v>32</v>
      </c>
      <c r="P87" s="34">
        <v>32</v>
      </c>
      <c r="Q87" s="34">
        <v>1</v>
      </c>
      <c r="R87" s="34">
        <v>1</v>
      </c>
      <c r="S87" s="34">
        <v>8</v>
      </c>
      <c r="T87" s="34">
        <v>8</v>
      </c>
      <c r="U87" s="34">
        <v>16</v>
      </c>
      <c r="V87" s="34">
        <v>16</v>
      </c>
      <c r="W87" s="34">
        <v>6</v>
      </c>
      <c r="X87" s="34">
        <v>6</v>
      </c>
      <c r="Y87" s="34">
        <v>10</v>
      </c>
      <c r="Z87" s="34">
        <v>10</v>
      </c>
      <c r="AA87" s="34">
        <v>2</v>
      </c>
      <c r="AB87" s="34">
        <v>4</v>
      </c>
      <c r="AC87" s="34">
        <v>2</v>
      </c>
      <c r="AD87" s="34">
        <v>4</v>
      </c>
      <c r="AE87" s="34">
        <v>8</v>
      </c>
      <c r="AF87" s="34">
        <v>5</v>
      </c>
      <c r="AG87" s="34">
        <v>2</v>
      </c>
      <c r="AH87" s="34">
        <v>1</v>
      </c>
      <c r="AI87" s="34" t="s">
        <v>13</v>
      </c>
      <c r="AJ87" s="34" t="s">
        <v>407</v>
      </c>
      <c r="AK87" s="34" t="s">
        <v>407</v>
      </c>
      <c r="AL87" s="34" t="s">
        <v>13</v>
      </c>
      <c r="AM87" s="34" t="s">
        <v>470</v>
      </c>
      <c r="AN87" s="34" t="s">
        <v>470</v>
      </c>
      <c r="AO87" s="58">
        <v>53</v>
      </c>
      <c r="AP87" s="59">
        <v>16.2</v>
      </c>
      <c r="AQ87" s="59">
        <v>54</v>
      </c>
      <c r="AR87" s="59">
        <v>10.199999999999999</v>
      </c>
      <c r="AS87" s="59">
        <v>40</v>
      </c>
      <c r="AT87" s="59">
        <v>0</v>
      </c>
      <c r="AU87" s="59">
        <v>40</v>
      </c>
      <c r="AV87" s="60">
        <v>0</v>
      </c>
      <c r="AW87" s="34">
        <v>12064</v>
      </c>
      <c r="AX87" s="47">
        <v>50000</v>
      </c>
      <c r="AY87" s="47">
        <v>0</v>
      </c>
      <c r="AZ87" s="47">
        <v>0</v>
      </c>
      <c r="BA87" s="47">
        <v>10</v>
      </c>
      <c r="BB87" s="47">
        <v>10</v>
      </c>
      <c r="BC87" s="47">
        <v>2</v>
      </c>
      <c r="BD87" s="47">
        <v>1</v>
      </c>
      <c r="BE87" s="47">
        <v>2</v>
      </c>
      <c r="BF87" s="47">
        <v>1</v>
      </c>
      <c r="BG87" s="47" t="s">
        <v>421</v>
      </c>
      <c r="BH87" s="47" t="s">
        <v>421</v>
      </c>
      <c r="BI87" s="47">
        <v>0</v>
      </c>
      <c r="BJ87" s="53">
        <v>0</v>
      </c>
    </row>
    <row r="88" spans="1:62" s="30" customFormat="1" ht="11.25" x14ac:dyDescent="0.15">
      <c r="B88" s="15" t="s">
        <v>82</v>
      </c>
      <c r="C88" s="30" t="s">
        <v>510</v>
      </c>
      <c r="D88" s="124">
        <v>24129</v>
      </c>
      <c r="E88" s="124">
        <v>24129</v>
      </c>
      <c r="F88" s="34" t="s">
        <v>29</v>
      </c>
      <c r="G88" s="34" t="s">
        <v>32</v>
      </c>
      <c r="H88" s="34" t="s">
        <v>37</v>
      </c>
      <c r="I88" s="34" t="s">
        <v>401</v>
      </c>
      <c r="J88" s="34" t="s">
        <v>469</v>
      </c>
      <c r="K88" s="34"/>
      <c r="L88" s="34"/>
      <c r="M88" s="34">
        <v>24128</v>
      </c>
      <c r="N88" s="34">
        <v>24128</v>
      </c>
      <c r="O88" s="34">
        <v>32</v>
      </c>
      <c r="P88" s="34">
        <v>32</v>
      </c>
      <c r="Q88" s="34">
        <v>1</v>
      </c>
      <c r="R88" s="34">
        <v>1</v>
      </c>
      <c r="S88" s="34">
        <v>8</v>
      </c>
      <c r="T88" s="34">
        <v>8</v>
      </c>
      <c r="U88" s="34">
        <v>16</v>
      </c>
      <c r="V88" s="34">
        <v>16</v>
      </c>
      <c r="W88" s="34">
        <v>6</v>
      </c>
      <c r="X88" s="34">
        <v>6</v>
      </c>
      <c r="Y88" s="34">
        <v>10</v>
      </c>
      <c r="Z88" s="34">
        <v>10</v>
      </c>
      <c r="AA88" s="34">
        <v>2</v>
      </c>
      <c r="AB88" s="34">
        <v>4</v>
      </c>
      <c r="AC88" s="34">
        <v>2</v>
      </c>
      <c r="AD88" s="34">
        <v>4</v>
      </c>
      <c r="AE88" s="34">
        <v>8</v>
      </c>
      <c r="AF88" s="34">
        <v>5</v>
      </c>
      <c r="AG88" s="34">
        <v>2</v>
      </c>
      <c r="AH88" s="34">
        <v>1</v>
      </c>
      <c r="AI88" s="34" t="s">
        <v>13</v>
      </c>
      <c r="AJ88" s="34" t="s">
        <v>407</v>
      </c>
      <c r="AK88" s="34" t="s">
        <v>407</v>
      </c>
      <c r="AL88" s="34" t="s">
        <v>13</v>
      </c>
      <c r="AM88" s="34" t="s">
        <v>470</v>
      </c>
      <c r="AN88" s="34" t="s">
        <v>470</v>
      </c>
      <c r="AO88" s="58">
        <v>53</v>
      </c>
      <c r="AP88" s="59">
        <v>16.2</v>
      </c>
      <c r="AQ88" s="59">
        <v>54</v>
      </c>
      <c r="AR88" s="59">
        <v>10.199999999999999</v>
      </c>
      <c r="AS88" s="59">
        <v>40</v>
      </c>
      <c r="AT88" s="59">
        <v>0</v>
      </c>
      <c r="AU88" s="59">
        <v>40</v>
      </c>
      <c r="AV88" s="60">
        <v>0</v>
      </c>
      <c r="AW88" s="34">
        <v>24128</v>
      </c>
      <c r="AX88" s="47">
        <v>50000</v>
      </c>
      <c r="AY88" s="47">
        <v>0</v>
      </c>
      <c r="AZ88" s="47">
        <v>0</v>
      </c>
      <c r="BA88" s="47">
        <v>10</v>
      </c>
      <c r="BB88" s="47">
        <v>10</v>
      </c>
      <c r="BC88" s="47">
        <v>2</v>
      </c>
      <c r="BD88" s="47">
        <v>1</v>
      </c>
      <c r="BE88" s="47">
        <v>2</v>
      </c>
      <c r="BF88" s="47">
        <v>1</v>
      </c>
      <c r="BG88" s="47" t="s">
        <v>421</v>
      </c>
      <c r="BH88" s="47" t="s">
        <v>421</v>
      </c>
      <c r="BI88" s="47">
        <v>0</v>
      </c>
      <c r="BJ88" s="53">
        <v>0</v>
      </c>
    </row>
    <row r="89" spans="1:62" s="30" customFormat="1" ht="11.25" x14ac:dyDescent="0.15">
      <c r="B89" s="15" t="s">
        <v>83</v>
      </c>
      <c r="C89" s="30" t="s">
        <v>511</v>
      </c>
      <c r="D89" s="124">
        <v>36160</v>
      </c>
      <c r="E89" s="124">
        <v>36160</v>
      </c>
      <c r="F89" s="34" t="s">
        <v>29</v>
      </c>
      <c r="G89" s="34" t="s">
        <v>32</v>
      </c>
      <c r="H89" s="34" t="s">
        <v>37</v>
      </c>
      <c r="I89" s="34" t="s">
        <v>401</v>
      </c>
      <c r="J89" s="34" t="s">
        <v>469</v>
      </c>
      <c r="K89" s="34"/>
      <c r="L89" s="34"/>
      <c r="M89" s="34">
        <v>35520</v>
      </c>
      <c r="N89" s="34">
        <v>35520</v>
      </c>
      <c r="O89" s="34">
        <v>32</v>
      </c>
      <c r="P89" s="34">
        <v>32</v>
      </c>
      <c r="Q89" s="34">
        <v>1</v>
      </c>
      <c r="R89" s="34">
        <v>1</v>
      </c>
      <c r="S89" s="34">
        <v>8</v>
      </c>
      <c r="T89" s="34">
        <v>8</v>
      </c>
      <c r="U89" s="34">
        <v>16</v>
      </c>
      <c r="V89" s="34">
        <v>16</v>
      </c>
      <c r="W89" s="34">
        <v>6</v>
      </c>
      <c r="X89" s="34">
        <v>6</v>
      </c>
      <c r="Y89" s="34">
        <v>10</v>
      </c>
      <c r="Z89" s="34">
        <v>10</v>
      </c>
      <c r="AA89" s="34">
        <v>2</v>
      </c>
      <c r="AB89" s="34">
        <v>4</v>
      </c>
      <c r="AC89" s="34">
        <v>2</v>
      </c>
      <c r="AD89" s="34">
        <v>4</v>
      </c>
      <c r="AE89" s="34">
        <v>8</v>
      </c>
      <c r="AF89" s="34">
        <v>5</v>
      </c>
      <c r="AG89" s="34">
        <v>2</v>
      </c>
      <c r="AH89" s="34">
        <v>1</v>
      </c>
      <c r="AI89" s="34" t="s">
        <v>13</v>
      </c>
      <c r="AJ89" s="34" t="s">
        <v>407</v>
      </c>
      <c r="AK89" s="34" t="s">
        <v>407</v>
      </c>
      <c r="AL89" s="34" t="s">
        <v>13</v>
      </c>
      <c r="AM89" s="34" t="s">
        <v>470</v>
      </c>
      <c r="AN89" s="34" t="s">
        <v>470</v>
      </c>
      <c r="AO89" s="58">
        <v>53</v>
      </c>
      <c r="AP89" s="59">
        <v>16.2</v>
      </c>
      <c r="AQ89" s="59">
        <v>54</v>
      </c>
      <c r="AR89" s="59">
        <v>10.199999999999999</v>
      </c>
      <c r="AS89" s="59">
        <v>40</v>
      </c>
      <c r="AT89" s="59">
        <v>0</v>
      </c>
      <c r="AU89" s="59">
        <v>40</v>
      </c>
      <c r="AV89" s="60">
        <v>0</v>
      </c>
      <c r="AW89" s="34">
        <v>35520</v>
      </c>
      <c r="AX89" s="47">
        <v>50000</v>
      </c>
      <c r="AY89" s="47">
        <v>0</v>
      </c>
      <c r="AZ89" s="47">
        <v>0</v>
      </c>
      <c r="BA89" s="47">
        <v>10</v>
      </c>
      <c r="BB89" s="47">
        <v>10</v>
      </c>
      <c r="BC89" s="47">
        <v>2</v>
      </c>
      <c r="BD89" s="47">
        <v>1</v>
      </c>
      <c r="BE89" s="47">
        <v>2</v>
      </c>
      <c r="BF89" s="47">
        <v>1</v>
      </c>
      <c r="BG89" s="47" t="s">
        <v>421</v>
      </c>
      <c r="BH89" s="47" t="s">
        <v>421</v>
      </c>
      <c r="BI89" s="47">
        <v>0</v>
      </c>
      <c r="BJ89" s="53">
        <v>0</v>
      </c>
    </row>
    <row r="90" spans="1:62" s="30" customFormat="1" ht="11.25" x14ac:dyDescent="0.15">
      <c r="B90" s="15" t="s">
        <v>84</v>
      </c>
      <c r="C90" s="30" t="s">
        <v>512</v>
      </c>
      <c r="D90" s="124">
        <v>48256</v>
      </c>
      <c r="E90" s="124">
        <v>48256</v>
      </c>
      <c r="F90" s="34" t="s">
        <v>29</v>
      </c>
      <c r="G90" s="34" t="s">
        <v>32</v>
      </c>
      <c r="H90" s="34" t="s">
        <v>37</v>
      </c>
      <c r="I90" s="34" t="s">
        <v>401</v>
      </c>
      <c r="J90" s="34" t="s">
        <v>469</v>
      </c>
      <c r="K90" s="34"/>
      <c r="L90" s="34"/>
      <c r="M90" s="34">
        <v>47360</v>
      </c>
      <c r="N90" s="34">
        <v>47360</v>
      </c>
      <c r="O90" s="34">
        <v>32</v>
      </c>
      <c r="P90" s="34">
        <v>32</v>
      </c>
      <c r="Q90" s="34">
        <v>1</v>
      </c>
      <c r="R90" s="34">
        <v>1</v>
      </c>
      <c r="S90" s="34">
        <v>8</v>
      </c>
      <c r="T90" s="34">
        <v>8</v>
      </c>
      <c r="U90" s="34">
        <v>16</v>
      </c>
      <c r="V90" s="34">
        <v>16</v>
      </c>
      <c r="W90" s="34">
        <v>6</v>
      </c>
      <c r="X90" s="34">
        <v>6</v>
      </c>
      <c r="Y90" s="34">
        <v>10</v>
      </c>
      <c r="Z90" s="34">
        <v>10</v>
      </c>
      <c r="AA90" s="34">
        <v>2</v>
      </c>
      <c r="AB90" s="34">
        <v>4</v>
      </c>
      <c r="AC90" s="34">
        <v>2</v>
      </c>
      <c r="AD90" s="34">
        <v>4</v>
      </c>
      <c r="AE90" s="34">
        <v>8</v>
      </c>
      <c r="AF90" s="34">
        <v>5</v>
      </c>
      <c r="AG90" s="34">
        <v>2</v>
      </c>
      <c r="AH90" s="34">
        <v>1</v>
      </c>
      <c r="AI90" s="34" t="s">
        <v>13</v>
      </c>
      <c r="AJ90" s="34" t="s">
        <v>407</v>
      </c>
      <c r="AK90" s="34" t="s">
        <v>407</v>
      </c>
      <c r="AL90" s="34" t="s">
        <v>13</v>
      </c>
      <c r="AM90" s="34" t="s">
        <v>470</v>
      </c>
      <c r="AN90" s="34" t="s">
        <v>470</v>
      </c>
      <c r="AO90" s="58">
        <v>53</v>
      </c>
      <c r="AP90" s="59">
        <v>16.2</v>
      </c>
      <c r="AQ90" s="59">
        <v>54</v>
      </c>
      <c r="AR90" s="59">
        <v>10.199999999999999</v>
      </c>
      <c r="AS90" s="59">
        <v>40</v>
      </c>
      <c r="AT90" s="59">
        <v>0</v>
      </c>
      <c r="AU90" s="59">
        <v>40</v>
      </c>
      <c r="AV90" s="60">
        <v>0</v>
      </c>
      <c r="AW90" s="34">
        <v>47360</v>
      </c>
      <c r="AX90" s="47">
        <v>50000</v>
      </c>
      <c r="AY90" s="47">
        <v>0</v>
      </c>
      <c r="AZ90" s="47">
        <v>0</v>
      </c>
      <c r="BA90" s="47">
        <v>10</v>
      </c>
      <c r="BB90" s="47">
        <v>10</v>
      </c>
      <c r="BC90" s="47">
        <v>2</v>
      </c>
      <c r="BD90" s="47">
        <v>1</v>
      </c>
      <c r="BE90" s="47">
        <v>2</v>
      </c>
      <c r="BF90" s="47">
        <v>1</v>
      </c>
      <c r="BG90" s="47" t="s">
        <v>421</v>
      </c>
      <c r="BH90" s="47" t="s">
        <v>421</v>
      </c>
      <c r="BI90" s="47">
        <v>0</v>
      </c>
      <c r="BJ90" s="53">
        <v>0</v>
      </c>
    </row>
    <row r="91" spans="1:62" s="30" customFormat="1" ht="11.25" x14ac:dyDescent="0.15">
      <c r="B91" s="13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54"/>
      <c r="AP91" s="55"/>
      <c r="AQ91" s="55"/>
      <c r="AR91" s="55"/>
      <c r="AS91" s="55"/>
      <c r="AT91" s="55"/>
      <c r="AU91" s="55"/>
      <c r="AV91" s="56"/>
      <c r="AW91" s="34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6"/>
    </row>
    <row r="92" spans="1:62" s="30" customFormat="1" ht="11.25" x14ac:dyDescent="0.15">
      <c r="A92" s="30" t="s">
        <v>71</v>
      </c>
      <c r="B92" s="15" t="s">
        <v>78</v>
      </c>
      <c r="C92" s="30" t="s">
        <v>513</v>
      </c>
      <c r="D92" s="124">
        <v>3648</v>
      </c>
      <c r="E92" s="124">
        <v>3648</v>
      </c>
      <c r="F92" s="34" t="s">
        <v>29</v>
      </c>
      <c r="G92" s="34" t="s">
        <v>30</v>
      </c>
      <c r="H92" s="34" t="s">
        <v>37</v>
      </c>
      <c r="I92" s="34" t="s">
        <v>401</v>
      </c>
      <c r="J92" s="34" t="s">
        <v>469</v>
      </c>
      <c r="K92" s="34">
        <f t="shared" ref="K92:L98" si="17">M92*2</f>
        <v>3648</v>
      </c>
      <c r="L92" s="34">
        <f t="shared" si="17"/>
        <v>3648</v>
      </c>
      <c r="M92" s="34">
        <v>1824</v>
      </c>
      <c r="N92" s="34">
        <v>1824</v>
      </c>
      <c r="O92" s="34">
        <f t="shared" ref="O92:P98" si="18">M92/4</f>
        <v>456</v>
      </c>
      <c r="P92" s="34">
        <f t="shared" si="18"/>
        <v>456</v>
      </c>
      <c r="Q92" s="34">
        <v>1</v>
      </c>
      <c r="R92" s="34">
        <v>1</v>
      </c>
      <c r="S92" s="34">
        <v>8</v>
      </c>
      <c r="T92" s="34">
        <v>8</v>
      </c>
      <c r="U92" s="34">
        <v>16</v>
      </c>
      <c r="V92" s="34">
        <v>16</v>
      </c>
      <c r="W92" s="34">
        <v>6</v>
      </c>
      <c r="X92" s="34">
        <v>6</v>
      </c>
      <c r="Y92" s="34">
        <v>10</v>
      </c>
      <c r="Z92" s="34">
        <v>10</v>
      </c>
      <c r="AA92" s="34">
        <v>2</v>
      </c>
      <c r="AB92" s="34">
        <v>4</v>
      </c>
      <c r="AC92" s="34">
        <v>2</v>
      </c>
      <c r="AD92" s="34">
        <v>4</v>
      </c>
      <c r="AE92" s="34">
        <v>8</v>
      </c>
      <c r="AF92" s="34">
        <v>5</v>
      </c>
      <c r="AG92" s="34">
        <v>2</v>
      </c>
      <c r="AH92" s="34">
        <v>1</v>
      </c>
      <c r="AI92" s="34" t="s">
        <v>13</v>
      </c>
      <c r="AJ92" s="34" t="s">
        <v>407</v>
      </c>
      <c r="AK92" s="34" t="s">
        <v>407</v>
      </c>
      <c r="AL92" s="34" t="s">
        <v>13</v>
      </c>
      <c r="AM92" s="34" t="s">
        <v>470</v>
      </c>
      <c r="AN92" s="34" t="s">
        <v>470</v>
      </c>
      <c r="AO92" s="58">
        <v>53</v>
      </c>
      <c r="AP92" s="59">
        <v>16.2</v>
      </c>
      <c r="AQ92" s="59">
        <v>54</v>
      </c>
      <c r="AR92" s="59">
        <v>10.199999999999999</v>
      </c>
      <c r="AS92" s="59">
        <v>40</v>
      </c>
      <c r="AT92" s="59">
        <v>0</v>
      </c>
      <c r="AU92" s="59">
        <v>40</v>
      </c>
      <c r="AV92" s="60">
        <v>0</v>
      </c>
      <c r="AW92" s="34">
        <f t="shared" ref="AW92:AW98" si="19">K92</f>
        <v>3648</v>
      </c>
      <c r="AX92" s="47">
        <v>50000</v>
      </c>
      <c r="AY92" s="47">
        <v>0</v>
      </c>
      <c r="AZ92" s="47">
        <v>0</v>
      </c>
      <c r="BA92" s="47">
        <v>10</v>
      </c>
      <c r="BB92" s="47">
        <v>10</v>
      </c>
      <c r="BC92" s="47">
        <v>2</v>
      </c>
      <c r="BD92" s="47">
        <v>1</v>
      </c>
      <c r="BE92" s="47">
        <v>2</v>
      </c>
      <c r="BF92" s="47">
        <v>1</v>
      </c>
      <c r="BG92" s="47" t="s">
        <v>421</v>
      </c>
      <c r="BH92" s="47" t="s">
        <v>421</v>
      </c>
      <c r="BI92" s="47">
        <v>0</v>
      </c>
      <c r="BJ92" s="53">
        <v>0</v>
      </c>
    </row>
    <row r="93" spans="1:62" s="30" customFormat="1" ht="11.25" x14ac:dyDescent="0.15">
      <c r="A93" s="30" t="s">
        <v>65</v>
      </c>
      <c r="B93" s="15" t="s">
        <v>79</v>
      </c>
      <c r="C93" s="30" t="s">
        <v>514</v>
      </c>
      <c r="D93" s="124">
        <v>6080</v>
      </c>
      <c r="E93" s="124">
        <v>6080</v>
      </c>
      <c r="F93" s="34" t="s">
        <v>29</v>
      </c>
      <c r="G93" s="34" t="s">
        <v>30</v>
      </c>
      <c r="H93" s="34" t="s">
        <v>37</v>
      </c>
      <c r="I93" s="34" t="s">
        <v>401</v>
      </c>
      <c r="J93" s="34" t="s">
        <v>469</v>
      </c>
      <c r="K93" s="34">
        <f t="shared" si="17"/>
        <v>6080</v>
      </c>
      <c r="L93" s="34">
        <f t="shared" si="17"/>
        <v>6080</v>
      </c>
      <c r="M93" s="34">
        <v>3040</v>
      </c>
      <c r="N93" s="34">
        <v>3040</v>
      </c>
      <c r="O93" s="34">
        <f t="shared" si="18"/>
        <v>760</v>
      </c>
      <c r="P93" s="34">
        <f t="shared" si="18"/>
        <v>760</v>
      </c>
      <c r="Q93" s="34">
        <v>1</v>
      </c>
      <c r="R93" s="34">
        <v>1</v>
      </c>
      <c r="S93" s="34">
        <v>8</v>
      </c>
      <c r="T93" s="34">
        <v>8</v>
      </c>
      <c r="U93" s="34">
        <v>16</v>
      </c>
      <c r="V93" s="34">
        <v>16</v>
      </c>
      <c r="W93" s="34">
        <v>6</v>
      </c>
      <c r="X93" s="34">
        <v>6</v>
      </c>
      <c r="Y93" s="34">
        <v>10</v>
      </c>
      <c r="Z93" s="34">
        <v>10</v>
      </c>
      <c r="AA93" s="34">
        <v>2</v>
      </c>
      <c r="AB93" s="34">
        <v>4</v>
      </c>
      <c r="AC93" s="34">
        <v>2</v>
      </c>
      <c r="AD93" s="34">
        <v>4</v>
      </c>
      <c r="AE93" s="34">
        <v>8</v>
      </c>
      <c r="AF93" s="34">
        <v>5</v>
      </c>
      <c r="AG93" s="34">
        <v>2</v>
      </c>
      <c r="AH93" s="34">
        <v>1</v>
      </c>
      <c r="AI93" s="34" t="s">
        <v>13</v>
      </c>
      <c r="AJ93" s="34" t="s">
        <v>407</v>
      </c>
      <c r="AK93" s="34" t="s">
        <v>407</v>
      </c>
      <c r="AL93" s="34" t="s">
        <v>13</v>
      </c>
      <c r="AM93" s="34" t="s">
        <v>470</v>
      </c>
      <c r="AN93" s="34" t="s">
        <v>470</v>
      </c>
      <c r="AO93" s="58">
        <v>53</v>
      </c>
      <c r="AP93" s="59">
        <v>16.2</v>
      </c>
      <c r="AQ93" s="59">
        <v>54</v>
      </c>
      <c r="AR93" s="59">
        <v>10.199999999999999</v>
      </c>
      <c r="AS93" s="59">
        <v>40</v>
      </c>
      <c r="AT93" s="59">
        <v>0</v>
      </c>
      <c r="AU93" s="59">
        <v>40</v>
      </c>
      <c r="AV93" s="60">
        <v>0</v>
      </c>
      <c r="AW93" s="34">
        <f t="shared" si="19"/>
        <v>6080</v>
      </c>
      <c r="AX93" s="47">
        <v>50000</v>
      </c>
      <c r="AY93" s="47">
        <v>0</v>
      </c>
      <c r="AZ93" s="47">
        <v>0</v>
      </c>
      <c r="BA93" s="47">
        <v>10</v>
      </c>
      <c r="BB93" s="47">
        <v>10</v>
      </c>
      <c r="BC93" s="47">
        <v>2</v>
      </c>
      <c r="BD93" s="47">
        <v>1</v>
      </c>
      <c r="BE93" s="47">
        <v>2</v>
      </c>
      <c r="BF93" s="47">
        <v>1</v>
      </c>
      <c r="BG93" s="47" t="s">
        <v>421</v>
      </c>
      <c r="BH93" s="47" t="s">
        <v>421</v>
      </c>
      <c r="BI93" s="47">
        <v>0</v>
      </c>
      <c r="BJ93" s="53">
        <v>0</v>
      </c>
    </row>
    <row r="94" spans="1:62" s="30" customFormat="1" ht="11.25" x14ac:dyDescent="0.15">
      <c r="A94" s="30" t="s">
        <v>214</v>
      </c>
      <c r="B94" s="15" t="s">
        <v>80</v>
      </c>
      <c r="C94" s="30" t="s">
        <v>515</v>
      </c>
      <c r="D94" s="124">
        <v>8456</v>
      </c>
      <c r="E94" s="124">
        <v>8456</v>
      </c>
      <c r="F94" s="34" t="s">
        <v>29</v>
      </c>
      <c r="G94" s="34" t="s">
        <v>30</v>
      </c>
      <c r="H94" s="34" t="s">
        <v>37</v>
      </c>
      <c r="I94" s="34" t="s">
        <v>401</v>
      </c>
      <c r="J94" s="34" t="s">
        <v>469</v>
      </c>
      <c r="K94" s="34">
        <f t="shared" si="17"/>
        <v>8456</v>
      </c>
      <c r="L94" s="34">
        <f t="shared" si="17"/>
        <v>8456</v>
      </c>
      <c r="M94" s="34">
        <v>4228</v>
      </c>
      <c r="N94" s="34">
        <v>4228</v>
      </c>
      <c r="O94" s="34">
        <f t="shared" si="18"/>
        <v>1057</v>
      </c>
      <c r="P94" s="34">
        <f t="shared" si="18"/>
        <v>1057</v>
      </c>
      <c r="Q94" s="34">
        <v>1</v>
      </c>
      <c r="R94" s="34">
        <v>1</v>
      </c>
      <c r="S94" s="34">
        <v>8</v>
      </c>
      <c r="T94" s="34">
        <v>8</v>
      </c>
      <c r="U94" s="34">
        <v>16</v>
      </c>
      <c r="V94" s="34">
        <v>16</v>
      </c>
      <c r="W94" s="34">
        <v>6</v>
      </c>
      <c r="X94" s="34">
        <v>6</v>
      </c>
      <c r="Y94" s="34">
        <v>10</v>
      </c>
      <c r="Z94" s="34">
        <v>10</v>
      </c>
      <c r="AA94" s="34">
        <v>2</v>
      </c>
      <c r="AB94" s="34">
        <v>4</v>
      </c>
      <c r="AC94" s="34">
        <v>2</v>
      </c>
      <c r="AD94" s="34">
        <v>4</v>
      </c>
      <c r="AE94" s="34">
        <v>8</v>
      </c>
      <c r="AF94" s="34">
        <v>5</v>
      </c>
      <c r="AG94" s="34">
        <v>2</v>
      </c>
      <c r="AH94" s="34">
        <v>1</v>
      </c>
      <c r="AI94" s="34" t="s">
        <v>13</v>
      </c>
      <c r="AJ94" s="34" t="s">
        <v>407</v>
      </c>
      <c r="AK94" s="34" t="s">
        <v>407</v>
      </c>
      <c r="AL94" s="34" t="s">
        <v>13</v>
      </c>
      <c r="AM94" s="34" t="s">
        <v>470</v>
      </c>
      <c r="AN94" s="34" t="s">
        <v>470</v>
      </c>
      <c r="AO94" s="58">
        <v>53</v>
      </c>
      <c r="AP94" s="59">
        <v>16.2</v>
      </c>
      <c r="AQ94" s="59">
        <v>54</v>
      </c>
      <c r="AR94" s="59">
        <v>10.199999999999999</v>
      </c>
      <c r="AS94" s="59">
        <v>40</v>
      </c>
      <c r="AT94" s="59">
        <v>0</v>
      </c>
      <c r="AU94" s="59">
        <v>40</v>
      </c>
      <c r="AV94" s="60">
        <v>0</v>
      </c>
      <c r="AW94" s="34">
        <f t="shared" si="19"/>
        <v>8456</v>
      </c>
      <c r="AX94" s="47">
        <v>50000</v>
      </c>
      <c r="AY94" s="47">
        <v>0</v>
      </c>
      <c r="AZ94" s="47">
        <v>0</v>
      </c>
      <c r="BA94" s="47">
        <v>10</v>
      </c>
      <c r="BB94" s="47">
        <v>10</v>
      </c>
      <c r="BC94" s="47">
        <v>2</v>
      </c>
      <c r="BD94" s="47">
        <v>1</v>
      </c>
      <c r="BE94" s="47">
        <v>2</v>
      </c>
      <c r="BF94" s="47">
        <v>1</v>
      </c>
      <c r="BG94" s="47" t="s">
        <v>421</v>
      </c>
      <c r="BH94" s="47" t="s">
        <v>421</v>
      </c>
      <c r="BI94" s="47">
        <v>0</v>
      </c>
      <c r="BJ94" s="53">
        <v>0</v>
      </c>
    </row>
    <row r="95" spans="1:62" s="30" customFormat="1" ht="11.25" x14ac:dyDescent="0.15">
      <c r="B95" s="15" t="s">
        <v>81</v>
      </c>
      <c r="C95" s="30" t="s">
        <v>516</v>
      </c>
      <c r="D95" s="124">
        <v>11776</v>
      </c>
      <c r="E95" s="124">
        <v>11776</v>
      </c>
      <c r="F95" s="34" t="s">
        <v>29</v>
      </c>
      <c r="G95" s="34" t="s">
        <v>30</v>
      </c>
      <c r="H95" s="34" t="s">
        <v>37</v>
      </c>
      <c r="I95" s="34" t="s">
        <v>401</v>
      </c>
      <c r="J95" s="34" t="s">
        <v>469</v>
      </c>
      <c r="K95" s="34">
        <f t="shared" si="17"/>
        <v>11776</v>
      </c>
      <c r="L95" s="34">
        <f t="shared" si="17"/>
        <v>11776</v>
      </c>
      <c r="M95" s="34">
        <v>5888</v>
      </c>
      <c r="N95" s="34">
        <v>5888</v>
      </c>
      <c r="O95" s="34">
        <f t="shared" si="18"/>
        <v>1472</v>
      </c>
      <c r="P95" s="34">
        <f t="shared" si="18"/>
        <v>1472</v>
      </c>
      <c r="Q95" s="34">
        <v>1</v>
      </c>
      <c r="R95" s="34">
        <v>1</v>
      </c>
      <c r="S95" s="34">
        <v>8</v>
      </c>
      <c r="T95" s="34">
        <v>8</v>
      </c>
      <c r="U95" s="34">
        <v>16</v>
      </c>
      <c r="V95" s="34">
        <v>16</v>
      </c>
      <c r="W95" s="34">
        <v>6</v>
      </c>
      <c r="X95" s="34">
        <v>6</v>
      </c>
      <c r="Y95" s="34">
        <v>10</v>
      </c>
      <c r="Z95" s="34">
        <v>10</v>
      </c>
      <c r="AA95" s="34">
        <v>2</v>
      </c>
      <c r="AB95" s="34">
        <v>4</v>
      </c>
      <c r="AC95" s="34">
        <v>2</v>
      </c>
      <c r="AD95" s="34">
        <v>4</v>
      </c>
      <c r="AE95" s="34">
        <v>8</v>
      </c>
      <c r="AF95" s="34">
        <v>5</v>
      </c>
      <c r="AG95" s="34">
        <v>2</v>
      </c>
      <c r="AH95" s="34">
        <v>1</v>
      </c>
      <c r="AI95" s="34" t="s">
        <v>13</v>
      </c>
      <c r="AJ95" s="34" t="s">
        <v>407</v>
      </c>
      <c r="AK95" s="34" t="s">
        <v>407</v>
      </c>
      <c r="AL95" s="34" t="s">
        <v>13</v>
      </c>
      <c r="AM95" s="34" t="s">
        <v>470</v>
      </c>
      <c r="AN95" s="34" t="s">
        <v>470</v>
      </c>
      <c r="AO95" s="58">
        <v>53</v>
      </c>
      <c r="AP95" s="59">
        <v>16.2</v>
      </c>
      <c r="AQ95" s="59">
        <v>54</v>
      </c>
      <c r="AR95" s="59">
        <v>10.199999999999999</v>
      </c>
      <c r="AS95" s="59">
        <v>40</v>
      </c>
      <c r="AT95" s="59">
        <v>0</v>
      </c>
      <c r="AU95" s="59">
        <v>40</v>
      </c>
      <c r="AV95" s="60">
        <v>0</v>
      </c>
      <c r="AW95" s="34">
        <f t="shared" si="19"/>
        <v>11776</v>
      </c>
      <c r="AX95" s="47">
        <v>50000</v>
      </c>
      <c r="AY95" s="47">
        <v>0</v>
      </c>
      <c r="AZ95" s="47">
        <v>0</v>
      </c>
      <c r="BA95" s="47">
        <v>10</v>
      </c>
      <c r="BB95" s="47">
        <v>10</v>
      </c>
      <c r="BC95" s="47">
        <v>2</v>
      </c>
      <c r="BD95" s="47">
        <v>1</v>
      </c>
      <c r="BE95" s="47">
        <v>2</v>
      </c>
      <c r="BF95" s="47">
        <v>1</v>
      </c>
      <c r="BG95" s="47" t="s">
        <v>421</v>
      </c>
      <c r="BH95" s="47" t="s">
        <v>421</v>
      </c>
      <c r="BI95" s="47">
        <v>0</v>
      </c>
      <c r="BJ95" s="53">
        <v>0</v>
      </c>
    </row>
    <row r="96" spans="1:62" s="30" customFormat="1" ht="11.25" x14ac:dyDescent="0.15">
      <c r="B96" s="15" t="s">
        <v>82</v>
      </c>
      <c r="C96" s="30" t="s">
        <v>517</v>
      </c>
      <c r="D96" s="124">
        <v>24129</v>
      </c>
      <c r="E96" s="124">
        <v>24129</v>
      </c>
      <c r="F96" s="34" t="s">
        <v>29</v>
      </c>
      <c r="G96" s="34" t="s">
        <v>32</v>
      </c>
      <c r="H96" s="34" t="s">
        <v>37</v>
      </c>
      <c r="I96" s="34" t="s">
        <v>401</v>
      </c>
      <c r="J96" s="34" t="s">
        <v>469</v>
      </c>
      <c r="K96" s="34">
        <f t="shared" si="17"/>
        <v>24128</v>
      </c>
      <c r="L96" s="34">
        <f t="shared" si="17"/>
        <v>24128</v>
      </c>
      <c r="M96" s="34">
        <v>12064</v>
      </c>
      <c r="N96" s="34">
        <v>12064</v>
      </c>
      <c r="O96" s="34">
        <f t="shared" si="18"/>
        <v>3016</v>
      </c>
      <c r="P96" s="34">
        <f t="shared" si="18"/>
        <v>3016</v>
      </c>
      <c r="Q96" s="34">
        <v>1</v>
      </c>
      <c r="R96" s="34">
        <v>1</v>
      </c>
      <c r="S96" s="34">
        <v>8</v>
      </c>
      <c r="T96" s="34">
        <v>8</v>
      </c>
      <c r="U96" s="34">
        <v>16</v>
      </c>
      <c r="V96" s="34">
        <v>16</v>
      </c>
      <c r="W96" s="34">
        <v>6</v>
      </c>
      <c r="X96" s="34">
        <v>6</v>
      </c>
      <c r="Y96" s="34">
        <v>10</v>
      </c>
      <c r="Z96" s="34">
        <v>10</v>
      </c>
      <c r="AA96" s="34">
        <v>2</v>
      </c>
      <c r="AB96" s="34">
        <v>4</v>
      </c>
      <c r="AC96" s="34">
        <v>2</v>
      </c>
      <c r="AD96" s="34">
        <v>4</v>
      </c>
      <c r="AE96" s="34">
        <v>8</v>
      </c>
      <c r="AF96" s="34">
        <v>5</v>
      </c>
      <c r="AG96" s="34">
        <v>2</v>
      </c>
      <c r="AH96" s="34">
        <v>1</v>
      </c>
      <c r="AI96" s="34" t="s">
        <v>13</v>
      </c>
      <c r="AJ96" s="34" t="s">
        <v>407</v>
      </c>
      <c r="AK96" s="34" t="s">
        <v>407</v>
      </c>
      <c r="AL96" s="34" t="s">
        <v>13</v>
      </c>
      <c r="AM96" s="34" t="s">
        <v>470</v>
      </c>
      <c r="AN96" s="34" t="s">
        <v>470</v>
      </c>
      <c r="AO96" s="58">
        <v>53</v>
      </c>
      <c r="AP96" s="59">
        <v>16.2</v>
      </c>
      <c r="AQ96" s="59">
        <v>54</v>
      </c>
      <c r="AR96" s="59">
        <v>10.199999999999999</v>
      </c>
      <c r="AS96" s="59">
        <v>40</v>
      </c>
      <c r="AT96" s="59">
        <v>0</v>
      </c>
      <c r="AU96" s="59">
        <v>40</v>
      </c>
      <c r="AV96" s="60">
        <v>0</v>
      </c>
      <c r="AW96" s="34">
        <f t="shared" si="19"/>
        <v>24128</v>
      </c>
      <c r="AX96" s="47">
        <v>50000</v>
      </c>
      <c r="AY96" s="47">
        <v>0</v>
      </c>
      <c r="AZ96" s="47">
        <v>0</v>
      </c>
      <c r="BA96" s="47">
        <v>10</v>
      </c>
      <c r="BB96" s="47">
        <v>10</v>
      </c>
      <c r="BC96" s="47">
        <v>2</v>
      </c>
      <c r="BD96" s="47">
        <v>1</v>
      </c>
      <c r="BE96" s="47">
        <v>2</v>
      </c>
      <c r="BF96" s="47">
        <v>1</v>
      </c>
      <c r="BG96" s="47" t="s">
        <v>421</v>
      </c>
      <c r="BH96" s="47" t="s">
        <v>421</v>
      </c>
      <c r="BI96" s="47">
        <v>0</v>
      </c>
      <c r="BJ96" s="53">
        <v>0</v>
      </c>
    </row>
    <row r="97" spans="1:62" s="30" customFormat="1" ht="11.25" x14ac:dyDescent="0.15">
      <c r="B97" s="15" t="s">
        <v>83</v>
      </c>
      <c r="C97" s="30" t="s">
        <v>518</v>
      </c>
      <c r="D97" s="124">
        <v>36160</v>
      </c>
      <c r="E97" s="124">
        <v>36160</v>
      </c>
      <c r="F97" s="34" t="s">
        <v>29</v>
      </c>
      <c r="G97" s="34" t="s">
        <v>32</v>
      </c>
      <c r="H97" s="34" t="s">
        <v>37</v>
      </c>
      <c r="I97" s="34" t="s">
        <v>401</v>
      </c>
      <c r="J97" s="34" t="s">
        <v>469</v>
      </c>
      <c r="K97" s="34">
        <f t="shared" si="17"/>
        <v>36160</v>
      </c>
      <c r="L97" s="34">
        <f t="shared" si="17"/>
        <v>36160</v>
      </c>
      <c r="M97" s="34">
        <v>18080</v>
      </c>
      <c r="N97" s="34">
        <v>18080</v>
      </c>
      <c r="O97" s="34">
        <f t="shared" si="18"/>
        <v>4520</v>
      </c>
      <c r="P97" s="34">
        <f t="shared" si="18"/>
        <v>4520</v>
      </c>
      <c r="Q97" s="34">
        <v>1</v>
      </c>
      <c r="R97" s="34">
        <v>1</v>
      </c>
      <c r="S97" s="34">
        <v>8</v>
      </c>
      <c r="T97" s="34">
        <v>8</v>
      </c>
      <c r="U97" s="34">
        <v>16</v>
      </c>
      <c r="V97" s="34">
        <v>16</v>
      </c>
      <c r="W97" s="34">
        <v>6</v>
      </c>
      <c r="X97" s="34">
        <v>6</v>
      </c>
      <c r="Y97" s="34">
        <v>10</v>
      </c>
      <c r="Z97" s="34">
        <v>10</v>
      </c>
      <c r="AA97" s="34">
        <v>2</v>
      </c>
      <c r="AB97" s="34">
        <v>4</v>
      </c>
      <c r="AC97" s="34">
        <v>2</v>
      </c>
      <c r="AD97" s="34">
        <v>4</v>
      </c>
      <c r="AE97" s="34">
        <v>8</v>
      </c>
      <c r="AF97" s="34">
        <v>5</v>
      </c>
      <c r="AG97" s="34">
        <v>2</v>
      </c>
      <c r="AH97" s="34">
        <v>1</v>
      </c>
      <c r="AI97" s="34" t="s">
        <v>13</v>
      </c>
      <c r="AJ97" s="34" t="s">
        <v>407</v>
      </c>
      <c r="AK97" s="34" t="s">
        <v>407</v>
      </c>
      <c r="AL97" s="34" t="s">
        <v>13</v>
      </c>
      <c r="AM97" s="34" t="s">
        <v>470</v>
      </c>
      <c r="AN97" s="34" t="s">
        <v>470</v>
      </c>
      <c r="AO97" s="58">
        <v>53</v>
      </c>
      <c r="AP97" s="59">
        <v>16.2</v>
      </c>
      <c r="AQ97" s="59">
        <v>54</v>
      </c>
      <c r="AR97" s="59">
        <v>10.199999999999999</v>
      </c>
      <c r="AS97" s="59">
        <v>40</v>
      </c>
      <c r="AT97" s="59">
        <v>0</v>
      </c>
      <c r="AU97" s="59">
        <v>40</v>
      </c>
      <c r="AV97" s="60">
        <v>0</v>
      </c>
      <c r="AW97" s="34">
        <f t="shared" si="19"/>
        <v>36160</v>
      </c>
      <c r="AX97" s="47">
        <v>50000</v>
      </c>
      <c r="AY97" s="47">
        <v>0</v>
      </c>
      <c r="AZ97" s="47">
        <v>0</v>
      </c>
      <c r="BA97" s="47">
        <v>10</v>
      </c>
      <c r="BB97" s="47">
        <v>10</v>
      </c>
      <c r="BC97" s="47">
        <v>2</v>
      </c>
      <c r="BD97" s="47">
        <v>1</v>
      </c>
      <c r="BE97" s="47">
        <v>2</v>
      </c>
      <c r="BF97" s="47">
        <v>1</v>
      </c>
      <c r="BG97" s="47" t="s">
        <v>421</v>
      </c>
      <c r="BH97" s="47" t="s">
        <v>421</v>
      </c>
      <c r="BI97" s="47">
        <v>0</v>
      </c>
      <c r="BJ97" s="53">
        <v>0</v>
      </c>
    </row>
    <row r="98" spans="1:62" s="30" customFormat="1" ht="11.25" x14ac:dyDescent="0.15">
      <c r="B98" s="15" t="s">
        <v>84</v>
      </c>
      <c r="C98" s="30" t="s">
        <v>519</v>
      </c>
      <c r="D98" s="124">
        <v>48256</v>
      </c>
      <c r="E98" s="124">
        <v>48256</v>
      </c>
      <c r="F98" s="34" t="s">
        <v>29</v>
      </c>
      <c r="G98" s="34" t="s">
        <v>32</v>
      </c>
      <c r="H98" s="34" t="s">
        <v>37</v>
      </c>
      <c r="I98" s="34" t="s">
        <v>401</v>
      </c>
      <c r="J98" s="34" t="s">
        <v>469</v>
      </c>
      <c r="K98" s="34">
        <f t="shared" si="17"/>
        <v>48256</v>
      </c>
      <c r="L98" s="34">
        <f t="shared" si="17"/>
        <v>48256</v>
      </c>
      <c r="M98" s="34">
        <v>24128</v>
      </c>
      <c r="N98" s="34">
        <v>24128</v>
      </c>
      <c r="O98" s="34">
        <f t="shared" si="18"/>
        <v>6032</v>
      </c>
      <c r="P98" s="34">
        <f t="shared" si="18"/>
        <v>6032</v>
      </c>
      <c r="Q98" s="34">
        <v>1</v>
      </c>
      <c r="R98" s="34">
        <v>1</v>
      </c>
      <c r="S98" s="34">
        <v>8</v>
      </c>
      <c r="T98" s="34">
        <v>8</v>
      </c>
      <c r="U98" s="34">
        <v>16</v>
      </c>
      <c r="V98" s="34">
        <v>16</v>
      </c>
      <c r="W98" s="34">
        <v>6</v>
      </c>
      <c r="X98" s="34">
        <v>6</v>
      </c>
      <c r="Y98" s="34">
        <v>10</v>
      </c>
      <c r="Z98" s="34">
        <v>10</v>
      </c>
      <c r="AA98" s="34">
        <v>2</v>
      </c>
      <c r="AB98" s="34">
        <v>4</v>
      </c>
      <c r="AC98" s="34">
        <v>2</v>
      </c>
      <c r="AD98" s="34">
        <v>4</v>
      </c>
      <c r="AE98" s="34">
        <v>8</v>
      </c>
      <c r="AF98" s="34">
        <v>5</v>
      </c>
      <c r="AG98" s="34">
        <v>2</v>
      </c>
      <c r="AH98" s="34">
        <v>1</v>
      </c>
      <c r="AI98" s="34" t="s">
        <v>13</v>
      </c>
      <c r="AJ98" s="34" t="s">
        <v>407</v>
      </c>
      <c r="AK98" s="34" t="s">
        <v>407</v>
      </c>
      <c r="AL98" s="34" t="s">
        <v>13</v>
      </c>
      <c r="AM98" s="34" t="s">
        <v>470</v>
      </c>
      <c r="AN98" s="34" t="s">
        <v>470</v>
      </c>
      <c r="AO98" s="61">
        <v>53</v>
      </c>
      <c r="AP98" s="62">
        <v>16.2</v>
      </c>
      <c r="AQ98" s="62">
        <v>54</v>
      </c>
      <c r="AR98" s="62">
        <v>10.199999999999999</v>
      </c>
      <c r="AS98" s="62">
        <v>40</v>
      </c>
      <c r="AT98" s="62">
        <v>0</v>
      </c>
      <c r="AU98" s="62">
        <v>40</v>
      </c>
      <c r="AV98" s="63">
        <v>0</v>
      </c>
      <c r="AW98" s="34">
        <f t="shared" si="19"/>
        <v>48256</v>
      </c>
      <c r="AX98" s="48">
        <v>50000</v>
      </c>
      <c r="AY98" s="48">
        <v>0</v>
      </c>
      <c r="AZ98" s="48">
        <v>0</v>
      </c>
      <c r="BA98" s="48">
        <v>10</v>
      </c>
      <c r="BB98" s="48">
        <v>10</v>
      </c>
      <c r="BC98" s="48">
        <v>2</v>
      </c>
      <c r="BD98" s="48">
        <v>1</v>
      </c>
      <c r="BE98" s="48">
        <v>2</v>
      </c>
      <c r="BF98" s="48">
        <v>1</v>
      </c>
      <c r="BG98" s="48" t="s">
        <v>421</v>
      </c>
      <c r="BH98" s="48" t="s">
        <v>421</v>
      </c>
      <c r="BI98" s="48">
        <v>0</v>
      </c>
      <c r="BJ98" s="57">
        <v>0</v>
      </c>
    </row>
    <row r="99" spans="1:62" s="30" customFormat="1" x14ac:dyDescent="0.25">
      <c r="A99"/>
      <c r="B99"/>
      <c r="C99"/>
      <c r="D99" s="1"/>
      <c r="E99" s="1"/>
      <c r="F99"/>
      <c r="G99"/>
      <c r="H99"/>
      <c r="I99"/>
      <c r="J99"/>
      <c r="K99"/>
      <c r="L99" s="34"/>
      <c r="M99"/>
      <c r="N99" s="34"/>
      <c r="O99"/>
      <c r="P99" s="34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</row>
    <row r="100" spans="1:62" s="30" customFormat="1" x14ac:dyDescent="0.25">
      <c r="A100"/>
      <c r="B100"/>
      <c r="C100"/>
      <c r="D100" s="1"/>
      <c r="E100" s="1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</row>
    <row r="101" spans="1:62" s="30" customFormat="1" x14ac:dyDescent="0.25">
      <c r="A101"/>
      <c r="B101"/>
      <c r="C101"/>
      <c r="D101" s="1"/>
      <c r="E101" s="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</row>
  </sheetData>
  <mergeCells count="34">
    <mergeCell ref="BE2:BF2"/>
    <mergeCell ref="AS2:AT2"/>
    <mergeCell ref="AU2:AV2"/>
    <mergeCell ref="AW2:AX2"/>
    <mergeCell ref="AY2:AZ2"/>
    <mergeCell ref="BA2:BB2"/>
    <mergeCell ref="BC2:BD2"/>
    <mergeCell ref="AO1:AV1"/>
    <mergeCell ref="AW1:BJ1"/>
    <mergeCell ref="BG2:BH2"/>
    <mergeCell ref="BI2:BJ2"/>
    <mergeCell ref="O2:P2"/>
    <mergeCell ref="S2:T2"/>
    <mergeCell ref="AC2:AD2"/>
    <mergeCell ref="AE2:AF2"/>
    <mergeCell ref="AG2:AH2"/>
    <mergeCell ref="AI2:AJ2"/>
    <mergeCell ref="AK2:AL2"/>
    <mergeCell ref="AM2:AN2"/>
    <mergeCell ref="AO2:AP2"/>
    <mergeCell ref="AQ2:AR2"/>
    <mergeCell ref="U2:V2"/>
    <mergeCell ref="W2:X2"/>
    <mergeCell ref="D2:E2"/>
    <mergeCell ref="D1:E1"/>
    <mergeCell ref="Y2:Z2"/>
    <mergeCell ref="AA2:AB2"/>
    <mergeCell ref="Q2:R2"/>
    <mergeCell ref="F2:F3"/>
    <mergeCell ref="G2:G3"/>
    <mergeCell ref="H2:H3"/>
    <mergeCell ref="K2:L2"/>
    <mergeCell ref="M2:N2"/>
    <mergeCell ref="I2:J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"/>
  <sheetViews>
    <sheetView topLeftCell="AQ1" workbookViewId="0">
      <selection activeCell="A7" sqref="A1:BH7"/>
    </sheetView>
  </sheetViews>
  <sheetFormatPr defaultRowHeight="15" x14ac:dyDescent="0.25"/>
  <cols>
    <col min="1" max="1" width="9.7109375" bestFit="1" customWidth="1"/>
    <col min="2" max="2" width="9.42578125" bestFit="1" customWidth="1"/>
    <col min="3" max="3" width="25.85546875" bestFit="1" customWidth="1"/>
    <col min="4" max="4" width="7.140625" bestFit="1" customWidth="1"/>
    <col min="5" max="5" width="5.7109375" bestFit="1" customWidth="1"/>
    <col min="6" max="6" width="9.85546875" bestFit="1" customWidth="1"/>
    <col min="7" max="7" width="7.42578125" bestFit="1" customWidth="1"/>
    <col min="8" max="8" width="6.85546875" bestFit="1" customWidth="1"/>
    <col min="9" max="9" width="7" bestFit="1" customWidth="1"/>
    <col min="10" max="10" width="6" bestFit="1" customWidth="1"/>
    <col min="11" max="11" width="7" bestFit="1" customWidth="1"/>
    <col min="12" max="13" width="6" bestFit="1" customWidth="1"/>
    <col min="14" max="14" width="5" bestFit="1" customWidth="1"/>
    <col min="15" max="15" width="5.5703125" bestFit="1" customWidth="1"/>
    <col min="16" max="16" width="3.140625" bestFit="1" customWidth="1"/>
    <col min="17" max="17" width="5.5703125" bestFit="1" customWidth="1"/>
    <col min="18" max="18" width="3.140625" bestFit="1" customWidth="1"/>
    <col min="19" max="19" width="5.5703125" bestFit="1" customWidth="1"/>
    <col min="20" max="20" width="3.140625" bestFit="1" customWidth="1"/>
    <col min="21" max="21" width="5.5703125" bestFit="1" customWidth="1"/>
    <col min="22" max="22" width="3.140625" bestFit="1" customWidth="1"/>
    <col min="23" max="23" width="5.5703125" bestFit="1" customWidth="1"/>
    <col min="24" max="24" width="3.140625" bestFit="1" customWidth="1"/>
    <col min="25" max="25" width="5.5703125" bestFit="1" customWidth="1"/>
    <col min="26" max="26" width="3.140625" bestFit="1" customWidth="1"/>
    <col min="27" max="27" width="5.5703125" bestFit="1" customWidth="1"/>
    <col min="28" max="28" width="3.140625" bestFit="1" customWidth="1"/>
    <col min="29" max="29" width="5.5703125" bestFit="1" customWidth="1"/>
    <col min="30" max="30" width="3.140625" bestFit="1" customWidth="1"/>
    <col min="31" max="31" width="5.5703125" bestFit="1" customWidth="1"/>
    <col min="32" max="32" width="3.140625" bestFit="1" customWidth="1"/>
    <col min="33" max="33" width="7.28515625" bestFit="1" customWidth="1"/>
    <col min="34" max="35" width="6.85546875" bestFit="1" customWidth="1"/>
    <col min="36" max="36" width="7.28515625" bestFit="1" customWidth="1"/>
    <col min="37" max="38" width="12.28515625" bestFit="1" customWidth="1"/>
    <col min="39" max="46" width="10.5703125" bestFit="1" customWidth="1"/>
    <col min="47" max="47" width="7" bestFit="1" customWidth="1"/>
    <col min="48" max="48" width="6" bestFit="1" customWidth="1"/>
    <col min="49" max="49" width="5.5703125" bestFit="1" customWidth="1"/>
    <col min="50" max="50" width="3.140625" bestFit="1" customWidth="1"/>
    <col min="51" max="51" width="5.5703125" bestFit="1" customWidth="1"/>
    <col min="52" max="52" width="3.140625" bestFit="1" customWidth="1"/>
    <col min="53" max="53" width="5.5703125" bestFit="1" customWidth="1"/>
    <col min="54" max="54" width="3.140625" bestFit="1" customWidth="1"/>
    <col min="55" max="55" width="5.5703125" bestFit="1" customWidth="1"/>
    <col min="56" max="56" width="3.140625" bestFit="1" customWidth="1"/>
    <col min="57" max="58" width="6.42578125" bestFit="1" customWidth="1"/>
    <col min="59" max="59" width="5.5703125" bestFit="1" customWidth="1"/>
    <col min="60" max="60" width="3.140625" bestFit="1" customWidth="1"/>
  </cols>
  <sheetData>
    <row r="1" spans="1:60" x14ac:dyDescent="0.25">
      <c r="A1" s="67">
        <v>42416</v>
      </c>
      <c r="B1" t="s">
        <v>466</v>
      </c>
      <c r="AM1" s="134" t="s">
        <v>423</v>
      </c>
      <c r="AN1" s="134"/>
      <c r="AO1" s="134"/>
      <c r="AP1" s="134"/>
      <c r="AQ1" s="134"/>
      <c r="AR1" s="134"/>
      <c r="AS1" s="134"/>
      <c r="AT1" s="134"/>
      <c r="AU1" s="134" t="s">
        <v>422</v>
      </c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</row>
    <row r="2" spans="1:60" s="30" customFormat="1" ht="11.25" x14ac:dyDescent="0.15">
      <c r="D2" s="129" t="s">
        <v>10</v>
      </c>
      <c r="E2" s="129" t="s">
        <v>12</v>
      </c>
      <c r="F2" s="129" t="s">
        <v>11</v>
      </c>
      <c r="G2" s="132" t="s">
        <v>400</v>
      </c>
      <c r="H2" s="133"/>
      <c r="I2" s="127" t="s">
        <v>467</v>
      </c>
      <c r="J2" s="128"/>
      <c r="K2" s="132" t="s">
        <v>5</v>
      </c>
      <c r="L2" s="133"/>
      <c r="M2" s="132" t="s">
        <v>6</v>
      </c>
      <c r="N2" s="133"/>
      <c r="O2" s="127" t="s">
        <v>2</v>
      </c>
      <c r="P2" s="128"/>
      <c r="Q2" s="127" t="s">
        <v>3</v>
      </c>
      <c r="R2" s="128"/>
      <c r="S2" s="127" t="s">
        <v>7</v>
      </c>
      <c r="T2" s="128"/>
      <c r="U2" s="127" t="s">
        <v>403</v>
      </c>
      <c r="V2" s="128"/>
      <c r="W2" s="127" t="s">
        <v>402</v>
      </c>
      <c r="X2" s="128"/>
      <c r="Y2" s="127" t="s">
        <v>404</v>
      </c>
      <c r="Z2" s="128"/>
      <c r="AA2" s="127" t="s">
        <v>405</v>
      </c>
      <c r="AB2" s="128"/>
      <c r="AC2" s="127" t="s">
        <v>8</v>
      </c>
      <c r="AD2" s="128"/>
      <c r="AE2" s="127" t="s">
        <v>9</v>
      </c>
      <c r="AF2" s="128"/>
      <c r="AG2" s="127" t="s">
        <v>14</v>
      </c>
      <c r="AH2" s="128"/>
      <c r="AI2" s="127" t="s">
        <v>406</v>
      </c>
      <c r="AJ2" s="135"/>
      <c r="AK2" s="132" t="s">
        <v>468</v>
      </c>
      <c r="AL2" s="133"/>
      <c r="AM2" s="137" t="s">
        <v>410</v>
      </c>
      <c r="AN2" s="137"/>
      <c r="AO2" s="137" t="s">
        <v>411</v>
      </c>
      <c r="AP2" s="137"/>
      <c r="AQ2" s="137" t="s">
        <v>412</v>
      </c>
      <c r="AR2" s="137"/>
      <c r="AS2" s="137" t="s">
        <v>413</v>
      </c>
      <c r="AT2" s="137"/>
      <c r="AU2" s="137" t="s">
        <v>414</v>
      </c>
      <c r="AV2" s="137"/>
      <c r="AW2" s="137" t="s">
        <v>415</v>
      </c>
      <c r="AX2" s="137"/>
      <c r="AY2" s="137" t="s">
        <v>416</v>
      </c>
      <c r="AZ2" s="137"/>
      <c r="BA2" s="137" t="s">
        <v>417</v>
      </c>
      <c r="BB2" s="137"/>
      <c r="BC2" s="137" t="s">
        <v>418</v>
      </c>
      <c r="BD2" s="137"/>
      <c r="BE2" s="137" t="s">
        <v>419</v>
      </c>
      <c r="BF2" s="137"/>
      <c r="BG2" s="137" t="s">
        <v>420</v>
      </c>
      <c r="BH2" s="137"/>
    </row>
    <row r="3" spans="1:60" s="45" customFormat="1" ht="11.25" x14ac:dyDescent="0.15">
      <c r="A3" s="45" t="s">
        <v>19</v>
      </c>
      <c r="B3" s="31" t="s">
        <v>425</v>
      </c>
      <c r="C3" s="117" t="s">
        <v>490</v>
      </c>
      <c r="D3" s="130"/>
      <c r="E3" s="130"/>
      <c r="F3" s="130"/>
      <c r="G3" s="116" t="s">
        <v>4</v>
      </c>
      <c r="H3" s="117" t="s">
        <v>1</v>
      </c>
      <c r="I3" s="116" t="s">
        <v>4</v>
      </c>
      <c r="J3" s="116" t="s">
        <v>1</v>
      </c>
      <c r="K3" s="116" t="s">
        <v>4</v>
      </c>
      <c r="L3" s="117" t="s">
        <v>1</v>
      </c>
      <c r="M3" s="116" t="s">
        <v>4</v>
      </c>
      <c r="N3" s="117" t="s">
        <v>1</v>
      </c>
      <c r="O3" s="116" t="s">
        <v>4</v>
      </c>
      <c r="P3" s="117" t="s">
        <v>1</v>
      </c>
      <c r="Q3" s="116" t="s">
        <v>4</v>
      </c>
      <c r="R3" s="117" t="s">
        <v>1</v>
      </c>
      <c r="S3" s="116" t="s">
        <v>4</v>
      </c>
      <c r="T3" s="117" t="s">
        <v>1</v>
      </c>
      <c r="U3" s="116" t="s">
        <v>4</v>
      </c>
      <c r="V3" s="117" t="s">
        <v>1</v>
      </c>
      <c r="W3" s="116" t="s">
        <v>4</v>
      </c>
      <c r="X3" s="117" t="s">
        <v>1</v>
      </c>
      <c r="Y3" s="116" t="s">
        <v>4</v>
      </c>
      <c r="Z3" s="117" t="s">
        <v>1</v>
      </c>
      <c r="AA3" s="116" t="s">
        <v>4</v>
      </c>
      <c r="AB3" s="117" t="s">
        <v>1</v>
      </c>
      <c r="AC3" s="116" t="s">
        <v>4</v>
      </c>
      <c r="AD3" s="117" t="s">
        <v>1</v>
      </c>
      <c r="AE3" s="116" t="s">
        <v>4</v>
      </c>
      <c r="AF3" s="117" t="s">
        <v>1</v>
      </c>
      <c r="AG3" s="116" t="s">
        <v>4</v>
      </c>
      <c r="AH3" s="117" t="s">
        <v>1</v>
      </c>
      <c r="AI3" s="116" t="s">
        <v>4</v>
      </c>
      <c r="AJ3" s="116" t="s">
        <v>1</v>
      </c>
      <c r="AK3" s="116" t="s">
        <v>4</v>
      </c>
      <c r="AL3" s="117" t="s">
        <v>1</v>
      </c>
      <c r="AM3" s="31" t="s">
        <v>408</v>
      </c>
      <c r="AN3" s="31" t="s">
        <v>409</v>
      </c>
      <c r="AO3" s="31" t="s">
        <v>408</v>
      </c>
      <c r="AP3" s="31" t="s">
        <v>409</v>
      </c>
      <c r="AQ3" s="31" t="s">
        <v>408</v>
      </c>
      <c r="AR3" s="31" t="s">
        <v>409</v>
      </c>
      <c r="AS3" s="31" t="s">
        <v>408</v>
      </c>
      <c r="AT3" s="31" t="s">
        <v>409</v>
      </c>
      <c r="AU3" s="117" t="s">
        <v>4</v>
      </c>
      <c r="AV3" s="117" t="s">
        <v>1</v>
      </c>
      <c r="AW3" s="117" t="s">
        <v>4</v>
      </c>
      <c r="AX3" s="117" t="s">
        <v>1</v>
      </c>
      <c r="AY3" s="117" t="s">
        <v>4</v>
      </c>
      <c r="AZ3" s="117" t="s">
        <v>1</v>
      </c>
      <c r="BA3" s="117" t="s">
        <v>4</v>
      </c>
      <c r="BB3" s="117" t="s">
        <v>1</v>
      </c>
      <c r="BC3" s="117" t="s">
        <v>4</v>
      </c>
      <c r="BD3" s="117" t="s">
        <v>1</v>
      </c>
      <c r="BE3" s="117" t="s">
        <v>4</v>
      </c>
      <c r="BF3" s="117" t="s">
        <v>1</v>
      </c>
      <c r="BG3" s="117" t="s">
        <v>4</v>
      </c>
      <c r="BH3" s="117" t="s">
        <v>1</v>
      </c>
    </row>
    <row r="4" spans="1:60" s="30" customFormat="1" ht="11.25" x14ac:dyDescent="0.15">
      <c r="B4" s="30" t="s">
        <v>429</v>
      </c>
      <c r="C4" s="30" t="s">
        <v>659</v>
      </c>
      <c r="D4" s="34" t="s">
        <v>29</v>
      </c>
      <c r="E4" s="34" t="s">
        <v>32</v>
      </c>
      <c r="F4" s="34" t="s">
        <v>37</v>
      </c>
      <c r="G4" s="34" t="s">
        <v>401</v>
      </c>
      <c r="H4" s="34" t="s">
        <v>469</v>
      </c>
      <c r="I4" s="34"/>
      <c r="J4" s="34"/>
      <c r="K4" s="34">
        <v>108000</v>
      </c>
      <c r="L4" s="34">
        <v>10912</v>
      </c>
      <c r="M4" s="34">
        <v>32</v>
      </c>
      <c r="N4" s="34">
        <v>32</v>
      </c>
      <c r="O4" s="34">
        <v>1</v>
      </c>
      <c r="P4" s="34">
        <v>1</v>
      </c>
      <c r="Q4" s="34">
        <v>6</v>
      </c>
      <c r="R4" s="34">
        <v>6</v>
      </c>
      <c r="S4" s="34">
        <v>16</v>
      </c>
      <c r="T4" s="34">
        <v>16</v>
      </c>
      <c r="U4" s="34">
        <v>4</v>
      </c>
      <c r="V4" s="34">
        <v>4</v>
      </c>
      <c r="W4" s="34">
        <v>8</v>
      </c>
      <c r="X4" s="34">
        <v>8</v>
      </c>
      <c r="Y4" s="34">
        <v>2</v>
      </c>
      <c r="Z4" s="34">
        <v>4</v>
      </c>
      <c r="AA4" s="34">
        <v>2</v>
      </c>
      <c r="AB4" s="34">
        <v>4</v>
      </c>
      <c r="AC4" s="34">
        <v>8</v>
      </c>
      <c r="AD4" s="34">
        <v>5</v>
      </c>
      <c r="AE4" s="34">
        <v>2</v>
      </c>
      <c r="AF4" s="34">
        <v>1</v>
      </c>
      <c r="AG4" s="34" t="s">
        <v>13</v>
      </c>
      <c r="AH4" s="34" t="s">
        <v>407</v>
      </c>
      <c r="AI4" s="34" t="s">
        <v>407</v>
      </c>
      <c r="AJ4" s="34" t="s">
        <v>13</v>
      </c>
      <c r="AK4" s="34" t="s">
        <v>470</v>
      </c>
      <c r="AL4" s="34" t="s">
        <v>470</v>
      </c>
      <c r="AM4" s="58">
        <v>53</v>
      </c>
      <c r="AN4" s="59">
        <v>16.2</v>
      </c>
      <c r="AO4" s="59">
        <v>54</v>
      </c>
      <c r="AP4" s="59">
        <v>10.199999999999999</v>
      </c>
      <c r="AQ4" s="59">
        <v>40</v>
      </c>
      <c r="AR4" s="59">
        <v>0</v>
      </c>
      <c r="AS4" s="59">
        <v>40</v>
      </c>
      <c r="AT4" s="60">
        <v>0</v>
      </c>
      <c r="AU4" s="34">
        <v>108000</v>
      </c>
      <c r="AV4" s="47">
        <v>50000</v>
      </c>
      <c r="AW4" s="47">
        <v>0</v>
      </c>
      <c r="AX4" s="47">
        <v>0</v>
      </c>
      <c r="AY4" s="47">
        <v>10</v>
      </c>
      <c r="AZ4" s="47">
        <v>10</v>
      </c>
      <c r="BA4" s="47">
        <v>2</v>
      </c>
      <c r="BB4" s="47">
        <v>1</v>
      </c>
      <c r="BC4" s="47">
        <v>2</v>
      </c>
      <c r="BD4" s="47">
        <v>1</v>
      </c>
      <c r="BE4" s="47" t="s">
        <v>421</v>
      </c>
      <c r="BF4" s="47" t="s">
        <v>421</v>
      </c>
      <c r="BG4" s="47">
        <v>0</v>
      </c>
      <c r="BH4" s="53">
        <v>0</v>
      </c>
    </row>
    <row r="5" spans="1:60" s="30" customFormat="1" ht="11.25" x14ac:dyDescent="0.15">
      <c r="B5" s="30" t="s">
        <v>455</v>
      </c>
      <c r="C5" s="30" t="s">
        <v>660</v>
      </c>
      <c r="D5" s="34" t="s">
        <v>29</v>
      </c>
      <c r="E5" s="34" t="s">
        <v>30</v>
      </c>
      <c r="F5" s="34" t="s">
        <v>37</v>
      </c>
      <c r="G5" s="34" t="s">
        <v>401</v>
      </c>
      <c r="H5" s="34" t="s">
        <v>469</v>
      </c>
      <c r="I5" s="34">
        <v>130944</v>
      </c>
      <c r="J5" s="34">
        <v>11008</v>
      </c>
      <c r="K5" s="34">
        <v>65472</v>
      </c>
      <c r="L5" s="34">
        <v>5504</v>
      </c>
      <c r="M5" s="34">
        <v>16368</v>
      </c>
      <c r="N5" s="34">
        <v>1376</v>
      </c>
      <c r="O5" s="34">
        <v>1</v>
      </c>
      <c r="P5" s="34">
        <v>1</v>
      </c>
      <c r="Q5" s="34">
        <v>6</v>
      </c>
      <c r="R5" s="34">
        <v>6</v>
      </c>
      <c r="S5" s="34">
        <v>16</v>
      </c>
      <c r="T5" s="34">
        <v>16</v>
      </c>
      <c r="U5" s="34">
        <v>4</v>
      </c>
      <c r="V5" s="34">
        <v>4</v>
      </c>
      <c r="W5" s="34">
        <v>8</v>
      </c>
      <c r="X5" s="34">
        <v>8</v>
      </c>
      <c r="Y5" s="34">
        <v>2</v>
      </c>
      <c r="Z5" s="34">
        <v>4</v>
      </c>
      <c r="AA5" s="34">
        <v>2</v>
      </c>
      <c r="AB5" s="34">
        <v>4</v>
      </c>
      <c r="AC5" s="34">
        <v>8</v>
      </c>
      <c r="AD5" s="34">
        <v>5</v>
      </c>
      <c r="AE5" s="34">
        <v>2</v>
      </c>
      <c r="AF5" s="34">
        <v>1</v>
      </c>
      <c r="AG5" s="34" t="s">
        <v>13</v>
      </c>
      <c r="AH5" s="34" t="s">
        <v>407</v>
      </c>
      <c r="AI5" s="34" t="s">
        <v>407</v>
      </c>
      <c r="AJ5" s="34" t="s">
        <v>13</v>
      </c>
      <c r="AK5" s="34" t="s">
        <v>470</v>
      </c>
      <c r="AL5" s="34" t="s">
        <v>470</v>
      </c>
      <c r="AM5" s="58">
        <v>53</v>
      </c>
      <c r="AN5" s="59">
        <v>16.2</v>
      </c>
      <c r="AO5" s="59">
        <v>54</v>
      </c>
      <c r="AP5" s="59">
        <v>10.199999999999999</v>
      </c>
      <c r="AQ5" s="59">
        <v>40</v>
      </c>
      <c r="AR5" s="59">
        <v>0</v>
      </c>
      <c r="AS5" s="59">
        <v>40</v>
      </c>
      <c r="AT5" s="60">
        <v>0</v>
      </c>
      <c r="AU5" s="34">
        <v>130944</v>
      </c>
      <c r="AV5" s="47">
        <v>50000</v>
      </c>
      <c r="AW5" s="47">
        <v>0</v>
      </c>
      <c r="AX5" s="47">
        <v>0</v>
      </c>
      <c r="AY5" s="47">
        <v>10</v>
      </c>
      <c r="AZ5" s="47">
        <v>10</v>
      </c>
      <c r="BA5" s="47">
        <v>2</v>
      </c>
      <c r="BB5" s="47">
        <v>1</v>
      </c>
      <c r="BC5" s="47">
        <v>2</v>
      </c>
      <c r="BD5" s="47">
        <v>1</v>
      </c>
      <c r="BE5" s="47" t="s">
        <v>421</v>
      </c>
      <c r="BF5" s="47" t="s">
        <v>421</v>
      </c>
      <c r="BG5" s="47">
        <v>0</v>
      </c>
      <c r="BH5" s="53">
        <v>0</v>
      </c>
    </row>
    <row r="6" spans="1:60" s="30" customFormat="1" ht="11.25" x14ac:dyDescent="0.15">
      <c r="B6" s="30" t="s">
        <v>478</v>
      </c>
      <c r="C6" s="30" t="s">
        <v>661</v>
      </c>
      <c r="D6" s="34" t="s">
        <v>29</v>
      </c>
      <c r="E6" s="34" t="s">
        <v>32</v>
      </c>
      <c r="F6" s="34" t="s">
        <v>37</v>
      </c>
      <c r="G6" s="34" t="s">
        <v>401</v>
      </c>
      <c r="H6" s="34" t="s">
        <v>469</v>
      </c>
      <c r="I6" s="34">
        <v>151232</v>
      </c>
      <c r="J6" s="34">
        <v>21824</v>
      </c>
      <c r="K6" s="34">
        <v>75616</v>
      </c>
      <c r="L6" s="34">
        <v>10912</v>
      </c>
      <c r="M6" s="34">
        <v>18904</v>
      </c>
      <c r="N6" s="34">
        <v>2728</v>
      </c>
      <c r="O6" s="34">
        <v>1</v>
      </c>
      <c r="P6" s="34">
        <v>1</v>
      </c>
      <c r="Q6" s="34">
        <v>6</v>
      </c>
      <c r="R6" s="34">
        <v>6</v>
      </c>
      <c r="S6" s="34">
        <v>16</v>
      </c>
      <c r="T6" s="34">
        <v>16</v>
      </c>
      <c r="U6" s="34">
        <v>4</v>
      </c>
      <c r="V6" s="34">
        <v>4</v>
      </c>
      <c r="W6" s="34">
        <v>8</v>
      </c>
      <c r="X6" s="34">
        <v>8</v>
      </c>
      <c r="Y6" s="34">
        <v>2</v>
      </c>
      <c r="Z6" s="34">
        <v>4</v>
      </c>
      <c r="AA6" s="34">
        <v>2</v>
      </c>
      <c r="AB6" s="34">
        <v>4</v>
      </c>
      <c r="AC6" s="34">
        <v>8</v>
      </c>
      <c r="AD6" s="34">
        <v>5</v>
      </c>
      <c r="AE6" s="34">
        <v>2</v>
      </c>
      <c r="AF6" s="34">
        <v>1</v>
      </c>
      <c r="AG6" s="34" t="s">
        <v>13</v>
      </c>
      <c r="AH6" s="34" t="s">
        <v>407</v>
      </c>
      <c r="AI6" s="34" t="s">
        <v>407</v>
      </c>
      <c r="AJ6" s="34" t="s">
        <v>13</v>
      </c>
      <c r="AK6" s="34" t="s">
        <v>470</v>
      </c>
      <c r="AL6" s="34" t="s">
        <v>470</v>
      </c>
      <c r="AM6" s="58">
        <v>53</v>
      </c>
      <c r="AN6" s="59">
        <v>16.2</v>
      </c>
      <c r="AO6" s="59">
        <v>54</v>
      </c>
      <c r="AP6" s="59">
        <v>10.199999999999999</v>
      </c>
      <c r="AQ6" s="59">
        <v>40</v>
      </c>
      <c r="AR6" s="59">
        <v>0</v>
      </c>
      <c r="AS6" s="59">
        <v>40</v>
      </c>
      <c r="AT6" s="60">
        <v>0</v>
      </c>
      <c r="AU6" s="34">
        <v>151232</v>
      </c>
      <c r="AV6" s="47">
        <v>50000</v>
      </c>
      <c r="AW6" s="47">
        <v>0</v>
      </c>
      <c r="AX6" s="47">
        <v>0</v>
      </c>
      <c r="AY6" s="47">
        <v>10</v>
      </c>
      <c r="AZ6" s="47">
        <v>10</v>
      </c>
      <c r="BA6" s="47">
        <v>2</v>
      </c>
      <c r="BB6" s="47">
        <v>1</v>
      </c>
      <c r="BC6" s="47">
        <v>2</v>
      </c>
      <c r="BD6" s="47">
        <v>1</v>
      </c>
      <c r="BE6" s="47" t="s">
        <v>421</v>
      </c>
      <c r="BF6" s="47" t="s">
        <v>421</v>
      </c>
      <c r="BG6" s="47">
        <v>0</v>
      </c>
      <c r="BH6" s="53">
        <v>0</v>
      </c>
    </row>
    <row r="7" spans="1:60" s="30" customFormat="1" ht="11.25" x14ac:dyDescent="0.15">
      <c r="A7" s="30" t="s">
        <v>662</v>
      </c>
      <c r="B7" s="30" t="s">
        <v>482</v>
      </c>
      <c r="C7" s="30" t="s">
        <v>504</v>
      </c>
      <c r="D7" s="34" t="s">
        <v>29</v>
      </c>
      <c r="E7" s="34" t="s">
        <v>32</v>
      </c>
      <c r="F7" s="34" t="s">
        <v>37</v>
      </c>
      <c r="G7" s="34" t="s">
        <v>401</v>
      </c>
      <c r="H7" s="34" t="s">
        <v>469</v>
      </c>
      <c r="I7" s="34">
        <v>151232</v>
      </c>
      <c r="J7" s="34">
        <v>21824</v>
      </c>
      <c r="K7" s="34">
        <v>75616</v>
      </c>
      <c r="L7" s="34">
        <v>10912</v>
      </c>
      <c r="M7" s="34">
        <v>18904</v>
      </c>
      <c r="N7" s="34">
        <v>2728</v>
      </c>
      <c r="O7" s="34">
        <v>1</v>
      </c>
      <c r="P7" s="34">
        <v>1</v>
      </c>
      <c r="Q7" s="34">
        <v>8</v>
      </c>
      <c r="R7" s="34">
        <v>8</v>
      </c>
      <c r="S7" s="34">
        <v>16</v>
      </c>
      <c r="T7" s="34">
        <v>16</v>
      </c>
      <c r="U7" s="34">
        <v>6</v>
      </c>
      <c r="V7" s="34">
        <v>6</v>
      </c>
      <c r="W7" s="34">
        <v>10</v>
      </c>
      <c r="X7" s="34">
        <v>10</v>
      </c>
      <c r="Y7" s="34">
        <v>2</v>
      </c>
      <c r="Z7" s="34">
        <v>4</v>
      </c>
      <c r="AA7" s="34">
        <v>2</v>
      </c>
      <c r="AB7" s="34">
        <v>4</v>
      </c>
      <c r="AC7" s="34">
        <v>8</v>
      </c>
      <c r="AD7" s="34">
        <v>5</v>
      </c>
      <c r="AE7" s="34">
        <v>2</v>
      </c>
      <c r="AF7" s="34">
        <v>1</v>
      </c>
      <c r="AG7" s="34" t="s">
        <v>13</v>
      </c>
      <c r="AH7" s="34" t="s">
        <v>407</v>
      </c>
      <c r="AI7" s="34" t="s">
        <v>407</v>
      </c>
      <c r="AJ7" s="34" t="s">
        <v>13</v>
      </c>
      <c r="AK7" s="34" t="s">
        <v>470</v>
      </c>
      <c r="AL7" s="34" t="s">
        <v>470</v>
      </c>
      <c r="AM7" s="58">
        <v>53</v>
      </c>
      <c r="AN7" s="59">
        <v>16.2</v>
      </c>
      <c r="AO7" s="59">
        <v>54</v>
      </c>
      <c r="AP7" s="59">
        <v>10.199999999999999</v>
      </c>
      <c r="AQ7" s="59">
        <v>40</v>
      </c>
      <c r="AR7" s="59">
        <v>0</v>
      </c>
      <c r="AS7" s="59">
        <v>40</v>
      </c>
      <c r="AT7" s="60">
        <v>0</v>
      </c>
      <c r="AU7" s="34">
        <v>151232</v>
      </c>
      <c r="AV7" s="47">
        <v>50000</v>
      </c>
      <c r="AW7" s="47">
        <v>0</v>
      </c>
      <c r="AX7" s="47">
        <v>0</v>
      </c>
      <c r="AY7" s="47">
        <v>10</v>
      </c>
      <c r="AZ7" s="47">
        <v>10</v>
      </c>
      <c r="BA7" s="47">
        <v>2</v>
      </c>
      <c r="BB7" s="47">
        <v>1</v>
      </c>
      <c r="BC7" s="47">
        <v>2</v>
      </c>
      <c r="BD7" s="47">
        <v>1</v>
      </c>
      <c r="BE7" s="47" t="s">
        <v>421</v>
      </c>
      <c r="BF7" s="47" t="s">
        <v>421</v>
      </c>
      <c r="BG7" s="47">
        <v>0</v>
      </c>
      <c r="BH7" s="53">
        <v>0</v>
      </c>
    </row>
  </sheetData>
  <mergeCells count="32">
    <mergeCell ref="AK2:AL2"/>
    <mergeCell ref="BA2:BB2"/>
    <mergeCell ref="BC2:BD2"/>
    <mergeCell ref="BE2:BF2"/>
    <mergeCell ref="BG2:BH2"/>
    <mergeCell ref="AO2:AP2"/>
    <mergeCell ref="AQ2:AR2"/>
    <mergeCell ref="AS2:AT2"/>
    <mergeCell ref="AU2:AV2"/>
    <mergeCell ref="AW2:AX2"/>
    <mergeCell ref="AY2:AZ2"/>
    <mergeCell ref="AA2:AB2"/>
    <mergeCell ref="AC2:AD2"/>
    <mergeCell ref="AE2:AF2"/>
    <mergeCell ref="AG2:AH2"/>
    <mergeCell ref="AI2:AJ2"/>
    <mergeCell ref="AM1:AT1"/>
    <mergeCell ref="AU1:BH1"/>
    <mergeCell ref="D2:D3"/>
    <mergeCell ref="E2:E3"/>
    <mergeCell ref="F2:F3"/>
    <mergeCell ref="G2:H2"/>
    <mergeCell ref="I2:J2"/>
    <mergeCell ref="K2:L2"/>
    <mergeCell ref="M2:N2"/>
    <mergeCell ref="O2:P2"/>
    <mergeCell ref="AM2:AN2"/>
    <mergeCell ref="Q2:R2"/>
    <mergeCell ref="S2:T2"/>
    <mergeCell ref="U2:V2"/>
    <mergeCell ref="W2:X2"/>
    <mergeCell ref="Y2:Z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1"/>
  <sheetViews>
    <sheetView topLeftCell="A166" workbookViewId="0">
      <selection activeCell="I193" sqref="I193"/>
    </sheetView>
  </sheetViews>
  <sheetFormatPr defaultRowHeight="15" x14ac:dyDescent="0.25"/>
  <cols>
    <col min="1" max="1" width="23.28515625" customWidth="1"/>
    <col min="2" max="2" width="28.28515625" bestFit="1" customWidth="1"/>
    <col min="3" max="3" width="14.140625" customWidth="1"/>
    <col min="4" max="4" width="12" customWidth="1"/>
  </cols>
  <sheetData>
    <row r="1" spans="1:4" ht="18.75" x14ac:dyDescent="0.3">
      <c r="A1" s="71" t="s">
        <v>520</v>
      </c>
      <c r="C1" s="50"/>
      <c r="D1" s="50"/>
    </row>
    <row r="2" spans="1:4" ht="18.75" x14ac:dyDescent="0.3">
      <c r="A2" s="72"/>
      <c r="C2" s="50"/>
      <c r="D2" s="50"/>
    </row>
    <row r="3" spans="1:4" x14ac:dyDescent="0.25">
      <c r="A3" s="73" t="s">
        <v>521</v>
      </c>
      <c r="B3" s="74" t="s">
        <v>522</v>
      </c>
      <c r="C3" s="141" t="s">
        <v>523</v>
      </c>
      <c r="D3" s="141"/>
    </row>
    <row r="4" spans="1:4" x14ac:dyDescent="0.25">
      <c r="A4" s="75" t="s">
        <v>524</v>
      </c>
      <c r="B4" s="76" t="s">
        <v>524</v>
      </c>
      <c r="C4" s="77" t="s">
        <v>525</v>
      </c>
      <c r="D4" s="77" t="s">
        <v>526</v>
      </c>
    </row>
    <row r="5" spans="1:4" x14ac:dyDescent="0.25">
      <c r="A5" s="78"/>
      <c r="B5" s="79" t="s">
        <v>527</v>
      </c>
      <c r="C5" s="79"/>
      <c r="D5" s="79"/>
    </row>
    <row r="6" spans="1:4" x14ac:dyDescent="0.25">
      <c r="A6" s="80" t="s">
        <v>528</v>
      </c>
      <c r="B6" s="81" t="s">
        <v>529</v>
      </c>
      <c r="C6" s="82">
        <v>17000</v>
      </c>
      <c r="D6" s="82">
        <v>75000</v>
      </c>
    </row>
    <row r="7" spans="1:4" x14ac:dyDescent="0.25">
      <c r="A7" s="83" t="s">
        <v>530</v>
      </c>
      <c r="B7" s="84" t="s">
        <v>529</v>
      </c>
      <c r="C7" s="85">
        <v>17000</v>
      </c>
      <c r="D7" s="85">
        <v>75000</v>
      </c>
    </row>
    <row r="8" spans="1:4" x14ac:dyDescent="0.25">
      <c r="A8" s="80" t="s">
        <v>531</v>
      </c>
      <c r="B8" s="81" t="s">
        <v>529</v>
      </c>
      <c r="C8" s="82">
        <v>17000</v>
      </c>
      <c r="D8" s="82">
        <v>75000</v>
      </c>
    </row>
    <row r="9" spans="1:4" x14ac:dyDescent="0.25">
      <c r="A9" s="83" t="s">
        <v>532</v>
      </c>
      <c r="B9" s="84" t="s">
        <v>529</v>
      </c>
      <c r="C9" s="85">
        <v>17000</v>
      </c>
      <c r="D9" s="85">
        <v>75000</v>
      </c>
    </row>
    <row r="10" spans="1:4" x14ac:dyDescent="0.25">
      <c r="A10" s="80" t="s">
        <v>533</v>
      </c>
      <c r="B10" s="81" t="s">
        <v>529</v>
      </c>
      <c r="C10" s="82">
        <v>15000</v>
      </c>
      <c r="D10" s="82">
        <v>70000</v>
      </c>
    </row>
    <row r="11" spans="1:4" x14ac:dyDescent="0.25">
      <c r="A11" s="83" t="s">
        <v>534</v>
      </c>
      <c r="B11" s="84" t="s">
        <v>529</v>
      </c>
      <c r="C11" s="85">
        <v>13000</v>
      </c>
      <c r="D11" s="85">
        <v>65000</v>
      </c>
    </row>
    <row r="12" spans="1:4" x14ac:dyDescent="0.25">
      <c r="A12" s="80" t="s">
        <v>535</v>
      </c>
      <c r="B12" s="81" t="s">
        <v>529</v>
      </c>
      <c r="C12" s="82">
        <v>12000</v>
      </c>
      <c r="D12" s="82">
        <v>62000</v>
      </c>
    </row>
    <row r="13" spans="1:4" x14ac:dyDescent="0.25">
      <c r="A13" s="83" t="s">
        <v>536</v>
      </c>
      <c r="B13" s="84" t="s">
        <v>529</v>
      </c>
      <c r="C13" s="85">
        <v>10000</v>
      </c>
      <c r="D13" s="85">
        <v>55000</v>
      </c>
    </row>
    <row r="14" spans="1:4" x14ac:dyDescent="0.25">
      <c r="A14" s="80" t="s">
        <v>537</v>
      </c>
      <c r="B14" s="81" t="s">
        <v>529</v>
      </c>
      <c r="C14" s="82">
        <v>7000</v>
      </c>
      <c r="D14" s="82">
        <v>45000</v>
      </c>
    </row>
    <row r="15" spans="1:4" x14ac:dyDescent="0.25">
      <c r="A15" s="83" t="s">
        <v>538</v>
      </c>
      <c r="B15" s="84" t="s">
        <v>529</v>
      </c>
      <c r="C15" s="85">
        <v>3000</v>
      </c>
      <c r="D15" s="85">
        <v>40000</v>
      </c>
    </row>
    <row r="16" spans="1:4" x14ac:dyDescent="0.25">
      <c r="A16" s="80" t="s">
        <v>539</v>
      </c>
      <c r="B16" s="81" t="s">
        <v>529</v>
      </c>
      <c r="C16" s="82">
        <v>1200</v>
      </c>
      <c r="D16" s="82">
        <v>32500</v>
      </c>
    </row>
    <row r="17" spans="1:4" x14ac:dyDescent="0.25">
      <c r="A17" s="83" t="s">
        <v>540</v>
      </c>
      <c r="B17" s="84" t="s">
        <v>529</v>
      </c>
      <c r="C17" s="85">
        <v>1200</v>
      </c>
      <c r="D17" s="85">
        <v>30000</v>
      </c>
    </row>
    <row r="18" spans="1:4" x14ac:dyDescent="0.25">
      <c r="A18" s="80" t="s">
        <v>541</v>
      </c>
      <c r="B18" s="81" t="s">
        <v>529</v>
      </c>
      <c r="C18" s="82">
        <v>1200</v>
      </c>
      <c r="D18" s="82">
        <v>25000</v>
      </c>
    </row>
    <row r="19" spans="1:4" x14ac:dyDescent="0.25">
      <c r="A19" s="83" t="s">
        <v>542</v>
      </c>
      <c r="B19" s="84" t="s">
        <v>529</v>
      </c>
      <c r="C19" s="85">
        <v>1200</v>
      </c>
      <c r="D19" s="85">
        <v>22500</v>
      </c>
    </row>
    <row r="20" spans="1:4" x14ac:dyDescent="0.25">
      <c r="A20" s="80" t="s">
        <v>543</v>
      </c>
      <c r="B20" s="81" t="s">
        <v>529</v>
      </c>
      <c r="C20" s="82">
        <v>1200</v>
      </c>
      <c r="D20" s="82">
        <v>20000</v>
      </c>
    </row>
    <row r="21" spans="1:4" x14ac:dyDescent="0.25">
      <c r="A21" s="83" t="s">
        <v>544</v>
      </c>
      <c r="B21" s="84" t="s">
        <v>529</v>
      </c>
      <c r="C21" s="85">
        <v>1200</v>
      </c>
      <c r="D21" s="85">
        <v>17500</v>
      </c>
    </row>
    <row r="22" spans="1:4" x14ac:dyDescent="0.25">
      <c r="A22" s="80" t="s">
        <v>545</v>
      </c>
      <c r="B22" s="81" t="s">
        <v>529</v>
      </c>
      <c r="C22" s="82">
        <v>1200</v>
      </c>
      <c r="D22" s="82">
        <v>12500</v>
      </c>
    </row>
    <row r="23" spans="1:4" x14ac:dyDescent="0.25">
      <c r="A23" s="83" t="s">
        <v>546</v>
      </c>
      <c r="B23" s="84" t="s">
        <v>529</v>
      </c>
      <c r="C23" s="85">
        <v>1200</v>
      </c>
      <c r="D23" s="85">
        <v>12000</v>
      </c>
    </row>
    <row r="24" spans="1:4" x14ac:dyDescent="0.25">
      <c r="A24" s="80" t="s">
        <v>547</v>
      </c>
      <c r="B24" s="81" t="s">
        <v>529</v>
      </c>
      <c r="C24" s="82">
        <v>1200</v>
      </c>
      <c r="D24" s="82">
        <v>10500</v>
      </c>
    </row>
    <row r="25" spans="1:4" x14ac:dyDescent="0.25">
      <c r="A25" s="83" t="s">
        <v>548</v>
      </c>
      <c r="B25" s="84" t="s">
        <v>529</v>
      </c>
      <c r="C25" s="85">
        <v>1200</v>
      </c>
      <c r="D25" s="85">
        <v>8500</v>
      </c>
    </row>
    <row r="26" spans="1:4" x14ac:dyDescent="0.25">
      <c r="A26" s="80" t="s">
        <v>549</v>
      </c>
      <c r="B26" s="81" t="s">
        <v>550</v>
      </c>
      <c r="C26" s="82">
        <v>10000</v>
      </c>
      <c r="D26" s="82">
        <v>55000</v>
      </c>
    </row>
    <row r="27" spans="1:4" x14ac:dyDescent="0.25">
      <c r="A27" s="83" t="s">
        <v>530</v>
      </c>
      <c r="B27" s="84" t="s">
        <v>550</v>
      </c>
      <c r="C27" s="85">
        <v>8000</v>
      </c>
      <c r="D27" s="85">
        <v>50000</v>
      </c>
    </row>
    <row r="28" spans="1:4" x14ac:dyDescent="0.25">
      <c r="A28" s="80" t="s">
        <v>531</v>
      </c>
      <c r="B28" s="81" t="s">
        <v>550</v>
      </c>
      <c r="C28" s="82">
        <v>7750</v>
      </c>
      <c r="D28" s="82">
        <v>45000</v>
      </c>
    </row>
    <row r="29" spans="1:4" x14ac:dyDescent="0.25">
      <c r="A29" s="83" t="s">
        <v>551</v>
      </c>
      <c r="B29" s="84" t="s">
        <v>550</v>
      </c>
      <c r="C29" s="85">
        <v>7750</v>
      </c>
      <c r="D29" s="85">
        <v>45000</v>
      </c>
    </row>
    <row r="30" spans="1:4" x14ac:dyDescent="0.25">
      <c r="A30" s="80" t="s">
        <v>533</v>
      </c>
      <c r="B30" s="81" t="s">
        <v>550</v>
      </c>
      <c r="C30" s="82">
        <v>7250</v>
      </c>
      <c r="D30" s="82">
        <v>42500</v>
      </c>
    </row>
    <row r="31" spans="1:4" x14ac:dyDescent="0.25">
      <c r="A31" s="83" t="s">
        <v>534</v>
      </c>
      <c r="B31" s="84" t="s">
        <v>550</v>
      </c>
      <c r="C31" s="85">
        <v>7000</v>
      </c>
      <c r="D31" s="85">
        <v>4000</v>
      </c>
    </row>
    <row r="32" spans="1:4" x14ac:dyDescent="0.25">
      <c r="A32" s="80" t="s">
        <v>552</v>
      </c>
      <c r="B32" s="81" t="s">
        <v>550</v>
      </c>
      <c r="C32" s="82">
        <v>6250</v>
      </c>
      <c r="D32" s="82">
        <v>35000</v>
      </c>
    </row>
    <row r="33" spans="1:6" x14ac:dyDescent="0.25">
      <c r="A33" s="83" t="s">
        <v>537</v>
      </c>
      <c r="B33" s="84" t="s">
        <v>550</v>
      </c>
      <c r="C33" s="85">
        <v>5000</v>
      </c>
      <c r="D33" s="85">
        <v>28000</v>
      </c>
    </row>
    <row r="34" spans="1:6" x14ac:dyDescent="0.25">
      <c r="A34" s="80" t="s">
        <v>539</v>
      </c>
      <c r="B34" s="81" t="s">
        <v>550</v>
      </c>
      <c r="C34" s="82">
        <v>1200</v>
      </c>
      <c r="D34" s="82">
        <v>20000</v>
      </c>
    </row>
    <row r="35" spans="1:6" x14ac:dyDescent="0.25">
      <c r="A35" s="83" t="s">
        <v>540</v>
      </c>
      <c r="B35" s="84" t="s">
        <v>550</v>
      </c>
      <c r="C35" s="85">
        <v>1024</v>
      </c>
      <c r="D35" s="85">
        <v>17000</v>
      </c>
    </row>
    <row r="36" spans="1:6" x14ac:dyDescent="0.25">
      <c r="A36" s="80" t="s">
        <v>542</v>
      </c>
      <c r="B36" s="81" t="s">
        <v>550</v>
      </c>
      <c r="C36" s="82">
        <v>896</v>
      </c>
      <c r="D36" s="82">
        <v>12500</v>
      </c>
    </row>
    <row r="37" spans="1:6" x14ac:dyDescent="0.25">
      <c r="A37" s="83" t="s">
        <v>543</v>
      </c>
      <c r="B37" s="84" t="s">
        <v>550</v>
      </c>
      <c r="C37" s="85">
        <v>896</v>
      </c>
      <c r="D37" s="85">
        <v>4500</v>
      </c>
    </row>
    <row r="38" spans="1:6" x14ac:dyDescent="0.25">
      <c r="A38" s="80" t="s">
        <v>548</v>
      </c>
      <c r="B38" s="81" t="s">
        <v>550</v>
      </c>
      <c r="C38" s="82">
        <v>896</v>
      </c>
      <c r="D38" s="82">
        <v>4500</v>
      </c>
    </row>
    <row r="39" spans="1:6" x14ac:dyDescent="0.25">
      <c r="A39" s="83" t="s">
        <v>553</v>
      </c>
      <c r="B39" s="84" t="s">
        <v>554</v>
      </c>
      <c r="C39" s="85">
        <v>11000</v>
      </c>
      <c r="D39" s="85">
        <v>62500</v>
      </c>
      <c r="E39">
        <f>C39*0.75</f>
        <v>8250</v>
      </c>
      <c r="F39">
        <f>D39*0.75</f>
        <v>46875</v>
      </c>
    </row>
    <row r="40" spans="1:6" x14ac:dyDescent="0.25">
      <c r="A40" s="80" t="s">
        <v>555</v>
      </c>
      <c r="B40" s="81" t="s">
        <v>554</v>
      </c>
      <c r="C40" s="82">
        <v>1024</v>
      </c>
      <c r="D40" s="82">
        <v>33000</v>
      </c>
      <c r="E40">
        <f t="shared" ref="E40:E46" si="0">C40*0.75</f>
        <v>768</v>
      </c>
      <c r="F40">
        <f t="shared" ref="F40:F46" si="1">D40*0.75</f>
        <v>24750</v>
      </c>
    </row>
    <row r="41" spans="1:6" x14ac:dyDescent="0.25">
      <c r="A41" s="83" t="s">
        <v>556</v>
      </c>
      <c r="B41" s="84" t="s">
        <v>554</v>
      </c>
      <c r="C41" s="85">
        <v>1024</v>
      </c>
      <c r="D41" s="85">
        <v>20000</v>
      </c>
      <c r="E41">
        <f t="shared" si="0"/>
        <v>768</v>
      </c>
      <c r="F41">
        <f t="shared" si="1"/>
        <v>15000</v>
      </c>
    </row>
    <row r="42" spans="1:6" x14ac:dyDescent="0.25">
      <c r="A42" s="80" t="s">
        <v>557</v>
      </c>
      <c r="B42" s="81" t="s">
        <v>554</v>
      </c>
      <c r="C42" s="82">
        <v>1024</v>
      </c>
      <c r="D42" s="82">
        <v>10000</v>
      </c>
      <c r="E42">
        <f t="shared" si="0"/>
        <v>768</v>
      </c>
      <c r="F42">
        <f t="shared" si="1"/>
        <v>7500</v>
      </c>
    </row>
    <row r="43" spans="1:6" x14ac:dyDescent="0.25">
      <c r="A43" s="83" t="s">
        <v>553</v>
      </c>
      <c r="B43" s="84" t="s">
        <v>558</v>
      </c>
      <c r="C43" s="85">
        <v>11000</v>
      </c>
      <c r="D43" s="85">
        <v>62500</v>
      </c>
      <c r="E43">
        <f t="shared" si="0"/>
        <v>8250</v>
      </c>
      <c r="F43">
        <f t="shared" si="1"/>
        <v>46875</v>
      </c>
    </row>
    <row r="44" spans="1:6" x14ac:dyDescent="0.25">
      <c r="A44" s="80" t="s">
        <v>555</v>
      </c>
      <c r="B44" s="81" t="s">
        <v>559</v>
      </c>
      <c r="C44" s="82">
        <v>1024</v>
      </c>
      <c r="D44" s="82">
        <v>33000</v>
      </c>
      <c r="E44">
        <f t="shared" si="0"/>
        <v>768</v>
      </c>
      <c r="F44">
        <f t="shared" si="1"/>
        <v>24750</v>
      </c>
    </row>
    <row r="45" spans="1:6" x14ac:dyDescent="0.25">
      <c r="A45" s="83" t="s">
        <v>556</v>
      </c>
      <c r="B45" s="84" t="s">
        <v>558</v>
      </c>
      <c r="C45" s="85">
        <v>1024</v>
      </c>
      <c r="D45" s="85">
        <v>20000</v>
      </c>
      <c r="E45">
        <f t="shared" si="0"/>
        <v>768</v>
      </c>
      <c r="F45">
        <f t="shared" si="1"/>
        <v>15000</v>
      </c>
    </row>
    <row r="46" spans="1:6" x14ac:dyDescent="0.25">
      <c r="A46" s="80" t="s">
        <v>557</v>
      </c>
      <c r="B46" s="81" t="s">
        <v>558</v>
      </c>
      <c r="C46" s="82">
        <v>1024</v>
      </c>
      <c r="D46" s="82">
        <v>10000</v>
      </c>
      <c r="E46">
        <f t="shared" si="0"/>
        <v>768</v>
      </c>
      <c r="F46">
        <f t="shared" si="1"/>
        <v>7500</v>
      </c>
    </row>
    <row r="47" spans="1:6" x14ac:dyDescent="0.25">
      <c r="A47" s="78"/>
      <c r="B47" s="79" t="s">
        <v>560</v>
      </c>
      <c r="C47" s="79"/>
      <c r="D47" s="79"/>
    </row>
    <row r="48" spans="1:6" x14ac:dyDescent="0.25">
      <c r="A48" s="80" t="s">
        <v>528</v>
      </c>
      <c r="B48" s="86" t="s">
        <v>529</v>
      </c>
      <c r="C48" s="82">
        <v>50000</v>
      </c>
      <c r="D48" s="82">
        <v>67000</v>
      </c>
    </row>
    <row r="49" spans="1:4" x14ac:dyDescent="0.25">
      <c r="A49" s="83" t="s">
        <v>530</v>
      </c>
      <c r="B49" s="87" t="s">
        <v>529</v>
      </c>
      <c r="C49" s="85">
        <v>50000</v>
      </c>
      <c r="D49" s="85">
        <v>67000</v>
      </c>
    </row>
    <row r="50" spans="1:4" x14ac:dyDescent="0.25">
      <c r="A50" s="80" t="s">
        <v>531</v>
      </c>
      <c r="B50" s="86" t="s">
        <v>529</v>
      </c>
      <c r="C50" s="82">
        <v>45000</v>
      </c>
      <c r="D50" s="82">
        <v>67000</v>
      </c>
    </row>
    <row r="51" spans="1:4" x14ac:dyDescent="0.25">
      <c r="A51" s="83" t="s">
        <v>551</v>
      </c>
      <c r="B51" s="87" t="s">
        <v>529</v>
      </c>
      <c r="C51" s="85">
        <v>43000</v>
      </c>
      <c r="D51" s="85">
        <v>67000</v>
      </c>
    </row>
    <row r="52" spans="1:4" x14ac:dyDescent="0.25">
      <c r="A52" s="80" t="s">
        <v>533</v>
      </c>
      <c r="B52" s="86" t="s">
        <v>529</v>
      </c>
      <c r="C52" s="82">
        <v>35000</v>
      </c>
      <c r="D52" s="82">
        <v>67000</v>
      </c>
    </row>
    <row r="53" spans="1:4" x14ac:dyDescent="0.25">
      <c r="A53" s="83" t="s">
        <v>534</v>
      </c>
      <c r="B53" s="87" t="s">
        <v>529</v>
      </c>
      <c r="C53" s="85">
        <v>20000</v>
      </c>
      <c r="D53" s="85">
        <v>60000</v>
      </c>
    </row>
    <row r="54" spans="1:4" x14ac:dyDescent="0.25">
      <c r="A54" s="80" t="s">
        <v>561</v>
      </c>
      <c r="B54" s="86" t="s">
        <v>529</v>
      </c>
      <c r="C54" s="82">
        <v>16000</v>
      </c>
      <c r="D54" s="82">
        <v>60000</v>
      </c>
    </row>
    <row r="55" spans="1:4" x14ac:dyDescent="0.25">
      <c r="A55" s="83" t="s">
        <v>552</v>
      </c>
      <c r="B55" s="87" t="s">
        <v>529</v>
      </c>
      <c r="C55" s="85">
        <v>11000</v>
      </c>
      <c r="D55" s="85">
        <v>52500</v>
      </c>
    </row>
    <row r="56" spans="1:4" x14ac:dyDescent="0.25">
      <c r="A56" s="80" t="s">
        <v>537</v>
      </c>
      <c r="B56" s="86" t="s">
        <v>529</v>
      </c>
      <c r="C56" s="82">
        <v>5000</v>
      </c>
      <c r="D56" s="82">
        <v>45000</v>
      </c>
    </row>
    <row r="57" spans="1:4" x14ac:dyDescent="0.25">
      <c r="A57" s="83" t="s">
        <v>538</v>
      </c>
      <c r="B57" s="87" t="s">
        <v>529</v>
      </c>
      <c r="C57" s="85">
        <v>3000</v>
      </c>
      <c r="D57" s="85">
        <v>37500</v>
      </c>
    </row>
    <row r="58" spans="1:4" x14ac:dyDescent="0.25">
      <c r="A58" s="80" t="s">
        <v>539</v>
      </c>
      <c r="B58" s="86" t="s">
        <v>529</v>
      </c>
      <c r="C58" s="82">
        <v>2000</v>
      </c>
      <c r="D58" s="82">
        <v>30000</v>
      </c>
    </row>
    <row r="59" spans="1:4" x14ac:dyDescent="0.25">
      <c r="A59" s="83" t="s">
        <v>540</v>
      </c>
      <c r="B59" s="87" t="s">
        <v>529</v>
      </c>
      <c r="C59" s="85">
        <v>1200</v>
      </c>
      <c r="D59" s="85">
        <v>27000</v>
      </c>
    </row>
    <row r="60" spans="1:4" x14ac:dyDescent="0.25">
      <c r="A60" s="80" t="s">
        <v>541</v>
      </c>
      <c r="B60" s="86" t="s">
        <v>529</v>
      </c>
      <c r="C60" s="82">
        <v>1200</v>
      </c>
      <c r="D60" s="82">
        <v>23000</v>
      </c>
    </row>
    <row r="61" spans="1:4" x14ac:dyDescent="0.25">
      <c r="A61" s="83" t="s">
        <v>542</v>
      </c>
      <c r="B61" s="87" t="s">
        <v>529</v>
      </c>
      <c r="C61" s="85">
        <v>1200</v>
      </c>
      <c r="D61" s="85">
        <v>20000</v>
      </c>
    </row>
    <row r="62" spans="1:4" x14ac:dyDescent="0.25">
      <c r="A62" s="80" t="s">
        <v>543</v>
      </c>
      <c r="B62" s="86" t="s">
        <v>529</v>
      </c>
      <c r="C62" s="82">
        <v>1200</v>
      </c>
      <c r="D62" s="82">
        <v>17000</v>
      </c>
    </row>
    <row r="63" spans="1:4" x14ac:dyDescent="0.25">
      <c r="A63" s="83" t="s">
        <v>562</v>
      </c>
      <c r="B63" s="87" t="s">
        <v>529</v>
      </c>
      <c r="C63" s="85">
        <v>1200</v>
      </c>
      <c r="D63" s="85">
        <v>14000</v>
      </c>
    </row>
    <row r="64" spans="1:4" x14ac:dyDescent="0.25">
      <c r="A64" s="80" t="s">
        <v>545</v>
      </c>
      <c r="B64" s="86" t="s">
        <v>529</v>
      </c>
      <c r="C64" s="82">
        <v>1200</v>
      </c>
      <c r="D64" s="82">
        <v>11000</v>
      </c>
    </row>
    <row r="65" spans="1:4" x14ac:dyDescent="0.25">
      <c r="A65" s="83" t="s">
        <v>546</v>
      </c>
      <c r="B65" s="87" t="s">
        <v>529</v>
      </c>
      <c r="C65" s="85">
        <v>1200</v>
      </c>
      <c r="D65" s="85">
        <v>10000</v>
      </c>
    </row>
    <row r="66" spans="1:4" x14ac:dyDescent="0.25">
      <c r="A66" s="80" t="s">
        <v>547</v>
      </c>
      <c r="B66" s="86" t="s">
        <v>529</v>
      </c>
      <c r="C66" s="82">
        <v>1200</v>
      </c>
      <c r="D66" s="82">
        <v>7000</v>
      </c>
    </row>
    <row r="67" spans="1:4" x14ac:dyDescent="0.25">
      <c r="A67" s="83" t="s">
        <v>548</v>
      </c>
      <c r="B67" s="87" t="s">
        <v>529</v>
      </c>
      <c r="C67" s="85">
        <v>896</v>
      </c>
      <c r="D67" s="85">
        <v>6000</v>
      </c>
    </row>
    <row r="68" spans="1:4" x14ac:dyDescent="0.25">
      <c r="A68" s="80" t="s">
        <v>549</v>
      </c>
      <c r="B68" s="81" t="s">
        <v>550</v>
      </c>
      <c r="C68" s="82">
        <v>28000</v>
      </c>
      <c r="D68" s="82">
        <v>50000</v>
      </c>
    </row>
    <row r="69" spans="1:4" x14ac:dyDescent="0.25">
      <c r="A69" s="83" t="s">
        <v>530</v>
      </c>
      <c r="B69" s="84" t="s">
        <v>550</v>
      </c>
      <c r="C69" s="85">
        <v>24000</v>
      </c>
      <c r="D69" s="85">
        <v>50000</v>
      </c>
    </row>
    <row r="70" spans="1:4" x14ac:dyDescent="0.25">
      <c r="A70" s="80" t="s">
        <v>531</v>
      </c>
      <c r="B70" s="81" t="s">
        <v>550</v>
      </c>
      <c r="C70" s="82">
        <v>22000</v>
      </c>
      <c r="D70" s="82">
        <v>50000</v>
      </c>
    </row>
    <row r="71" spans="1:4" x14ac:dyDescent="0.25">
      <c r="A71" s="83" t="s">
        <v>551</v>
      </c>
      <c r="B71" s="84" t="s">
        <v>550</v>
      </c>
      <c r="C71" s="85">
        <v>20000</v>
      </c>
      <c r="D71" s="85">
        <v>48000</v>
      </c>
    </row>
    <row r="72" spans="1:4" x14ac:dyDescent="0.25">
      <c r="A72" s="80" t="s">
        <v>533</v>
      </c>
      <c r="B72" s="81" t="s">
        <v>550</v>
      </c>
      <c r="C72" s="82">
        <v>17000</v>
      </c>
      <c r="D72" s="82">
        <v>45000</v>
      </c>
    </row>
    <row r="73" spans="1:4" x14ac:dyDescent="0.25">
      <c r="A73" s="83" t="s">
        <v>534</v>
      </c>
      <c r="B73" s="84" t="s">
        <v>550</v>
      </c>
      <c r="C73" s="85">
        <v>15000</v>
      </c>
      <c r="D73" s="85">
        <v>40000</v>
      </c>
    </row>
    <row r="74" spans="1:4" x14ac:dyDescent="0.25">
      <c r="A74" s="80" t="s">
        <v>552</v>
      </c>
      <c r="B74" s="81" t="s">
        <v>550</v>
      </c>
      <c r="C74" s="82">
        <v>8000</v>
      </c>
      <c r="D74" s="82">
        <v>35000</v>
      </c>
    </row>
    <row r="75" spans="1:4" x14ac:dyDescent="0.25">
      <c r="A75" s="83" t="s">
        <v>537</v>
      </c>
      <c r="B75" s="87" t="s">
        <v>550</v>
      </c>
      <c r="C75" s="85">
        <v>5000</v>
      </c>
      <c r="D75" s="85">
        <v>28000</v>
      </c>
    </row>
    <row r="76" spans="1:4" x14ac:dyDescent="0.25">
      <c r="A76" s="80" t="s">
        <v>539</v>
      </c>
      <c r="B76" s="81" t="s">
        <v>550</v>
      </c>
      <c r="C76" s="82">
        <v>1024</v>
      </c>
      <c r="D76" s="82">
        <v>20000</v>
      </c>
    </row>
    <row r="77" spans="1:4" x14ac:dyDescent="0.25">
      <c r="A77" s="83" t="s">
        <v>540</v>
      </c>
      <c r="B77" s="84" t="s">
        <v>550</v>
      </c>
      <c r="C77" s="85">
        <v>1024</v>
      </c>
      <c r="D77" s="85">
        <v>15000</v>
      </c>
    </row>
    <row r="78" spans="1:4" x14ac:dyDescent="0.25">
      <c r="A78" s="80" t="s">
        <v>542</v>
      </c>
      <c r="B78" s="81" t="s">
        <v>550</v>
      </c>
      <c r="C78" s="82">
        <v>1024</v>
      </c>
      <c r="D78" s="82">
        <v>10000</v>
      </c>
    </row>
    <row r="79" spans="1:4" x14ac:dyDescent="0.25">
      <c r="A79" s="83" t="s">
        <v>543</v>
      </c>
      <c r="B79" s="84" t="s">
        <v>550</v>
      </c>
      <c r="C79" s="85">
        <v>1024</v>
      </c>
      <c r="D79" s="85">
        <v>10000</v>
      </c>
    </row>
    <row r="80" spans="1:4" x14ac:dyDescent="0.25">
      <c r="A80" s="80" t="s">
        <v>548</v>
      </c>
      <c r="B80" s="81" t="s">
        <v>550</v>
      </c>
      <c r="C80" s="82">
        <v>1024</v>
      </c>
      <c r="D80" s="82">
        <v>3500</v>
      </c>
    </row>
    <row r="81" spans="1:6" x14ac:dyDescent="0.25">
      <c r="A81" s="83" t="s">
        <v>553</v>
      </c>
      <c r="B81" s="84" t="s">
        <v>554</v>
      </c>
      <c r="C81" s="85">
        <v>20000</v>
      </c>
      <c r="D81" s="85">
        <v>60000</v>
      </c>
      <c r="E81">
        <f t="shared" ref="E81:E88" si="2">C81*0.75</f>
        <v>15000</v>
      </c>
      <c r="F81">
        <f t="shared" ref="F81:F88" si="3">D81*0.75</f>
        <v>45000</v>
      </c>
    </row>
    <row r="82" spans="1:6" x14ac:dyDescent="0.25">
      <c r="A82" s="80" t="s">
        <v>555</v>
      </c>
      <c r="B82" s="81" t="s">
        <v>554</v>
      </c>
      <c r="C82" s="82">
        <v>1024</v>
      </c>
      <c r="D82" s="82">
        <v>30000</v>
      </c>
      <c r="E82">
        <f t="shared" si="2"/>
        <v>768</v>
      </c>
      <c r="F82">
        <f t="shared" si="3"/>
        <v>22500</v>
      </c>
    </row>
    <row r="83" spans="1:6" x14ac:dyDescent="0.25">
      <c r="A83" s="83" t="s">
        <v>556</v>
      </c>
      <c r="B83" s="84" t="s">
        <v>554</v>
      </c>
      <c r="C83" s="85">
        <v>1024</v>
      </c>
      <c r="D83" s="85">
        <v>15000</v>
      </c>
      <c r="E83">
        <f t="shared" si="2"/>
        <v>768</v>
      </c>
      <c r="F83">
        <f t="shared" si="3"/>
        <v>11250</v>
      </c>
    </row>
    <row r="84" spans="1:6" x14ac:dyDescent="0.25">
      <c r="A84" s="80" t="s">
        <v>557</v>
      </c>
      <c r="B84" s="81" t="s">
        <v>554</v>
      </c>
      <c r="C84" s="82">
        <v>1024</v>
      </c>
      <c r="D84" s="82">
        <v>7000</v>
      </c>
      <c r="E84">
        <f t="shared" si="2"/>
        <v>768</v>
      </c>
      <c r="F84">
        <f t="shared" si="3"/>
        <v>5250</v>
      </c>
    </row>
    <row r="85" spans="1:6" x14ac:dyDescent="0.25">
      <c r="A85" s="83" t="s">
        <v>553</v>
      </c>
      <c r="B85" s="84" t="s">
        <v>558</v>
      </c>
      <c r="C85" s="85">
        <v>20000</v>
      </c>
      <c r="D85" s="85">
        <v>60000</v>
      </c>
      <c r="E85">
        <f t="shared" si="2"/>
        <v>15000</v>
      </c>
      <c r="F85">
        <f t="shared" si="3"/>
        <v>45000</v>
      </c>
    </row>
    <row r="86" spans="1:6" x14ac:dyDescent="0.25">
      <c r="A86" s="80" t="s">
        <v>555</v>
      </c>
      <c r="B86" s="81" t="s">
        <v>559</v>
      </c>
      <c r="C86" s="82">
        <v>1024</v>
      </c>
      <c r="D86" s="82">
        <v>30000</v>
      </c>
      <c r="E86">
        <f t="shared" si="2"/>
        <v>768</v>
      </c>
      <c r="F86">
        <f t="shared" si="3"/>
        <v>22500</v>
      </c>
    </row>
    <row r="87" spans="1:6" x14ac:dyDescent="0.25">
      <c r="A87" s="83" t="s">
        <v>556</v>
      </c>
      <c r="B87" s="84" t="s">
        <v>558</v>
      </c>
      <c r="C87" s="85">
        <v>1024</v>
      </c>
      <c r="D87" s="85">
        <v>15000</v>
      </c>
      <c r="E87">
        <f t="shared" si="2"/>
        <v>768</v>
      </c>
      <c r="F87">
        <f t="shared" si="3"/>
        <v>11250</v>
      </c>
    </row>
    <row r="88" spans="1:6" x14ac:dyDescent="0.25">
      <c r="A88" s="80" t="s">
        <v>557</v>
      </c>
      <c r="B88" s="81" t="s">
        <v>558</v>
      </c>
      <c r="C88" s="82">
        <v>1024</v>
      </c>
      <c r="D88" s="82">
        <v>7000</v>
      </c>
      <c r="E88">
        <f t="shared" si="2"/>
        <v>768</v>
      </c>
      <c r="F88">
        <f t="shared" si="3"/>
        <v>5250</v>
      </c>
    </row>
    <row r="89" spans="1:6" x14ac:dyDescent="0.25">
      <c r="A89" s="78"/>
      <c r="B89" s="79" t="s">
        <v>563</v>
      </c>
      <c r="C89" s="79"/>
      <c r="D89" s="79"/>
    </row>
    <row r="90" spans="1:6" x14ac:dyDescent="0.25">
      <c r="A90" s="80" t="s">
        <v>528</v>
      </c>
      <c r="B90" s="81" t="s">
        <v>529</v>
      </c>
      <c r="C90" s="82">
        <v>50000</v>
      </c>
      <c r="D90" s="82">
        <v>100000</v>
      </c>
    </row>
    <row r="91" spans="1:6" x14ac:dyDescent="0.25">
      <c r="A91" s="83" t="s">
        <v>530</v>
      </c>
      <c r="B91" s="84" t="s">
        <v>529</v>
      </c>
      <c r="C91" s="85">
        <v>50000</v>
      </c>
      <c r="D91" s="85">
        <v>100000</v>
      </c>
    </row>
    <row r="92" spans="1:6" x14ac:dyDescent="0.25">
      <c r="A92" s="80" t="s">
        <v>531</v>
      </c>
      <c r="B92" s="81" t="s">
        <v>529</v>
      </c>
      <c r="C92" s="82">
        <v>50000</v>
      </c>
      <c r="D92" s="82">
        <v>100000</v>
      </c>
    </row>
    <row r="93" spans="1:6" x14ac:dyDescent="0.25">
      <c r="A93" s="83" t="s">
        <v>551</v>
      </c>
      <c r="B93" s="84" t="s">
        <v>529</v>
      </c>
      <c r="C93" s="85">
        <v>45000</v>
      </c>
      <c r="D93" s="85">
        <v>100000</v>
      </c>
    </row>
    <row r="94" spans="1:6" x14ac:dyDescent="0.25">
      <c r="A94" s="80" t="s">
        <v>533</v>
      </c>
      <c r="B94" s="81" t="s">
        <v>529</v>
      </c>
      <c r="C94" s="82">
        <v>40000</v>
      </c>
      <c r="D94" s="82">
        <v>84000</v>
      </c>
    </row>
    <row r="95" spans="1:6" x14ac:dyDescent="0.25">
      <c r="A95" s="83" t="s">
        <v>534</v>
      </c>
      <c r="B95" s="84" t="s">
        <v>529</v>
      </c>
      <c r="C95" s="85">
        <v>21000</v>
      </c>
      <c r="D95" s="85">
        <v>65000</v>
      </c>
    </row>
    <row r="96" spans="1:6" x14ac:dyDescent="0.25">
      <c r="A96" s="80" t="s">
        <v>561</v>
      </c>
      <c r="B96" s="81" t="s">
        <v>529</v>
      </c>
      <c r="C96" s="82">
        <v>20000</v>
      </c>
      <c r="D96" s="82">
        <v>62000</v>
      </c>
    </row>
    <row r="97" spans="1:4" x14ac:dyDescent="0.25">
      <c r="A97" s="83" t="s">
        <v>552</v>
      </c>
      <c r="B97" s="84" t="s">
        <v>529</v>
      </c>
      <c r="C97" s="85">
        <v>11000</v>
      </c>
      <c r="D97" s="85">
        <v>54000</v>
      </c>
    </row>
    <row r="98" spans="1:4" x14ac:dyDescent="0.25">
      <c r="A98" s="80" t="s">
        <v>537</v>
      </c>
      <c r="B98" s="81" t="s">
        <v>529</v>
      </c>
      <c r="C98" s="82">
        <v>6500</v>
      </c>
      <c r="D98" s="82">
        <v>50000</v>
      </c>
    </row>
    <row r="99" spans="1:4" x14ac:dyDescent="0.25">
      <c r="A99" s="83" t="s">
        <v>538</v>
      </c>
      <c r="B99" s="84" t="s">
        <v>529</v>
      </c>
      <c r="C99" s="85">
        <v>5000</v>
      </c>
      <c r="D99" s="85">
        <v>38000</v>
      </c>
    </row>
    <row r="100" spans="1:4" x14ac:dyDescent="0.25">
      <c r="A100" s="80" t="s">
        <v>539</v>
      </c>
      <c r="B100" s="81" t="s">
        <v>529</v>
      </c>
      <c r="C100" s="82">
        <v>1400</v>
      </c>
      <c r="D100" s="82">
        <v>32000</v>
      </c>
    </row>
    <row r="101" spans="1:4" x14ac:dyDescent="0.25">
      <c r="A101" s="83" t="s">
        <v>540</v>
      </c>
      <c r="B101" s="84" t="s">
        <v>529</v>
      </c>
      <c r="C101" s="85">
        <v>1200</v>
      </c>
      <c r="D101" s="85">
        <v>27500</v>
      </c>
    </row>
    <row r="102" spans="1:4" x14ac:dyDescent="0.25">
      <c r="A102" s="80" t="s">
        <v>541</v>
      </c>
      <c r="B102" s="81" t="s">
        <v>529</v>
      </c>
      <c r="C102" s="82">
        <v>1200</v>
      </c>
      <c r="D102" s="82">
        <v>23000</v>
      </c>
    </row>
    <row r="103" spans="1:4" x14ac:dyDescent="0.25">
      <c r="A103" s="83" t="s">
        <v>542</v>
      </c>
      <c r="B103" s="84" t="s">
        <v>529</v>
      </c>
      <c r="C103" s="85">
        <v>1200</v>
      </c>
      <c r="D103" s="85">
        <v>19000</v>
      </c>
    </row>
    <row r="104" spans="1:4" x14ac:dyDescent="0.25">
      <c r="A104" s="80" t="s">
        <v>543</v>
      </c>
      <c r="B104" s="81" t="s">
        <v>529</v>
      </c>
      <c r="C104" s="82">
        <v>1200</v>
      </c>
      <c r="D104" s="82">
        <v>15500</v>
      </c>
    </row>
    <row r="105" spans="1:4" x14ac:dyDescent="0.25">
      <c r="A105" s="83" t="s">
        <v>562</v>
      </c>
      <c r="B105" s="84" t="s">
        <v>529</v>
      </c>
      <c r="C105" s="85">
        <v>1200</v>
      </c>
      <c r="D105" s="85">
        <v>13000</v>
      </c>
    </row>
    <row r="106" spans="1:4" x14ac:dyDescent="0.25">
      <c r="A106" s="80" t="s">
        <v>545</v>
      </c>
      <c r="B106" s="81" t="s">
        <v>529</v>
      </c>
      <c r="C106" s="82">
        <v>1200</v>
      </c>
      <c r="D106" s="82">
        <v>11500</v>
      </c>
    </row>
    <row r="107" spans="1:4" x14ac:dyDescent="0.25">
      <c r="A107" s="83" t="s">
        <v>546</v>
      </c>
      <c r="B107" s="84" t="s">
        <v>529</v>
      </c>
      <c r="C107" s="85">
        <v>1200</v>
      </c>
      <c r="D107" s="85">
        <v>9000</v>
      </c>
    </row>
    <row r="108" spans="1:4" x14ac:dyDescent="0.25">
      <c r="A108" s="80" t="s">
        <v>547</v>
      </c>
      <c r="B108" s="81" t="s">
        <v>529</v>
      </c>
      <c r="C108" s="82">
        <v>1200</v>
      </c>
      <c r="D108" s="82">
        <v>8000</v>
      </c>
    </row>
    <row r="109" spans="1:4" x14ac:dyDescent="0.25">
      <c r="A109" s="83" t="s">
        <v>548</v>
      </c>
      <c r="B109" s="84" t="s">
        <v>529</v>
      </c>
      <c r="C109" s="85">
        <v>1200</v>
      </c>
      <c r="D109" s="85">
        <v>6500</v>
      </c>
    </row>
    <row r="110" spans="1:4" x14ac:dyDescent="0.25">
      <c r="A110" s="80" t="s">
        <v>549</v>
      </c>
      <c r="B110" s="81" t="s">
        <v>550</v>
      </c>
      <c r="C110" s="82">
        <v>28400</v>
      </c>
      <c r="D110" s="82">
        <v>84000</v>
      </c>
    </row>
    <row r="111" spans="1:4" x14ac:dyDescent="0.25">
      <c r="A111" s="83" t="s">
        <v>530</v>
      </c>
      <c r="B111" s="84" t="s">
        <v>550</v>
      </c>
      <c r="C111" s="85">
        <v>25000</v>
      </c>
      <c r="D111" s="85">
        <v>72000</v>
      </c>
    </row>
    <row r="112" spans="1:4" x14ac:dyDescent="0.25">
      <c r="A112" s="80" t="s">
        <v>531</v>
      </c>
      <c r="B112" s="81" t="s">
        <v>550</v>
      </c>
      <c r="C112" s="82">
        <v>21000</v>
      </c>
      <c r="D112" s="82">
        <v>65000</v>
      </c>
    </row>
    <row r="113" spans="1:6" x14ac:dyDescent="0.25">
      <c r="A113" s="83" t="s">
        <v>551</v>
      </c>
      <c r="B113" s="84" t="s">
        <v>550</v>
      </c>
      <c r="C113" s="85">
        <v>20000</v>
      </c>
      <c r="D113" s="85">
        <v>59000</v>
      </c>
    </row>
    <row r="114" spans="1:6" x14ac:dyDescent="0.25">
      <c r="A114" s="80" t="s">
        <v>533</v>
      </c>
      <c r="B114" s="81" t="s">
        <v>550</v>
      </c>
      <c r="C114" s="82">
        <v>18000</v>
      </c>
      <c r="D114" s="82">
        <v>52000</v>
      </c>
    </row>
    <row r="115" spans="1:6" x14ac:dyDescent="0.25">
      <c r="A115" s="83" t="s">
        <v>534</v>
      </c>
      <c r="B115" s="84" t="s">
        <v>550</v>
      </c>
      <c r="C115" s="85">
        <v>11600</v>
      </c>
      <c r="D115" s="85">
        <v>45000</v>
      </c>
    </row>
    <row r="116" spans="1:6" x14ac:dyDescent="0.25">
      <c r="A116" s="80" t="s">
        <v>552</v>
      </c>
      <c r="B116" s="81" t="s">
        <v>550</v>
      </c>
      <c r="C116" s="82">
        <v>7300</v>
      </c>
      <c r="D116" s="82">
        <v>36000</v>
      </c>
    </row>
    <row r="117" spans="1:6" x14ac:dyDescent="0.25">
      <c r="A117" s="83" t="s">
        <v>537</v>
      </c>
      <c r="B117" s="84" t="s">
        <v>550</v>
      </c>
      <c r="C117" s="85">
        <v>5300</v>
      </c>
      <c r="D117" s="85">
        <v>28000</v>
      </c>
    </row>
    <row r="118" spans="1:6" x14ac:dyDescent="0.25">
      <c r="A118" s="80" t="s">
        <v>539</v>
      </c>
      <c r="B118" s="81" t="s">
        <v>550</v>
      </c>
      <c r="C118" s="82">
        <v>1100</v>
      </c>
      <c r="D118" s="82">
        <v>21000</v>
      </c>
    </row>
    <row r="119" spans="1:6" x14ac:dyDescent="0.25">
      <c r="A119" s="83" t="s">
        <v>540</v>
      </c>
      <c r="B119" s="84" t="s">
        <v>550</v>
      </c>
      <c r="C119" s="85">
        <v>1100</v>
      </c>
      <c r="D119" s="85">
        <v>19000</v>
      </c>
    </row>
    <row r="120" spans="1:6" x14ac:dyDescent="0.25">
      <c r="A120" s="80" t="s">
        <v>542</v>
      </c>
      <c r="B120" s="81" t="s">
        <v>550</v>
      </c>
      <c r="C120" s="82">
        <v>1100</v>
      </c>
      <c r="D120" s="82">
        <v>12500</v>
      </c>
    </row>
    <row r="121" spans="1:6" x14ac:dyDescent="0.25">
      <c r="A121" s="83" t="s">
        <v>543</v>
      </c>
      <c r="B121" s="84" t="s">
        <v>550</v>
      </c>
      <c r="C121" s="85">
        <v>1100</v>
      </c>
      <c r="D121" s="85">
        <v>10500</v>
      </c>
    </row>
    <row r="122" spans="1:6" x14ac:dyDescent="0.25">
      <c r="A122" s="80" t="s">
        <v>548</v>
      </c>
      <c r="B122" s="81" t="s">
        <v>550</v>
      </c>
      <c r="C122" s="82">
        <v>1000</v>
      </c>
      <c r="D122" s="82">
        <v>5000</v>
      </c>
    </row>
    <row r="123" spans="1:6" x14ac:dyDescent="0.25">
      <c r="A123" s="83" t="s">
        <v>553</v>
      </c>
      <c r="B123" s="84" t="s">
        <v>554</v>
      </c>
      <c r="C123" s="85">
        <v>14500</v>
      </c>
      <c r="D123" s="85">
        <v>50000</v>
      </c>
      <c r="E123">
        <f t="shared" ref="E123:E130" si="4">C123*0.75</f>
        <v>10875</v>
      </c>
      <c r="F123">
        <f t="shared" ref="F123:F130" si="5">D123*0.75</f>
        <v>37500</v>
      </c>
    </row>
    <row r="124" spans="1:6" x14ac:dyDescent="0.25">
      <c r="A124" s="80" t="s">
        <v>555</v>
      </c>
      <c r="B124" s="81" t="s">
        <v>554</v>
      </c>
      <c r="C124" s="82">
        <v>1200</v>
      </c>
      <c r="D124" s="82">
        <v>27000</v>
      </c>
      <c r="E124">
        <f t="shared" si="4"/>
        <v>900</v>
      </c>
      <c r="F124">
        <f t="shared" si="5"/>
        <v>20250</v>
      </c>
    </row>
    <row r="125" spans="1:6" x14ac:dyDescent="0.25">
      <c r="A125" s="83" t="s">
        <v>556</v>
      </c>
      <c r="B125" s="84" t="s">
        <v>554</v>
      </c>
      <c r="C125" s="85">
        <v>1200</v>
      </c>
      <c r="D125" s="85">
        <v>12000</v>
      </c>
      <c r="E125">
        <f t="shared" si="4"/>
        <v>900</v>
      </c>
      <c r="F125">
        <f t="shared" si="5"/>
        <v>9000</v>
      </c>
    </row>
    <row r="126" spans="1:6" x14ac:dyDescent="0.25">
      <c r="A126" s="80" t="s">
        <v>557</v>
      </c>
      <c r="B126" s="81" t="s">
        <v>554</v>
      </c>
      <c r="C126" s="82">
        <v>1200</v>
      </c>
      <c r="D126" s="82">
        <v>5000</v>
      </c>
      <c r="E126">
        <f t="shared" si="4"/>
        <v>900</v>
      </c>
      <c r="F126">
        <f t="shared" si="5"/>
        <v>3750</v>
      </c>
    </row>
    <row r="127" spans="1:6" x14ac:dyDescent="0.25">
      <c r="A127" s="83" t="s">
        <v>553</v>
      </c>
      <c r="B127" s="84" t="s">
        <v>558</v>
      </c>
      <c r="C127" s="85">
        <v>14500</v>
      </c>
      <c r="D127" s="85">
        <v>50000</v>
      </c>
      <c r="E127">
        <f t="shared" si="4"/>
        <v>10875</v>
      </c>
      <c r="F127">
        <f t="shared" si="5"/>
        <v>37500</v>
      </c>
    </row>
    <row r="128" spans="1:6" x14ac:dyDescent="0.25">
      <c r="A128" s="80" t="s">
        <v>555</v>
      </c>
      <c r="B128" s="81" t="s">
        <v>559</v>
      </c>
      <c r="C128" s="82">
        <v>1200</v>
      </c>
      <c r="D128" s="82">
        <v>27000</v>
      </c>
      <c r="E128">
        <f t="shared" si="4"/>
        <v>900</v>
      </c>
      <c r="F128">
        <f t="shared" si="5"/>
        <v>20250</v>
      </c>
    </row>
    <row r="129" spans="1:6" x14ac:dyDescent="0.25">
      <c r="A129" s="83" t="s">
        <v>556</v>
      </c>
      <c r="B129" s="84" t="s">
        <v>558</v>
      </c>
      <c r="C129" s="85">
        <v>1200</v>
      </c>
      <c r="D129" s="85">
        <v>11000</v>
      </c>
      <c r="E129">
        <f t="shared" si="4"/>
        <v>900</v>
      </c>
      <c r="F129">
        <f t="shared" si="5"/>
        <v>8250</v>
      </c>
    </row>
    <row r="130" spans="1:6" x14ac:dyDescent="0.25">
      <c r="A130" s="80" t="s">
        <v>557</v>
      </c>
      <c r="B130" s="81" t="s">
        <v>558</v>
      </c>
      <c r="C130" s="82">
        <v>1200</v>
      </c>
      <c r="D130" s="82">
        <v>5000</v>
      </c>
      <c r="E130">
        <f t="shared" si="4"/>
        <v>900</v>
      </c>
      <c r="F130">
        <f t="shared" si="5"/>
        <v>3750</v>
      </c>
    </row>
    <row r="131" spans="1:6" x14ac:dyDescent="0.25">
      <c r="A131" s="78"/>
      <c r="B131" s="79" t="s">
        <v>564</v>
      </c>
      <c r="C131" s="79"/>
      <c r="D131" s="79"/>
    </row>
    <row r="132" spans="1:6" x14ac:dyDescent="0.25">
      <c r="A132" s="80" t="s">
        <v>528</v>
      </c>
      <c r="B132" s="81" t="s">
        <v>529</v>
      </c>
      <c r="C132" s="82">
        <v>17000</v>
      </c>
      <c r="D132" s="82">
        <v>60000</v>
      </c>
    </row>
    <row r="133" spans="1:6" x14ac:dyDescent="0.25">
      <c r="A133" s="83" t="s">
        <v>530</v>
      </c>
      <c r="B133" s="84" t="s">
        <v>529</v>
      </c>
      <c r="C133" s="85">
        <v>17000</v>
      </c>
      <c r="D133" s="85">
        <v>60000</v>
      </c>
    </row>
    <row r="134" spans="1:6" x14ac:dyDescent="0.25">
      <c r="A134" s="80" t="s">
        <v>531</v>
      </c>
      <c r="B134" s="81" t="s">
        <v>529</v>
      </c>
      <c r="C134" s="82">
        <v>17000</v>
      </c>
      <c r="D134" s="82">
        <v>60000</v>
      </c>
    </row>
    <row r="135" spans="1:6" x14ac:dyDescent="0.25">
      <c r="A135" s="83" t="s">
        <v>551</v>
      </c>
      <c r="B135" s="84" t="s">
        <v>529</v>
      </c>
      <c r="C135" s="85">
        <v>16500</v>
      </c>
      <c r="D135" s="85">
        <v>60000</v>
      </c>
    </row>
    <row r="136" spans="1:6" x14ac:dyDescent="0.25">
      <c r="A136" s="80" t="s">
        <v>533</v>
      </c>
      <c r="B136" s="81" t="s">
        <v>529</v>
      </c>
      <c r="C136" s="82">
        <v>15000</v>
      </c>
      <c r="D136" s="82">
        <v>60000</v>
      </c>
    </row>
    <row r="137" spans="1:6" x14ac:dyDescent="0.25">
      <c r="A137" s="83" t="s">
        <v>534</v>
      </c>
      <c r="B137" s="84" t="s">
        <v>529</v>
      </c>
      <c r="C137" s="85">
        <v>12000</v>
      </c>
      <c r="D137" s="85">
        <v>57000</v>
      </c>
    </row>
    <row r="138" spans="1:6" x14ac:dyDescent="0.25">
      <c r="A138" s="80" t="s">
        <v>561</v>
      </c>
      <c r="B138" s="81" t="s">
        <v>529</v>
      </c>
      <c r="C138" s="82">
        <v>10000</v>
      </c>
      <c r="D138" s="82">
        <v>55000</v>
      </c>
    </row>
    <row r="139" spans="1:6" x14ac:dyDescent="0.25">
      <c r="A139" s="83" t="s">
        <v>552</v>
      </c>
      <c r="B139" s="84" t="s">
        <v>529</v>
      </c>
      <c r="C139" s="85">
        <v>8500</v>
      </c>
      <c r="D139" s="85">
        <v>49000</v>
      </c>
    </row>
    <row r="140" spans="1:6" x14ac:dyDescent="0.25">
      <c r="A140" s="80" t="s">
        <v>537</v>
      </c>
      <c r="B140" s="81" t="s">
        <v>529</v>
      </c>
      <c r="C140" s="82">
        <v>5000</v>
      </c>
      <c r="D140" s="82">
        <v>39500</v>
      </c>
    </row>
    <row r="141" spans="1:6" x14ac:dyDescent="0.25">
      <c r="A141" s="83" t="s">
        <v>538</v>
      </c>
      <c r="B141" s="84" t="s">
        <v>529</v>
      </c>
      <c r="C141" s="85">
        <v>2300</v>
      </c>
      <c r="D141" s="85">
        <v>32000</v>
      </c>
    </row>
    <row r="142" spans="1:6" x14ac:dyDescent="0.25">
      <c r="A142" s="80" t="s">
        <v>539</v>
      </c>
      <c r="B142" s="81" t="s">
        <v>529</v>
      </c>
      <c r="C142" s="82">
        <v>1100</v>
      </c>
      <c r="D142" s="82">
        <v>28000</v>
      </c>
    </row>
    <row r="143" spans="1:6" x14ac:dyDescent="0.25">
      <c r="A143" s="83" t="s">
        <v>540</v>
      </c>
      <c r="B143" s="84" t="s">
        <v>529</v>
      </c>
      <c r="C143" s="85">
        <v>1100</v>
      </c>
      <c r="D143" s="85">
        <v>24000</v>
      </c>
    </row>
    <row r="144" spans="1:6" x14ac:dyDescent="0.25">
      <c r="A144" s="80" t="s">
        <v>541</v>
      </c>
      <c r="B144" s="81" t="s">
        <v>529</v>
      </c>
      <c r="C144" s="82">
        <v>1100</v>
      </c>
      <c r="D144" s="82">
        <v>20000</v>
      </c>
    </row>
    <row r="145" spans="1:4" x14ac:dyDescent="0.25">
      <c r="A145" s="83" t="s">
        <v>542</v>
      </c>
      <c r="B145" s="84" t="s">
        <v>529</v>
      </c>
      <c r="C145" s="85">
        <v>1100</v>
      </c>
      <c r="D145" s="85">
        <v>17000</v>
      </c>
    </row>
    <row r="146" spans="1:4" x14ac:dyDescent="0.25">
      <c r="A146" s="80" t="s">
        <v>543</v>
      </c>
      <c r="B146" s="81" t="s">
        <v>529</v>
      </c>
      <c r="C146" s="82">
        <v>1100</v>
      </c>
      <c r="D146" s="82">
        <v>14500</v>
      </c>
    </row>
    <row r="147" spans="1:4" x14ac:dyDescent="0.25">
      <c r="A147" s="83" t="s">
        <v>562</v>
      </c>
      <c r="B147" s="84" t="s">
        <v>529</v>
      </c>
      <c r="C147" s="85">
        <v>1100</v>
      </c>
      <c r="D147" s="85">
        <v>11500</v>
      </c>
    </row>
    <row r="148" spans="1:4" x14ac:dyDescent="0.25">
      <c r="A148" s="80" t="s">
        <v>545</v>
      </c>
      <c r="B148" s="81" t="s">
        <v>529</v>
      </c>
      <c r="C148" s="82">
        <v>1100</v>
      </c>
      <c r="D148" s="82">
        <v>10000</v>
      </c>
    </row>
    <row r="149" spans="1:4" x14ac:dyDescent="0.25">
      <c r="A149" s="83" t="s">
        <v>546</v>
      </c>
      <c r="B149" s="84" t="s">
        <v>529</v>
      </c>
      <c r="C149" s="85">
        <v>1100</v>
      </c>
      <c r="D149" s="85">
        <v>9000</v>
      </c>
    </row>
    <row r="150" spans="1:4" x14ac:dyDescent="0.25">
      <c r="A150" s="80" t="s">
        <v>547</v>
      </c>
      <c r="B150" s="81" t="s">
        <v>529</v>
      </c>
      <c r="C150" s="82">
        <v>1100</v>
      </c>
      <c r="D150" s="82">
        <v>7500</v>
      </c>
    </row>
    <row r="151" spans="1:4" x14ac:dyDescent="0.25">
      <c r="A151" s="83" t="s">
        <v>548</v>
      </c>
      <c r="B151" s="84" t="s">
        <v>529</v>
      </c>
      <c r="C151" s="85">
        <v>1100</v>
      </c>
      <c r="D151" s="85">
        <v>5400</v>
      </c>
    </row>
    <row r="152" spans="1:4" x14ac:dyDescent="0.25">
      <c r="A152" s="80" t="s">
        <v>549</v>
      </c>
      <c r="B152" s="81" t="s">
        <v>550</v>
      </c>
      <c r="C152" s="82">
        <v>9000</v>
      </c>
      <c r="D152" s="82">
        <v>48000</v>
      </c>
    </row>
    <row r="153" spans="1:4" x14ac:dyDescent="0.25">
      <c r="A153" s="83" t="s">
        <v>530</v>
      </c>
      <c r="B153" s="84" t="s">
        <v>550</v>
      </c>
      <c r="C153" s="85">
        <v>7300</v>
      </c>
      <c r="D153" s="85">
        <v>40000</v>
      </c>
    </row>
    <row r="154" spans="1:4" x14ac:dyDescent="0.25">
      <c r="A154" s="80" t="s">
        <v>531</v>
      </c>
      <c r="B154" s="81" t="s">
        <v>550</v>
      </c>
      <c r="C154" s="82">
        <v>6700</v>
      </c>
      <c r="D154" s="82">
        <v>40000</v>
      </c>
    </row>
    <row r="155" spans="1:4" x14ac:dyDescent="0.25">
      <c r="A155" s="83" t="s">
        <v>551</v>
      </c>
      <c r="B155" s="84" t="s">
        <v>550</v>
      </c>
      <c r="C155" s="85">
        <v>6500</v>
      </c>
      <c r="D155" s="85">
        <v>40000</v>
      </c>
    </row>
    <row r="156" spans="1:4" x14ac:dyDescent="0.25">
      <c r="A156" s="80" t="s">
        <v>533</v>
      </c>
      <c r="B156" s="81" t="s">
        <v>550</v>
      </c>
      <c r="C156" s="82">
        <v>6200</v>
      </c>
      <c r="D156" s="82">
        <v>34000</v>
      </c>
    </row>
    <row r="157" spans="1:4" x14ac:dyDescent="0.25">
      <c r="A157" s="83" t="s">
        <v>534</v>
      </c>
      <c r="B157" s="84" t="s">
        <v>550</v>
      </c>
      <c r="C157" s="85">
        <v>5800</v>
      </c>
      <c r="D157" s="85">
        <v>30000</v>
      </c>
    </row>
    <row r="158" spans="1:4" x14ac:dyDescent="0.25">
      <c r="A158" s="80" t="s">
        <v>552</v>
      </c>
      <c r="B158" s="81" t="s">
        <v>550</v>
      </c>
      <c r="C158" s="82">
        <v>5100</v>
      </c>
      <c r="D158" s="82">
        <v>27000</v>
      </c>
    </row>
    <row r="159" spans="1:4" x14ac:dyDescent="0.25">
      <c r="A159" s="83" t="s">
        <v>537</v>
      </c>
      <c r="B159" s="84" t="s">
        <v>550</v>
      </c>
      <c r="C159" s="85">
        <v>3400</v>
      </c>
      <c r="D159" s="85">
        <v>22000</v>
      </c>
    </row>
    <row r="160" spans="1:4" x14ac:dyDescent="0.25">
      <c r="A160" s="80" t="s">
        <v>539</v>
      </c>
      <c r="B160" s="81" t="s">
        <v>550</v>
      </c>
      <c r="C160" s="82">
        <v>1000</v>
      </c>
      <c r="D160" s="82">
        <v>17000</v>
      </c>
    </row>
    <row r="161" spans="1:6" x14ac:dyDescent="0.25">
      <c r="A161" s="83" t="s">
        <v>540</v>
      </c>
      <c r="B161" s="84" t="s">
        <v>550</v>
      </c>
      <c r="C161" s="85">
        <v>1000</v>
      </c>
      <c r="D161" s="85">
        <v>15000</v>
      </c>
    </row>
    <row r="162" spans="1:6" x14ac:dyDescent="0.25">
      <c r="A162" s="80" t="s">
        <v>542</v>
      </c>
      <c r="B162" s="81" t="s">
        <v>550</v>
      </c>
      <c r="C162" s="82">
        <v>1000</v>
      </c>
      <c r="D162" s="82">
        <v>12000</v>
      </c>
    </row>
    <row r="163" spans="1:6" x14ac:dyDescent="0.25">
      <c r="A163" s="83" t="s">
        <v>543</v>
      </c>
      <c r="B163" s="84" t="s">
        <v>550</v>
      </c>
      <c r="C163" s="85">
        <v>1000</v>
      </c>
      <c r="D163" s="85">
        <v>8000</v>
      </c>
    </row>
    <row r="164" spans="1:6" x14ac:dyDescent="0.25">
      <c r="A164" s="80" t="s">
        <v>548</v>
      </c>
      <c r="B164" s="81" t="s">
        <v>550</v>
      </c>
      <c r="C164" s="82">
        <v>800</v>
      </c>
      <c r="D164" s="82">
        <v>4000</v>
      </c>
    </row>
    <row r="165" spans="1:6" x14ac:dyDescent="0.25">
      <c r="A165" s="83" t="s">
        <v>553</v>
      </c>
      <c r="B165" s="84" t="s">
        <v>554</v>
      </c>
      <c r="C165" s="85">
        <v>10000</v>
      </c>
      <c r="D165" s="85">
        <v>48000</v>
      </c>
      <c r="E165">
        <f t="shared" ref="E165:E172" si="6">C165*0.75</f>
        <v>7500</v>
      </c>
      <c r="F165">
        <f t="shared" ref="F165:F172" si="7">D165*0.75</f>
        <v>36000</v>
      </c>
    </row>
    <row r="166" spans="1:6" x14ac:dyDescent="0.25">
      <c r="A166" s="80" t="s">
        <v>555</v>
      </c>
      <c r="B166" s="81" t="s">
        <v>554</v>
      </c>
      <c r="C166" s="82">
        <v>1100</v>
      </c>
      <c r="D166" s="82">
        <v>25000</v>
      </c>
      <c r="E166">
        <f t="shared" si="6"/>
        <v>825</v>
      </c>
      <c r="F166">
        <f t="shared" si="7"/>
        <v>18750</v>
      </c>
    </row>
    <row r="167" spans="1:6" x14ac:dyDescent="0.25">
      <c r="A167" s="83" t="s">
        <v>556</v>
      </c>
      <c r="B167" s="84" t="s">
        <v>554</v>
      </c>
      <c r="C167" s="85">
        <v>1100</v>
      </c>
      <c r="D167" s="85">
        <v>11500</v>
      </c>
      <c r="E167">
        <f t="shared" si="6"/>
        <v>825</v>
      </c>
      <c r="F167">
        <f t="shared" si="7"/>
        <v>8625</v>
      </c>
    </row>
    <row r="168" spans="1:6" x14ac:dyDescent="0.25">
      <c r="A168" s="80" t="s">
        <v>557</v>
      </c>
      <c r="B168" s="81" t="s">
        <v>554</v>
      </c>
      <c r="C168" s="82">
        <v>1100</v>
      </c>
      <c r="D168" s="82">
        <v>6250</v>
      </c>
      <c r="E168">
        <f t="shared" si="6"/>
        <v>825</v>
      </c>
      <c r="F168">
        <f t="shared" si="7"/>
        <v>4687.5</v>
      </c>
    </row>
    <row r="169" spans="1:6" x14ac:dyDescent="0.25">
      <c r="A169" s="83" t="s">
        <v>553</v>
      </c>
      <c r="B169" s="84" t="s">
        <v>558</v>
      </c>
      <c r="C169" s="85">
        <v>9500</v>
      </c>
      <c r="D169" s="85">
        <v>4700</v>
      </c>
      <c r="E169">
        <f t="shared" si="6"/>
        <v>7125</v>
      </c>
      <c r="F169">
        <f t="shared" si="7"/>
        <v>3525</v>
      </c>
    </row>
    <row r="170" spans="1:6" x14ac:dyDescent="0.25">
      <c r="A170" s="80" t="s">
        <v>555</v>
      </c>
      <c r="B170" s="81" t="s">
        <v>559</v>
      </c>
      <c r="C170" s="82">
        <v>1100</v>
      </c>
      <c r="D170" s="82">
        <v>23000</v>
      </c>
      <c r="E170">
        <f t="shared" si="6"/>
        <v>825</v>
      </c>
      <c r="F170">
        <f t="shared" si="7"/>
        <v>17250</v>
      </c>
    </row>
    <row r="171" spans="1:6" x14ac:dyDescent="0.25">
      <c r="A171" s="83" t="s">
        <v>556</v>
      </c>
      <c r="B171" s="84" t="s">
        <v>558</v>
      </c>
      <c r="C171" s="85">
        <v>1100</v>
      </c>
      <c r="D171" s="85">
        <v>11000</v>
      </c>
      <c r="E171">
        <f t="shared" si="6"/>
        <v>825</v>
      </c>
      <c r="F171">
        <f t="shared" si="7"/>
        <v>8250</v>
      </c>
    </row>
    <row r="172" spans="1:6" x14ac:dyDescent="0.25">
      <c r="A172" s="80" t="s">
        <v>557</v>
      </c>
      <c r="B172" s="81" t="s">
        <v>558</v>
      </c>
      <c r="C172" s="82">
        <v>900</v>
      </c>
      <c r="D172" s="82">
        <v>6000</v>
      </c>
      <c r="E172">
        <f t="shared" si="6"/>
        <v>675</v>
      </c>
      <c r="F172">
        <f t="shared" si="7"/>
        <v>4500</v>
      </c>
    </row>
    <row r="173" spans="1:6" x14ac:dyDescent="0.25">
      <c r="A173" s="78"/>
      <c r="B173" s="79" t="s">
        <v>565</v>
      </c>
      <c r="C173" s="79"/>
      <c r="D173" s="79"/>
    </row>
    <row r="174" spans="1:6" x14ac:dyDescent="0.25">
      <c r="A174" s="80" t="s">
        <v>528</v>
      </c>
      <c r="B174" s="81" t="s">
        <v>529</v>
      </c>
      <c r="C174" s="82">
        <v>50000</v>
      </c>
      <c r="D174" s="82">
        <v>50000</v>
      </c>
    </row>
    <row r="175" spans="1:6" x14ac:dyDescent="0.25">
      <c r="A175" s="83" t="s">
        <v>530</v>
      </c>
      <c r="B175" s="84" t="s">
        <v>529</v>
      </c>
      <c r="C175" s="85">
        <v>50000</v>
      </c>
      <c r="D175" s="85">
        <v>50000</v>
      </c>
    </row>
    <row r="176" spans="1:6" x14ac:dyDescent="0.25">
      <c r="A176" s="80" t="s">
        <v>531</v>
      </c>
      <c r="B176" s="81" t="s">
        <v>529</v>
      </c>
      <c r="C176" s="82">
        <v>47500</v>
      </c>
      <c r="D176" s="82">
        <v>50000</v>
      </c>
    </row>
    <row r="177" spans="1:4" x14ac:dyDescent="0.25">
      <c r="A177" s="83" t="s">
        <v>551</v>
      </c>
      <c r="B177" s="84" t="s">
        <v>529</v>
      </c>
      <c r="C177" s="85">
        <v>42500</v>
      </c>
      <c r="D177" s="85">
        <v>47000</v>
      </c>
    </row>
    <row r="178" spans="1:4" x14ac:dyDescent="0.25">
      <c r="A178" s="80" t="s">
        <v>533</v>
      </c>
      <c r="B178" s="81" t="s">
        <v>529</v>
      </c>
      <c r="C178" s="82">
        <v>33000</v>
      </c>
      <c r="D178" s="82">
        <v>51000</v>
      </c>
    </row>
    <row r="179" spans="1:4" x14ac:dyDescent="0.25">
      <c r="A179" s="83" t="s">
        <v>534</v>
      </c>
      <c r="B179" s="84" t="s">
        <v>529</v>
      </c>
      <c r="C179" s="85">
        <v>15500</v>
      </c>
      <c r="D179" s="85">
        <v>52000</v>
      </c>
    </row>
    <row r="180" spans="1:4" x14ac:dyDescent="0.25">
      <c r="A180" s="80" t="s">
        <v>561</v>
      </c>
      <c r="B180" s="81" t="s">
        <v>529</v>
      </c>
      <c r="C180" s="82">
        <v>14000</v>
      </c>
      <c r="D180" s="82">
        <v>51000</v>
      </c>
    </row>
    <row r="181" spans="1:4" x14ac:dyDescent="0.25">
      <c r="A181" s="83" t="s">
        <v>552</v>
      </c>
      <c r="B181" s="84" t="s">
        <v>529</v>
      </c>
      <c r="C181" s="85">
        <v>9000</v>
      </c>
      <c r="D181" s="85">
        <v>50000</v>
      </c>
    </row>
    <row r="182" spans="1:4" x14ac:dyDescent="0.25">
      <c r="A182" s="80" t="s">
        <v>537</v>
      </c>
      <c r="B182" s="81" t="s">
        <v>529</v>
      </c>
      <c r="C182" s="82">
        <v>6000</v>
      </c>
      <c r="D182" s="82">
        <v>39000</v>
      </c>
    </row>
    <row r="183" spans="1:4" x14ac:dyDescent="0.25">
      <c r="A183" s="83" t="s">
        <v>538</v>
      </c>
      <c r="B183" s="84" t="s">
        <v>529</v>
      </c>
      <c r="C183" s="85">
        <v>2000</v>
      </c>
      <c r="D183" s="85">
        <v>31000</v>
      </c>
    </row>
    <row r="184" spans="1:4" x14ac:dyDescent="0.25">
      <c r="A184" s="80" t="s">
        <v>539</v>
      </c>
      <c r="B184" s="81" t="s">
        <v>529</v>
      </c>
      <c r="C184" s="82">
        <v>1100</v>
      </c>
      <c r="D184" s="82">
        <v>27000</v>
      </c>
    </row>
    <row r="185" spans="1:4" x14ac:dyDescent="0.25">
      <c r="A185" s="83" t="s">
        <v>540</v>
      </c>
      <c r="B185" s="84" t="s">
        <v>529</v>
      </c>
      <c r="C185" s="85">
        <v>1100</v>
      </c>
      <c r="D185" s="85">
        <v>24000</v>
      </c>
    </row>
    <row r="186" spans="1:4" x14ac:dyDescent="0.25">
      <c r="A186" s="80" t="s">
        <v>541</v>
      </c>
      <c r="B186" s="81" t="s">
        <v>529</v>
      </c>
      <c r="C186" s="82">
        <v>1100</v>
      </c>
      <c r="D186" s="82">
        <v>19000</v>
      </c>
    </row>
    <row r="187" spans="1:4" x14ac:dyDescent="0.25">
      <c r="A187" s="83" t="s">
        <v>542</v>
      </c>
      <c r="B187" s="84" t="s">
        <v>529</v>
      </c>
      <c r="C187" s="85">
        <v>1100</v>
      </c>
      <c r="D187" s="85">
        <v>15500</v>
      </c>
    </row>
    <row r="188" spans="1:4" x14ac:dyDescent="0.25">
      <c r="A188" s="80" t="s">
        <v>543</v>
      </c>
      <c r="B188" s="81" t="s">
        <v>529</v>
      </c>
      <c r="C188" s="82">
        <v>1100</v>
      </c>
      <c r="D188" s="82">
        <v>12500</v>
      </c>
    </row>
    <row r="189" spans="1:4" x14ac:dyDescent="0.25">
      <c r="A189" s="83" t="s">
        <v>562</v>
      </c>
      <c r="B189" s="84" t="s">
        <v>529</v>
      </c>
      <c r="C189" s="85">
        <v>1100</v>
      </c>
      <c r="D189" s="85">
        <v>10000</v>
      </c>
    </row>
    <row r="190" spans="1:4" x14ac:dyDescent="0.25">
      <c r="A190" s="80" t="s">
        <v>545</v>
      </c>
      <c r="B190" s="81" t="s">
        <v>529</v>
      </c>
      <c r="C190" s="82">
        <v>1100</v>
      </c>
      <c r="D190" s="82">
        <v>8500</v>
      </c>
    </row>
    <row r="191" spans="1:4" x14ac:dyDescent="0.25">
      <c r="A191" s="83" t="s">
        <v>546</v>
      </c>
      <c r="B191" s="84" t="s">
        <v>529</v>
      </c>
      <c r="C191" s="85">
        <v>1100</v>
      </c>
      <c r="D191" s="85">
        <v>8000</v>
      </c>
    </row>
    <row r="192" spans="1:4" x14ac:dyDescent="0.25">
      <c r="A192" s="80" t="s">
        <v>547</v>
      </c>
      <c r="B192" s="81" t="s">
        <v>529</v>
      </c>
      <c r="C192" s="82">
        <v>1100</v>
      </c>
      <c r="D192" s="82">
        <v>5000</v>
      </c>
    </row>
    <row r="193" spans="1:6" x14ac:dyDescent="0.25">
      <c r="A193" s="83" t="s">
        <v>548</v>
      </c>
      <c r="B193" s="84" t="s">
        <v>529</v>
      </c>
      <c r="C193" s="85">
        <v>1100</v>
      </c>
      <c r="D193" s="85">
        <v>4500</v>
      </c>
    </row>
    <row r="194" spans="1:6" x14ac:dyDescent="0.25">
      <c r="A194" s="80" t="s">
        <v>549</v>
      </c>
      <c r="B194" s="81" t="s">
        <v>550</v>
      </c>
      <c r="C194" s="82">
        <v>23300</v>
      </c>
      <c r="D194" s="82">
        <v>45000</v>
      </c>
    </row>
    <row r="195" spans="1:6" x14ac:dyDescent="0.25">
      <c r="A195" s="83" t="s">
        <v>530</v>
      </c>
      <c r="B195" s="84" t="s">
        <v>550</v>
      </c>
      <c r="C195" s="85">
        <v>19600</v>
      </c>
      <c r="D195" s="85">
        <v>45000</v>
      </c>
    </row>
    <row r="196" spans="1:6" x14ac:dyDescent="0.25">
      <c r="A196" s="80" t="s">
        <v>531</v>
      </c>
      <c r="B196" s="81" t="s">
        <v>550</v>
      </c>
      <c r="C196" s="82">
        <v>17000</v>
      </c>
      <c r="D196" s="82">
        <v>45000</v>
      </c>
    </row>
    <row r="197" spans="1:6" x14ac:dyDescent="0.25">
      <c r="A197" s="83" t="s">
        <v>551</v>
      </c>
      <c r="B197" s="84" t="s">
        <v>550</v>
      </c>
      <c r="C197" s="85">
        <v>16500</v>
      </c>
      <c r="D197" s="85">
        <v>40000</v>
      </c>
    </row>
    <row r="198" spans="1:6" x14ac:dyDescent="0.25">
      <c r="A198" s="80" t="s">
        <v>533</v>
      </c>
      <c r="B198" s="81" t="s">
        <v>550</v>
      </c>
      <c r="C198" s="82">
        <v>14000</v>
      </c>
      <c r="D198" s="82">
        <v>37000</v>
      </c>
    </row>
    <row r="199" spans="1:6" x14ac:dyDescent="0.25">
      <c r="A199" s="83" t="s">
        <v>534</v>
      </c>
      <c r="B199" s="84" t="s">
        <v>550</v>
      </c>
      <c r="C199" s="85">
        <v>9000</v>
      </c>
      <c r="D199" s="85">
        <v>34000</v>
      </c>
    </row>
    <row r="200" spans="1:6" x14ac:dyDescent="0.25">
      <c r="A200" s="80" t="s">
        <v>552</v>
      </c>
      <c r="B200" s="81" t="s">
        <v>550</v>
      </c>
      <c r="C200" s="82">
        <v>5800</v>
      </c>
      <c r="D200" s="82">
        <v>28000</v>
      </c>
    </row>
    <row r="201" spans="1:6" x14ac:dyDescent="0.25">
      <c r="A201" s="83" t="s">
        <v>537</v>
      </c>
      <c r="B201" s="84" t="s">
        <v>550</v>
      </c>
      <c r="C201" s="85">
        <v>4000</v>
      </c>
      <c r="D201" s="85">
        <v>22500</v>
      </c>
    </row>
    <row r="202" spans="1:6" x14ac:dyDescent="0.25">
      <c r="A202" s="80" t="s">
        <v>539</v>
      </c>
      <c r="B202" s="81" t="s">
        <v>550</v>
      </c>
      <c r="C202" s="82">
        <v>1000</v>
      </c>
      <c r="D202" s="82">
        <v>17000</v>
      </c>
    </row>
    <row r="203" spans="1:6" x14ac:dyDescent="0.25">
      <c r="A203" s="83" t="s">
        <v>540</v>
      </c>
      <c r="B203" s="84" t="s">
        <v>550</v>
      </c>
      <c r="C203" s="85">
        <v>1000</v>
      </c>
      <c r="D203" s="85">
        <v>14000</v>
      </c>
    </row>
    <row r="204" spans="1:6" x14ac:dyDescent="0.25">
      <c r="A204" s="80" t="s">
        <v>542</v>
      </c>
      <c r="B204" s="81" t="s">
        <v>550</v>
      </c>
      <c r="C204" s="82">
        <v>950</v>
      </c>
      <c r="D204" s="82">
        <v>10000</v>
      </c>
    </row>
    <row r="205" spans="1:6" x14ac:dyDescent="0.25">
      <c r="A205" s="83" t="s">
        <v>543</v>
      </c>
      <c r="B205" s="84" t="s">
        <v>550</v>
      </c>
      <c r="C205" s="85">
        <v>950</v>
      </c>
      <c r="D205" s="85">
        <v>8200</v>
      </c>
    </row>
    <row r="206" spans="1:6" x14ac:dyDescent="0.25">
      <c r="A206" s="80" t="s">
        <v>548</v>
      </c>
      <c r="B206" s="81" t="s">
        <v>550</v>
      </c>
      <c r="C206" s="82">
        <v>850</v>
      </c>
      <c r="D206" s="82">
        <v>3500</v>
      </c>
    </row>
    <row r="207" spans="1:6" x14ac:dyDescent="0.25">
      <c r="A207" s="83" t="s">
        <v>553</v>
      </c>
      <c r="B207" s="84" t="s">
        <v>554</v>
      </c>
      <c r="C207" s="85">
        <v>12000</v>
      </c>
      <c r="D207" s="85">
        <v>43000</v>
      </c>
      <c r="E207">
        <f t="shared" ref="E207:E214" si="8">C207*0.75</f>
        <v>9000</v>
      </c>
      <c r="F207">
        <f t="shared" ref="F207:F214" si="9">D207*0.75</f>
        <v>32250</v>
      </c>
    </row>
    <row r="208" spans="1:6" x14ac:dyDescent="0.25">
      <c r="A208" s="80" t="s">
        <v>555</v>
      </c>
      <c r="B208" s="81" t="s">
        <v>554</v>
      </c>
      <c r="C208" s="82">
        <v>1100</v>
      </c>
      <c r="D208" s="82">
        <v>23000</v>
      </c>
      <c r="E208">
        <f t="shared" si="8"/>
        <v>825</v>
      </c>
      <c r="F208">
        <f t="shared" si="9"/>
        <v>17250</v>
      </c>
    </row>
    <row r="209" spans="1:6" x14ac:dyDescent="0.25">
      <c r="A209" s="83" t="s">
        <v>556</v>
      </c>
      <c r="B209" s="84" t="s">
        <v>554</v>
      </c>
      <c r="C209" s="85">
        <v>1100</v>
      </c>
      <c r="D209" s="85">
        <v>9500</v>
      </c>
      <c r="E209">
        <f t="shared" si="8"/>
        <v>825</v>
      </c>
      <c r="F209">
        <f t="shared" si="9"/>
        <v>7125</v>
      </c>
    </row>
    <row r="210" spans="1:6" x14ac:dyDescent="0.25">
      <c r="A210" s="80" t="s">
        <v>557</v>
      </c>
      <c r="B210" s="81" t="s">
        <v>554</v>
      </c>
      <c r="C210" s="82">
        <v>1100</v>
      </c>
      <c r="D210" s="82">
        <v>4500</v>
      </c>
      <c r="E210">
        <f t="shared" si="8"/>
        <v>825</v>
      </c>
      <c r="F210">
        <f t="shared" si="9"/>
        <v>3375</v>
      </c>
    </row>
    <row r="211" spans="1:6" x14ac:dyDescent="0.25">
      <c r="A211" s="83" t="s">
        <v>553</v>
      </c>
      <c r="B211" s="84" t="s">
        <v>558</v>
      </c>
      <c r="C211" s="85">
        <v>12000</v>
      </c>
      <c r="D211" s="85">
        <v>43000</v>
      </c>
      <c r="E211">
        <f t="shared" si="8"/>
        <v>9000</v>
      </c>
      <c r="F211">
        <f t="shared" si="9"/>
        <v>32250</v>
      </c>
    </row>
    <row r="212" spans="1:6" x14ac:dyDescent="0.25">
      <c r="A212" s="80" t="s">
        <v>555</v>
      </c>
      <c r="B212" s="81" t="s">
        <v>559</v>
      </c>
      <c r="C212" s="82">
        <v>1100</v>
      </c>
      <c r="D212" s="82">
        <v>22000</v>
      </c>
      <c r="E212">
        <f t="shared" si="8"/>
        <v>825</v>
      </c>
      <c r="F212">
        <f t="shared" si="9"/>
        <v>16500</v>
      </c>
    </row>
    <row r="213" spans="1:6" x14ac:dyDescent="0.25">
      <c r="A213" s="83" t="s">
        <v>556</v>
      </c>
      <c r="B213" s="84" t="s">
        <v>558</v>
      </c>
      <c r="C213" s="85">
        <v>1100</v>
      </c>
      <c r="D213" s="85">
        <v>10000</v>
      </c>
      <c r="E213">
        <f t="shared" si="8"/>
        <v>825</v>
      </c>
      <c r="F213">
        <f t="shared" si="9"/>
        <v>7500</v>
      </c>
    </row>
    <row r="214" spans="1:6" x14ac:dyDescent="0.25">
      <c r="A214" s="80" t="s">
        <v>557</v>
      </c>
      <c r="B214" s="81" t="s">
        <v>558</v>
      </c>
      <c r="C214" s="82">
        <v>1100</v>
      </c>
      <c r="D214" s="82">
        <v>4000</v>
      </c>
      <c r="E214">
        <f t="shared" si="8"/>
        <v>825</v>
      </c>
      <c r="F214">
        <f t="shared" si="9"/>
        <v>3000</v>
      </c>
    </row>
    <row r="215" spans="1:6" x14ac:dyDescent="0.25">
      <c r="A215" s="78"/>
      <c r="B215" s="79" t="s">
        <v>566</v>
      </c>
      <c r="C215" s="79"/>
      <c r="D215" s="79"/>
    </row>
    <row r="216" spans="1:6" x14ac:dyDescent="0.25">
      <c r="A216" s="80" t="s">
        <v>528</v>
      </c>
      <c r="B216" s="81" t="s">
        <v>529</v>
      </c>
      <c r="C216" s="82">
        <v>50000</v>
      </c>
      <c r="D216" s="82">
        <v>90000</v>
      </c>
    </row>
    <row r="217" spans="1:6" x14ac:dyDescent="0.25">
      <c r="A217" s="83" t="s">
        <v>530</v>
      </c>
      <c r="B217" s="84" t="s">
        <v>529</v>
      </c>
      <c r="C217" s="85">
        <v>50000</v>
      </c>
      <c r="D217" s="85">
        <v>90000</v>
      </c>
    </row>
    <row r="218" spans="1:6" x14ac:dyDescent="0.25">
      <c r="A218" s="80" t="s">
        <v>531</v>
      </c>
      <c r="B218" s="81" t="s">
        <v>529</v>
      </c>
      <c r="C218" s="82">
        <v>50000</v>
      </c>
      <c r="D218" s="82">
        <v>90000</v>
      </c>
    </row>
    <row r="219" spans="1:6" x14ac:dyDescent="0.25">
      <c r="A219" s="83" t="s">
        <v>551</v>
      </c>
      <c r="B219" s="84" t="s">
        <v>529</v>
      </c>
      <c r="C219" s="85">
        <v>45000</v>
      </c>
      <c r="D219" s="85">
        <v>83000</v>
      </c>
    </row>
    <row r="220" spans="1:6" x14ac:dyDescent="0.25">
      <c r="A220" s="80" t="s">
        <v>533</v>
      </c>
      <c r="B220" s="81" t="s">
        <v>529</v>
      </c>
      <c r="C220" s="82">
        <v>34000</v>
      </c>
      <c r="D220" s="82">
        <v>73000</v>
      </c>
    </row>
    <row r="221" spans="1:6" x14ac:dyDescent="0.25">
      <c r="A221" s="83" t="s">
        <v>534</v>
      </c>
      <c r="B221" s="84" t="s">
        <v>529</v>
      </c>
      <c r="C221" s="85">
        <v>20000</v>
      </c>
      <c r="D221" s="85">
        <v>56000</v>
      </c>
    </row>
    <row r="222" spans="1:6" x14ac:dyDescent="0.25">
      <c r="A222" s="80" t="s">
        <v>561</v>
      </c>
      <c r="B222" s="81" t="s">
        <v>529</v>
      </c>
      <c r="C222" s="82">
        <v>14000</v>
      </c>
      <c r="D222" s="82">
        <v>54000</v>
      </c>
    </row>
    <row r="223" spans="1:6" x14ac:dyDescent="0.25">
      <c r="A223" s="83" t="s">
        <v>552</v>
      </c>
      <c r="B223" s="84" t="s">
        <v>529</v>
      </c>
      <c r="C223" s="85">
        <v>8700</v>
      </c>
      <c r="D223" s="85">
        <v>50000</v>
      </c>
    </row>
    <row r="224" spans="1:6" x14ac:dyDescent="0.25">
      <c r="A224" s="80" t="s">
        <v>537</v>
      </c>
      <c r="B224" s="81" t="s">
        <v>529</v>
      </c>
      <c r="C224" s="82">
        <v>5000</v>
      </c>
      <c r="D224" s="82">
        <v>39000</v>
      </c>
    </row>
    <row r="225" spans="1:4" x14ac:dyDescent="0.25">
      <c r="A225" s="83" t="s">
        <v>538</v>
      </c>
      <c r="B225" s="84" t="s">
        <v>529</v>
      </c>
      <c r="C225" s="85">
        <v>2700</v>
      </c>
      <c r="D225" s="85">
        <v>30000</v>
      </c>
    </row>
    <row r="226" spans="1:4" x14ac:dyDescent="0.25">
      <c r="A226" s="80" t="s">
        <v>539</v>
      </c>
      <c r="B226" s="81" t="s">
        <v>529</v>
      </c>
      <c r="C226" s="82">
        <v>1100</v>
      </c>
      <c r="D226" s="82">
        <v>28000</v>
      </c>
    </row>
    <row r="227" spans="1:4" x14ac:dyDescent="0.25">
      <c r="A227" s="83" t="s">
        <v>540</v>
      </c>
      <c r="B227" s="84" t="s">
        <v>529</v>
      </c>
      <c r="C227" s="85">
        <v>1100</v>
      </c>
      <c r="D227" s="85">
        <v>23000</v>
      </c>
    </row>
    <row r="228" spans="1:4" x14ac:dyDescent="0.25">
      <c r="A228" s="80" t="s">
        <v>541</v>
      </c>
      <c r="B228" s="81" t="s">
        <v>529</v>
      </c>
      <c r="C228" s="82">
        <v>1100</v>
      </c>
      <c r="D228" s="82">
        <v>19000</v>
      </c>
    </row>
    <row r="229" spans="1:4" x14ac:dyDescent="0.25">
      <c r="A229" s="83" t="s">
        <v>542</v>
      </c>
      <c r="B229" s="84" t="s">
        <v>529</v>
      </c>
      <c r="C229" s="85">
        <v>1100</v>
      </c>
      <c r="D229" s="85">
        <v>15500</v>
      </c>
    </row>
    <row r="230" spans="1:4" x14ac:dyDescent="0.25">
      <c r="A230" s="80" t="s">
        <v>543</v>
      </c>
      <c r="B230" s="81" t="s">
        <v>529</v>
      </c>
      <c r="C230" s="82">
        <v>1100</v>
      </c>
      <c r="D230" s="82">
        <v>12500</v>
      </c>
    </row>
    <row r="231" spans="1:4" x14ac:dyDescent="0.25">
      <c r="A231" s="83" t="s">
        <v>562</v>
      </c>
      <c r="B231" s="84" t="s">
        <v>529</v>
      </c>
      <c r="C231" s="85">
        <v>1100</v>
      </c>
      <c r="D231" s="85">
        <v>10500</v>
      </c>
    </row>
    <row r="232" spans="1:4" x14ac:dyDescent="0.25">
      <c r="A232" s="80" t="s">
        <v>545</v>
      </c>
      <c r="B232" s="81" t="s">
        <v>529</v>
      </c>
      <c r="C232" s="82">
        <v>1100</v>
      </c>
      <c r="D232" s="82">
        <v>8000</v>
      </c>
    </row>
    <row r="233" spans="1:4" x14ac:dyDescent="0.25">
      <c r="A233" s="83" t="s">
        <v>546</v>
      </c>
      <c r="B233" s="84" t="s">
        <v>529</v>
      </c>
      <c r="C233" s="85">
        <v>1100</v>
      </c>
      <c r="D233" s="85">
        <v>7500</v>
      </c>
    </row>
    <row r="234" spans="1:4" x14ac:dyDescent="0.25">
      <c r="A234" s="80" t="s">
        <v>547</v>
      </c>
      <c r="B234" s="81" t="s">
        <v>529</v>
      </c>
      <c r="C234" s="82">
        <v>1100</v>
      </c>
      <c r="D234" s="82">
        <v>6000</v>
      </c>
    </row>
    <row r="235" spans="1:4" x14ac:dyDescent="0.25">
      <c r="A235" s="83" t="s">
        <v>548</v>
      </c>
      <c r="B235" s="84" t="s">
        <v>529</v>
      </c>
      <c r="C235" s="85">
        <v>950</v>
      </c>
      <c r="D235" s="85">
        <v>4750</v>
      </c>
    </row>
    <row r="236" spans="1:4" x14ac:dyDescent="0.25">
      <c r="A236" s="80" t="s">
        <v>549</v>
      </c>
      <c r="B236" s="81" t="s">
        <v>550</v>
      </c>
      <c r="C236" s="82">
        <v>23500</v>
      </c>
      <c r="D236" s="82">
        <v>72500</v>
      </c>
    </row>
    <row r="237" spans="1:4" x14ac:dyDescent="0.25">
      <c r="A237" s="83" t="s">
        <v>530</v>
      </c>
      <c r="B237" s="84" t="s">
        <v>550</v>
      </c>
      <c r="C237" s="85">
        <v>19500</v>
      </c>
      <c r="D237" s="85">
        <v>60000</v>
      </c>
    </row>
    <row r="238" spans="1:4" x14ac:dyDescent="0.25">
      <c r="A238" s="80" t="s">
        <v>531</v>
      </c>
      <c r="B238" s="81" t="s">
        <v>550</v>
      </c>
      <c r="C238" s="82">
        <v>17500</v>
      </c>
      <c r="D238" s="82">
        <v>51000</v>
      </c>
    </row>
    <row r="239" spans="1:4" x14ac:dyDescent="0.25">
      <c r="A239" s="83" t="s">
        <v>551</v>
      </c>
      <c r="B239" s="84" t="s">
        <v>550</v>
      </c>
      <c r="C239" s="85">
        <v>1600</v>
      </c>
      <c r="D239" s="85">
        <v>46500</v>
      </c>
    </row>
    <row r="240" spans="1:4" x14ac:dyDescent="0.25">
      <c r="A240" s="80" t="s">
        <v>533</v>
      </c>
      <c r="B240" s="81" t="s">
        <v>550</v>
      </c>
      <c r="C240" s="82">
        <v>13500</v>
      </c>
      <c r="D240" s="82">
        <v>38500</v>
      </c>
    </row>
    <row r="241" spans="1:6" x14ac:dyDescent="0.25">
      <c r="A241" s="83" t="s">
        <v>534</v>
      </c>
      <c r="B241" s="84" t="s">
        <v>550</v>
      </c>
      <c r="C241" s="85">
        <v>8700</v>
      </c>
      <c r="D241" s="85">
        <v>35500</v>
      </c>
    </row>
    <row r="242" spans="1:6" x14ac:dyDescent="0.25">
      <c r="A242" s="80" t="s">
        <v>552</v>
      </c>
      <c r="B242" s="81" t="s">
        <v>550</v>
      </c>
      <c r="C242" s="82">
        <v>5800</v>
      </c>
      <c r="D242" s="82">
        <v>29000</v>
      </c>
    </row>
    <row r="243" spans="1:6" x14ac:dyDescent="0.25">
      <c r="A243" s="83" t="s">
        <v>537</v>
      </c>
      <c r="B243" s="84" t="s">
        <v>550</v>
      </c>
      <c r="C243" s="85">
        <v>4000</v>
      </c>
      <c r="D243" s="85">
        <v>23000</v>
      </c>
    </row>
    <row r="244" spans="1:6" x14ac:dyDescent="0.25">
      <c r="A244" s="80" t="s">
        <v>539</v>
      </c>
      <c r="B244" s="81" t="s">
        <v>550</v>
      </c>
      <c r="C244" s="82">
        <v>1000</v>
      </c>
      <c r="D244" s="82">
        <v>17000</v>
      </c>
    </row>
    <row r="245" spans="1:6" x14ac:dyDescent="0.25">
      <c r="A245" s="83" t="s">
        <v>540</v>
      </c>
      <c r="B245" s="84" t="s">
        <v>550</v>
      </c>
      <c r="C245" s="85">
        <v>1000</v>
      </c>
      <c r="D245" s="85">
        <v>14500</v>
      </c>
    </row>
    <row r="246" spans="1:6" x14ac:dyDescent="0.25">
      <c r="A246" s="80" t="s">
        <v>542</v>
      </c>
      <c r="B246" s="81" t="s">
        <v>550</v>
      </c>
      <c r="C246" s="82">
        <v>950</v>
      </c>
      <c r="D246" s="82">
        <v>10000</v>
      </c>
    </row>
    <row r="247" spans="1:6" x14ac:dyDescent="0.25">
      <c r="A247" s="83" t="s">
        <v>543</v>
      </c>
      <c r="B247" s="84" t="s">
        <v>550</v>
      </c>
      <c r="C247" s="85">
        <v>950</v>
      </c>
      <c r="D247" s="85">
        <v>9000</v>
      </c>
    </row>
    <row r="248" spans="1:6" x14ac:dyDescent="0.25">
      <c r="A248" s="80" t="s">
        <v>548</v>
      </c>
      <c r="B248" s="81" t="s">
        <v>550</v>
      </c>
      <c r="C248" s="82">
        <v>950</v>
      </c>
      <c r="D248" s="82">
        <v>3750</v>
      </c>
    </row>
    <row r="249" spans="1:6" x14ac:dyDescent="0.25">
      <c r="A249" s="83" t="s">
        <v>553</v>
      </c>
      <c r="B249" s="84" t="s">
        <v>554</v>
      </c>
      <c r="C249" s="85">
        <v>12000</v>
      </c>
      <c r="D249" s="85">
        <v>41500</v>
      </c>
      <c r="E249">
        <f t="shared" ref="E249:E256" si="10">C249*0.75</f>
        <v>9000</v>
      </c>
      <c r="F249">
        <f t="shared" ref="F249:F256" si="11">D249*0.75</f>
        <v>31125</v>
      </c>
    </row>
    <row r="250" spans="1:6" x14ac:dyDescent="0.25">
      <c r="A250" s="80" t="s">
        <v>555</v>
      </c>
      <c r="B250" s="81" t="s">
        <v>554</v>
      </c>
      <c r="C250" s="82">
        <v>1100</v>
      </c>
      <c r="D250" s="82">
        <v>22000</v>
      </c>
      <c r="E250">
        <f t="shared" si="10"/>
        <v>825</v>
      </c>
      <c r="F250">
        <f t="shared" si="11"/>
        <v>16500</v>
      </c>
    </row>
    <row r="251" spans="1:6" x14ac:dyDescent="0.25">
      <c r="A251" s="83" t="s">
        <v>556</v>
      </c>
      <c r="B251" s="84" t="s">
        <v>554</v>
      </c>
      <c r="C251" s="85">
        <v>1100</v>
      </c>
      <c r="D251" s="85">
        <v>10000</v>
      </c>
      <c r="E251">
        <f t="shared" si="10"/>
        <v>825</v>
      </c>
      <c r="F251">
        <f t="shared" si="11"/>
        <v>7500</v>
      </c>
    </row>
    <row r="252" spans="1:6" x14ac:dyDescent="0.25">
      <c r="A252" s="80" t="s">
        <v>557</v>
      </c>
      <c r="B252" s="81" t="s">
        <v>554</v>
      </c>
      <c r="C252" s="82">
        <v>1100</v>
      </c>
      <c r="D252" s="82">
        <v>4500</v>
      </c>
      <c r="E252">
        <f t="shared" si="10"/>
        <v>825</v>
      </c>
      <c r="F252">
        <f t="shared" si="11"/>
        <v>3375</v>
      </c>
    </row>
    <row r="253" spans="1:6" x14ac:dyDescent="0.25">
      <c r="A253" s="83" t="s">
        <v>553</v>
      </c>
      <c r="B253" s="84" t="s">
        <v>558</v>
      </c>
      <c r="C253" s="85">
        <v>12000</v>
      </c>
      <c r="D253" s="85">
        <v>41000</v>
      </c>
      <c r="E253">
        <f t="shared" si="10"/>
        <v>9000</v>
      </c>
      <c r="F253">
        <f t="shared" si="11"/>
        <v>30750</v>
      </c>
    </row>
    <row r="254" spans="1:6" x14ac:dyDescent="0.25">
      <c r="A254" s="80" t="s">
        <v>555</v>
      </c>
      <c r="B254" s="81" t="s">
        <v>559</v>
      </c>
      <c r="C254" s="82">
        <v>1100</v>
      </c>
      <c r="D254" s="82">
        <v>22000</v>
      </c>
      <c r="E254">
        <f t="shared" si="10"/>
        <v>825</v>
      </c>
      <c r="F254">
        <f t="shared" si="11"/>
        <v>16500</v>
      </c>
    </row>
    <row r="255" spans="1:6" x14ac:dyDescent="0.25">
      <c r="A255" s="83" t="s">
        <v>556</v>
      </c>
      <c r="B255" s="84" t="s">
        <v>558</v>
      </c>
      <c r="C255" s="85">
        <v>1100</v>
      </c>
      <c r="D255" s="85">
        <v>9500</v>
      </c>
      <c r="E255">
        <f t="shared" si="10"/>
        <v>825</v>
      </c>
      <c r="F255">
        <f t="shared" si="11"/>
        <v>7125</v>
      </c>
    </row>
    <row r="256" spans="1:6" x14ac:dyDescent="0.25">
      <c r="A256" s="80" t="s">
        <v>557</v>
      </c>
      <c r="B256" s="81" t="s">
        <v>558</v>
      </c>
      <c r="C256" s="82">
        <v>1100</v>
      </c>
      <c r="D256" s="82">
        <v>4000</v>
      </c>
      <c r="E256">
        <f t="shared" si="10"/>
        <v>825</v>
      </c>
      <c r="F256">
        <f t="shared" si="11"/>
        <v>3000</v>
      </c>
    </row>
    <row r="257" spans="1:4" x14ac:dyDescent="0.25">
      <c r="A257" s="78"/>
      <c r="B257" s="79" t="s">
        <v>567</v>
      </c>
      <c r="C257" s="79"/>
      <c r="D257" s="79"/>
    </row>
    <row r="258" spans="1:4" x14ac:dyDescent="0.25">
      <c r="A258" s="80" t="s">
        <v>528</v>
      </c>
      <c r="B258" s="81" t="s">
        <v>529</v>
      </c>
      <c r="C258" s="82">
        <v>17000</v>
      </c>
      <c r="D258" s="82">
        <v>75000</v>
      </c>
    </row>
    <row r="259" spans="1:4" x14ac:dyDescent="0.25">
      <c r="A259" s="83" t="s">
        <v>530</v>
      </c>
      <c r="B259" s="84" t="s">
        <v>529</v>
      </c>
      <c r="C259" s="85">
        <v>17000</v>
      </c>
      <c r="D259" s="85">
        <v>75000</v>
      </c>
    </row>
    <row r="260" spans="1:4" x14ac:dyDescent="0.25">
      <c r="A260" s="80" t="s">
        <v>531</v>
      </c>
      <c r="B260" s="81" t="s">
        <v>529</v>
      </c>
      <c r="C260" s="82">
        <v>17000</v>
      </c>
      <c r="D260" s="82">
        <v>75000</v>
      </c>
    </row>
    <row r="261" spans="1:4" x14ac:dyDescent="0.25">
      <c r="A261" s="83" t="s">
        <v>532</v>
      </c>
      <c r="B261" s="84" t="s">
        <v>529</v>
      </c>
      <c r="C261" s="85">
        <v>17000</v>
      </c>
      <c r="D261" s="85">
        <v>75000</v>
      </c>
    </row>
    <row r="262" spans="1:4" x14ac:dyDescent="0.25">
      <c r="A262" s="80" t="s">
        <v>533</v>
      </c>
      <c r="B262" s="81" t="s">
        <v>529</v>
      </c>
      <c r="C262" s="82">
        <v>15000</v>
      </c>
      <c r="D262" s="82">
        <v>70000</v>
      </c>
    </row>
    <row r="263" spans="1:4" x14ac:dyDescent="0.25">
      <c r="A263" s="83" t="s">
        <v>534</v>
      </c>
      <c r="B263" s="84" t="s">
        <v>529</v>
      </c>
      <c r="C263" s="85">
        <v>13000</v>
      </c>
      <c r="D263" s="85">
        <v>65000</v>
      </c>
    </row>
    <row r="264" spans="1:4" x14ac:dyDescent="0.25">
      <c r="A264" s="80" t="s">
        <v>535</v>
      </c>
      <c r="B264" s="81" t="s">
        <v>529</v>
      </c>
      <c r="C264" s="82">
        <v>12000</v>
      </c>
      <c r="D264" s="82">
        <v>62000</v>
      </c>
    </row>
    <row r="265" spans="1:4" x14ac:dyDescent="0.25">
      <c r="A265" s="83" t="s">
        <v>536</v>
      </c>
      <c r="B265" s="84" t="s">
        <v>529</v>
      </c>
      <c r="C265" s="85">
        <v>10000</v>
      </c>
      <c r="D265" s="85">
        <v>55000</v>
      </c>
    </row>
    <row r="266" spans="1:4" x14ac:dyDescent="0.25">
      <c r="A266" s="80" t="s">
        <v>537</v>
      </c>
      <c r="B266" s="81" t="s">
        <v>529</v>
      </c>
      <c r="C266" s="82">
        <v>7000</v>
      </c>
      <c r="D266" s="82">
        <v>45000</v>
      </c>
    </row>
    <row r="267" spans="1:4" x14ac:dyDescent="0.25">
      <c r="A267" s="83" t="s">
        <v>538</v>
      </c>
      <c r="B267" s="84" t="s">
        <v>529</v>
      </c>
      <c r="C267" s="85">
        <v>3000</v>
      </c>
      <c r="D267" s="85">
        <v>40000</v>
      </c>
    </row>
    <row r="268" spans="1:4" x14ac:dyDescent="0.25">
      <c r="A268" s="80" t="s">
        <v>539</v>
      </c>
      <c r="B268" s="81" t="s">
        <v>529</v>
      </c>
      <c r="C268" s="82">
        <v>1200</v>
      </c>
      <c r="D268" s="82">
        <v>32500</v>
      </c>
    </row>
    <row r="269" spans="1:4" x14ac:dyDescent="0.25">
      <c r="A269" s="83" t="s">
        <v>540</v>
      </c>
      <c r="B269" s="84" t="s">
        <v>529</v>
      </c>
      <c r="C269" s="85">
        <v>1200</v>
      </c>
      <c r="D269" s="85">
        <v>30000</v>
      </c>
    </row>
    <row r="270" spans="1:4" x14ac:dyDescent="0.25">
      <c r="A270" s="80" t="s">
        <v>541</v>
      </c>
      <c r="B270" s="81" t="s">
        <v>529</v>
      </c>
      <c r="C270" s="82">
        <v>1200</v>
      </c>
      <c r="D270" s="82">
        <v>25000</v>
      </c>
    </row>
    <row r="271" spans="1:4" x14ac:dyDescent="0.25">
      <c r="A271" s="83" t="s">
        <v>542</v>
      </c>
      <c r="B271" s="84" t="s">
        <v>529</v>
      </c>
      <c r="C271" s="85">
        <v>1200</v>
      </c>
      <c r="D271" s="85">
        <v>22500</v>
      </c>
    </row>
    <row r="272" spans="1:4" x14ac:dyDescent="0.25">
      <c r="A272" s="80" t="s">
        <v>543</v>
      </c>
      <c r="B272" s="81" t="s">
        <v>529</v>
      </c>
      <c r="C272" s="82">
        <v>1200</v>
      </c>
      <c r="D272" s="82">
        <v>20000</v>
      </c>
    </row>
    <row r="273" spans="1:4" x14ac:dyDescent="0.25">
      <c r="A273" s="83" t="s">
        <v>544</v>
      </c>
      <c r="B273" s="84" t="s">
        <v>529</v>
      </c>
      <c r="C273" s="85">
        <v>1200</v>
      </c>
      <c r="D273" s="85">
        <v>17500</v>
      </c>
    </row>
    <row r="274" spans="1:4" x14ac:dyDescent="0.25">
      <c r="A274" s="80" t="s">
        <v>545</v>
      </c>
      <c r="B274" s="81" t="s">
        <v>529</v>
      </c>
      <c r="C274" s="82">
        <v>1200</v>
      </c>
      <c r="D274" s="82">
        <v>12500</v>
      </c>
    </row>
    <row r="275" spans="1:4" x14ac:dyDescent="0.25">
      <c r="A275" s="83" t="s">
        <v>546</v>
      </c>
      <c r="B275" s="84" t="s">
        <v>529</v>
      </c>
      <c r="C275" s="85">
        <v>1200</v>
      </c>
      <c r="D275" s="85">
        <v>12000</v>
      </c>
    </row>
    <row r="276" spans="1:4" x14ac:dyDescent="0.25">
      <c r="A276" s="80" t="s">
        <v>547</v>
      </c>
      <c r="B276" s="81" t="s">
        <v>529</v>
      </c>
      <c r="C276" s="82">
        <v>1200</v>
      </c>
      <c r="D276" s="82">
        <v>10500</v>
      </c>
    </row>
    <row r="277" spans="1:4" x14ac:dyDescent="0.25">
      <c r="A277" s="83" t="s">
        <v>548</v>
      </c>
      <c r="B277" s="84" t="s">
        <v>529</v>
      </c>
      <c r="C277" s="85">
        <v>1200</v>
      </c>
      <c r="D277" s="85">
        <v>8500</v>
      </c>
    </row>
    <row r="278" spans="1:4" x14ac:dyDescent="0.25">
      <c r="A278" s="80" t="s">
        <v>549</v>
      </c>
      <c r="B278" s="81" t="s">
        <v>550</v>
      </c>
      <c r="C278" s="82">
        <v>10000</v>
      </c>
      <c r="D278" s="82">
        <v>55000</v>
      </c>
    </row>
    <row r="279" spans="1:4" x14ac:dyDescent="0.25">
      <c r="A279" s="83" t="s">
        <v>530</v>
      </c>
      <c r="B279" s="84" t="s">
        <v>550</v>
      </c>
      <c r="C279" s="85">
        <v>8000</v>
      </c>
      <c r="D279" s="85">
        <v>50000</v>
      </c>
    </row>
    <row r="280" spans="1:4" x14ac:dyDescent="0.25">
      <c r="A280" s="80" t="s">
        <v>531</v>
      </c>
      <c r="B280" s="81" t="s">
        <v>550</v>
      </c>
      <c r="C280" s="82">
        <v>7750</v>
      </c>
      <c r="D280" s="82">
        <v>45000</v>
      </c>
    </row>
    <row r="281" spans="1:4" x14ac:dyDescent="0.25">
      <c r="A281" s="83" t="s">
        <v>551</v>
      </c>
      <c r="B281" s="84" t="s">
        <v>550</v>
      </c>
      <c r="C281" s="85">
        <v>7750</v>
      </c>
      <c r="D281" s="85">
        <v>45000</v>
      </c>
    </row>
    <row r="282" spans="1:4" x14ac:dyDescent="0.25">
      <c r="A282" s="80" t="s">
        <v>533</v>
      </c>
      <c r="B282" s="81" t="s">
        <v>550</v>
      </c>
      <c r="C282" s="82">
        <v>7250</v>
      </c>
      <c r="D282" s="82">
        <v>42500</v>
      </c>
    </row>
    <row r="283" spans="1:4" x14ac:dyDescent="0.25">
      <c r="A283" s="83" t="s">
        <v>534</v>
      </c>
      <c r="B283" s="84" t="s">
        <v>550</v>
      </c>
      <c r="C283" s="85">
        <v>7000</v>
      </c>
      <c r="D283" s="85">
        <v>4000</v>
      </c>
    </row>
    <row r="284" spans="1:4" x14ac:dyDescent="0.25">
      <c r="A284" s="80" t="s">
        <v>552</v>
      </c>
      <c r="B284" s="81" t="s">
        <v>550</v>
      </c>
      <c r="C284" s="82">
        <v>6250</v>
      </c>
      <c r="D284" s="82">
        <v>35000</v>
      </c>
    </row>
    <row r="285" spans="1:4" x14ac:dyDescent="0.25">
      <c r="A285" s="83" t="s">
        <v>537</v>
      </c>
      <c r="B285" s="84" t="s">
        <v>550</v>
      </c>
      <c r="C285" s="85">
        <v>5000</v>
      </c>
      <c r="D285" s="85">
        <v>28000</v>
      </c>
    </row>
    <row r="286" spans="1:4" x14ac:dyDescent="0.25">
      <c r="A286" s="80" t="s">
        <v>539</v>
      </c>
      <c r="B286" s="81" t="s">
        <v>550</v>
      </c>
      <c r="C286" s="82">
        <v>1200</v>
      </c>
      <c r="D286" s="82">
        <v>20000</v>
      </c>
    </row>
    <row r="287" spans="1:4" x14ac:dyDescent="0.25">
      <c r="A287" s="83" t="s">
        <v>540</v>
      </c>
      <c r="B287" s="84" t="s">
        <v>550</v>
      </c>
      <c r="C287" s="85">
        <v>1024</v>
      </c>
      <c r="D287" s="85">
        <v>17000</v>
      </c>
    </row>
    <row r="288" spans="1:4" x14ac:dyDescent="0.25">
      <c r="A288" s="80" t="s">
        <v>542</v>
      </c>
      <c r="B288" s="86" t="s">
        <v>550</v>
      </c>
      <c r="C288" s="82">
        <v>896</v>
      </c>
      <c r="D288" s="82">
        <v>12500</v>
      </c>
    </row>
    <row r="289" spans="1:6" x14ac:dyDescent="0.25">
      <c r="A289" s="83" t="s">
        <v>543</v>
      </c>
      <c r="B289" s="87" t="s">
        <v>550</v>
      </c>
      <c r="C289" s="85">
        <v>896</v>
      </c>
      <c r="D289" s="85">
        <v>4500</v>
      </c>
    </row>
    <row r="290" spans="1:6" x14ac:dyDescent="0.25">
      <c r="A290" s="80" t="s">
        <v>548</v>
      </c>
      <c r="B290" s="86" t="s">
        <v>550</v>
      </c>
      <c r="C290" s="82">
        <v>896</v>
      </c>
      <c r="D290" s="82">
        <v>4500</v>
      </c>
    </row>
    <row r="291" spans="1:6" x14ac:dyDescent="0.25">
      <c r="A291" s="83" t="s">
        <v>553</v>
      </c>
      <c r="B291" s="87" t="s">
        <v>554</v>
      </c>
      <c r="C291" s="85">
        <v>11000</v>
      </c>
      <c r="D291" s="85">
        <v>62500</v>
      </c>
      <c r="E291">
        <f t="shared" ref="E291:E298" si="12">C291*0.75</f>
        <v>8250</v>
      </c>
      <c r="F291">
        <f t="shared" ref="F291:F298" si="13">D291*0.75</f>
        <v>46875</v>
      </c>
    </row>
    <row r="292" spans="1:6" x14ac:dyDescent="0.25">
      <c r="A292" s="80" t="s">
        <v>555</v>
      </c>
      <c r="B292" s="86" t="s">
        <v>554</v>
      </c>
      <c r="C292" s="82">
        <v>1024</v>
      </c>
      <c r="D292" s="82">
        <v>33000</v>
      </c>
      <c r="E292">
        <f t="shared" si="12"/>
        <v>768</v>
      </c>
      <c r="F292">
        <f t="shared" si="13"/>
        <v>24750</v>
      </c>
    </row>
    <row r="293" spans="1:6" x14ac:dyDescent="0.25">
      <c r="A293" s="83" t="s">
        <v>556</v>
      </c>
      <c r="B293" s="87" t="s">
        <v>554</v>
      </c>
      <c r="C293" s="85">
        <v>1024</v>
      </c>
      <c r="D293" s="85">
        <v>20000</v>
      </c>
      <c r="E293">
        <f t="shared" si="12"/>
        <v>768</v>
      </c>
      <c r="F293">
        <f t="shared" si="13"/>
        <v>15000</v>
      </c>
    </row>
    <row r="294" spans="1:6" x14ac:dyDescent="0.25">
      <c r="A294" s="80" t="s">
        <v>557</v>
      </c>
      <c r="B294" s="86" t="s">
        <v>554</v>
      </c>
      <c r="C294" s="82">
        <v>1024</v>
      </c>
      <c r="D294" s="82">
        <v>10000</v>
      </c>
      <c r="E294">
        <f t="shared" si="12"/>
        <v>768</v>
      </c>
      <c r="F294">
        <f t="shared" si="13"/>
        <v>7500</v>
      </c>
    </row>
    <row r="295" spans="1:6" x14ac:dyDescent="0.25">
      <c r="A295" s="83" t="s">
        <v>553</v>
      </c>
      <c r="B295" s="87" t="s">
        <v>558</v>
      </c>
      <c r="C295" s="85">
        <v>11000</v>
      </c>
      <c r="D295" s="85">
        <v>62500</v>
      </c>
      <c r="E295">
        <f t="shared" si="12"/>
        <v>8250</v>
      </c>
      <c r="F295">
        <f t="shared" si="13"/>
        <v>46875</v>
      </c>
    </row>
    <row r="296" spans="1:6" x14ac:dyDescent="0.25">
      <c r="A296" s="80" t="s">
        <v>555</v>
      </c>
      <c r="B296" s="86" t="s">
        <v>559</v>
      </c>
      <c r="C296" s="82">
        <v>1024</v>
      </c>
      <c r="D296" s="82">
        <v>33000</v>
      </c>
      <c r="E296">
        <f t="shared" si="12"/>
        <v>768</v>
      </c>
      <c r="F296">
        <f t="shared" si="13"/>
        <v>24750</v>
      </c>
    </row>
    <row r="297" spans="1:6" x14ac:dyDescent="0.25">
      <c r="A297" s="83" t="s">
        <v>556</v>
      </c>
      <c r="B297" s="87" t="s">
        <v>558</v>
      </c>
      <c r="C297" s="85">
        <v>1024</v>
      </c>
      <c r="D297" s="85">
        <v>20000</v>
      </c>
      <c r="E297">
        <f t="shared" si="12"/>
        <v>768</v>
      </c>
      <c r="F297">
        <f t="shared" si="13"/>
        <v>15000</v>
      </c>
    </row>
    <row r="298" spans="1:6" x14ac:dyDescent="0.25">
      <c r="A298" s="80" t="s">
        <v>557</v>
      </c>
      <c r="B298" s="86" t="s">
        <v>558</v>
      </c>
      <c r="C298" s="82">
        <v>1024</v>
      </c>
      <c r="D298" s="82">
        <v>10000</v>
      </c>
      <c r="E298">
        <f t="shared" si="12"/>
        <v>768</v>
      </c>
      <c r="F298">
        <f t="shared" si="13"/>
        <v>7500</v>
      </c>
    </row>
    <row r="299" spans="1:6" x14ac:dyDescent="0.25">
      <c r="A299" s="78"/>
      <c r="B299" s="79" t="s">
        <v>568</v>
      </c>
      <c r="C299" s="79"/>
      <c r="D299" s="79"/>
    </row>
    <row r="300" spans="1:6" x14ac:dyDescent="0.25">
      <c r="A300" s="80" t="s">
        <v>528</v>
      </c>
      <c r="B300" s="86" t="s">
        <v>529</v>
      </c>
      <c r="C300" s="82">
        <v>50000</v>
      </c>
      <c r="D300" s="82">
        <v>67000</v>
      </c>
    </row>
    <row r="301" spans="1:6" x14ac:dyDescent="0.25">
      <c r="A301" s="83" t="s">
        <v>530</v>
      </c>
      <c r="B301" s="87" t="s">
        <v>529</v>
      </c>
      <c r="C301" s="85">
        <v>50000</v>
      </c>
      <c r="D301" s="85">
        <v>67000</v>
      </c>
    </row>
    <row r="302" spans="1:6" x14ac:dyDescent="0.25">
      <c r="A302" s="80" t="s">
        <v>531</v>
      </c>
      <c r="B302" s="86" t="s">
        <v>529</v>
      </c>
      <c r="C302" s="82">
        <v>45000</v>
      </c>
      <c r="D302" s="82">
        <v>67000</v>
      </c>
    </row>
    <row r="303" spans="1:6" x14ac:dyDescent="0.25">
      <c r="A303" s="83" t="s">
        <v>551</v>
      </c>
      <c r="B303" s="87" t="s">
        <v>529</v>
      </c>
      <c r="C303" s="85">
        <v>43000</v>
      </c>
      <c r="D303" s="85">
        <v>67000</v>
      </c>
    </row>
    <row r="304" spans="1:6" x14ac:dyDescent="0.25">
      <c r="A304" s="80" t="s">
        <v>533</v>
      </c>
      <c r="B304" s="86" t="s">
        <v>529</v>
      </c>
      <c r="C304" s="82">
        <v>35000</v>
      </c>
      <c r="D304" s="82">
        <v>67000</v>
      </c>
    </row>
    <row r="305" spans="1:4" x14ac:dyDescent="0.25">
      <c r="A305" s="83" t="s">
        <v>534</v>
      </c>
      <c r="B305" s="87" t="s">
        <v>529</v>
      </c>
      <c r="C305" s="85">
        <v>20000</v>
      </c>
      <c r="D305" s="85">
        <v>60000</v>
      </c>
    </row>
    <row r="306" spans="1:4" x14ac:dyDescent="0.25">
      <c r="A306" s="80" t="s">
        <v>561</v>
      </c>
      <c r="B306" s="86" t="s">
        <v>529</v>
      </c>
      <c r="C306" s="82">
        <v>16000</v>
      </c>
      <c r="D306" s="82">
        <v>60000</v>
      </c>
    </row>
    <row r="307" spans="1:4" x14ac:dyDescent="0.25">
      <c r="A307" s="83" t="s">
        <v>552</v>
      </c>
      <c r="B307" s="87" t="s">
        <v>529</v>
      </c>
      <c r="C307" s="85">
        <v>11000</v>
      </c>
      <c r="D307" s="85">
        <v>52500</v>
      </c>
    </row>
    <row r="308" spans="1:4" x14ac:dyDescent="0.25">
      <c r="A308" s="80" t="s">
        <v>537</v>
      </c>
      <c r="B308" s="86" t="s">
        <v>529</v>
      </c>
      <c r="C308" s="82">
        <v>5000</v>
      </c>
      <c r="D308" s="82">
        <v>45000</v>
      </c>
    </row>
    <row r="309" spans="1:4" x14ac:dyDescent="0.25">
      <c r="A309" s="83" t="s">
        <v>538</v>
      </c>
      <c r="B309" s="87" t="s">
        <v>529</v>
      </c>
      <c r="C309" s="85">
        <v>3000</v>
      </c>
      <c r="D309" s="85">
        <v>37500</v>
      </c>
    </row>
    <row r="310" spans="1:4" x14ac:dyDescent="0.25">
      <c r="A310" s="80" t="s">
        <v>539</v>
      </c>
      <c r="B310" s="86" t="s">
        <v>529</v>
      </c>
      <c r="C310" s="82">
        <v>2000</v>
      </c>
      <c r="D310" s="82">
        <v>30000</v>
      </c>
    </row>
    <row r="311" spans="1:4" x14ac:dyDescent="0.25">
      <c r="A311" s="83" t="s">
        <v>540</v>
      </c>
      <c r="B311" s="87" t="s">
        <v>529</v>
      </c>
      <c r="C311" s="85">
        <v>1200</v>
      </c>
      <c r="D311" s="85">
        <v>27000</v>
      </c>
    </row>
    <row r="312" spans="1:4" x14ac:dyDescent="0.25">
      <c r="A312" s="80" t="s">
        <v>541</v>
      </c>
      <c r="B312" s="86" t="s">
        <v>529</v>
      </c>
      <c r="C312" s="82">
        <v>1200</v>
      </c>
      <c r="D312" s="82">
        <v>23000</v>
      </c>
    </row>
    <row r="313" spans="1:4" x14ac:dyDescent="0.25">
      <c r="A313" s="83" t="s">
        <v>542</v>
      </c>
      <c r="B313" s="87" t="s">
        <v>529</v>
      </c>
      <c r="C313" s="85">
        <v>1200</v>
      </c>
      <c r="D313" s="85">
        <v>20000</v>
      </c>
    </row>
    <row r="314" spans="1:4" x14ac:dyDescent="0.25">
      <c r="A314" s="80" t="s">
        <v>543</v>
      </c>
      <c r="B314" s="86" t="s">
        <v>529</v>
      </c>
      <c r="C314" s="82">
        <v>1200</v>
      </c>
      <c r="D314" s="82">
        <v>17000</v>
      </c>
    </row>
    <row r="315" spans="1:4" x14ac:dyDescent="0.25">
      <c r="A315" s="83" t="s">
        <v>562</v>
      </c>
      <c r="B315" s="87" t="s">
        <v>529</v>
      </c>
      <c r="C315" s="85">
        <v>1200</v>
      </c>
      <c r="D315" s="85">
        <v>14000</v>
      </c>
    </row>
    <row r="316" spans="1:4" x14ac:dyDescent="0.25">
      <c r="A316" s="80" t="s">
        <v>545</v>
      </c>
      <c r="B316" s="86" t="s">
        <v>529</v>
      </c>
      <c r="C316" s="82">
        <v>1200</v>
      </c>
      <c r="D316" s="82">
        <v>11000</v>
      </c>
    </row>
    <row r="317" spans="1:4" x14ac:dyDescent="0.25">
      <c r="A317" s="83" t="s">
        <v>546</v>
      </c>
      <c r="B317" s="87" t="s">
        <v>529</v>
      </c>
      <c r="C317" s="85">
        <v>1200</v>
      </c>
      <c r="D317" s="85">
        <v>10000</v>
      </c>
    </row>
    <row r="318" spans="1:4" x14ac:dyDescent="0.25">
      <c r="A318" s="80" t="s">
        <v>547</v>
      </c>
      <c r="B318" s="86" t="s">
        <v>529</v>
      </c>
      <c r="C318" s="82">
        <v>1200</v>
      </c>
      <c r="D318" s="82">
        <v>7000</v>
      </c>
    </row>
    <row r="319" spans="1:4" x14ac:dyDescent="0.25">
      <c r="A319" s="83" t="s">
        <v>548</v>
      </c>
      <c r="B319" s="87" t="s">
        <v>529</v>
      </c>
      <c r="C319" s="85">
        <v>896</v>
      </c>
      <c r="D319" s="85">
        <v>6000</v>
      </c>
    </row>
    <row r="320" spans="1:4" x14ac:dyDescent="0.25">
      <c r="A320" s="80" t="s">
        <v>549</v>
      </c>
      <c r="B320" s="81" t="s">
        <v>550</v>
      </c>
      <c r="C320" s="82">
        <v>28000</v>
      </c>
      <c r="D320" s="82">
        <v>50000</v>
      </c>
    </row>
    <row r="321" spans="1:6" x14ac:dyDescent="0.25">
      <c r="A321" s="83" t="s">
        <v>530</v>
      </c>
      <c r="B321" s="84" t="s">
        <v>550</v>
      </c>
      <c r="C321" s="85">
        <v>24000</v>
      </c>
      <c r="D321" s="85">
        <v>50000</v>
      </c>
    </row>
    <row r="322" spans="1:6" x14ac:dyDescent="0.25">
      <c r="A322" s="80" t="s">
        <v>531</v>
      </c>
      <c r="B322" s="81" t="s">
        <v>550</v>
      </c>
      <c r="C322" s="82">
        <v>22000</v>
      </c>
      <c r="D322" s="82">
        <v>50000</v>
      </c>
    </row>
    <row r="323" spans="1:6" x14ac:dyDescent="0.25">
      <c r="A323" s="83" t="s">
        <v>551</v>
      </c>
      <c r="B323" s="84" t="s">
        <v>550</v>
      </c>
      <c r="C323" s="85">
        <v>20000</v>
      </c>
      <c r="D323" s="85">
        <v>48000</v>
      </c>
    </row>
    <row r="324" spans="1:6" x14ac:dyDescent="0.25">
      <c r="A324" s="80" t="s">
        <v>533</v>
      </c>
      <c r="B324" s="81" t="s">
        <v>550</v>
      </c>
      <c r="C324" s="82">
        <v>17000</v>
      </c>
      <c r="D324" s="82">
        <v>45000</v>
      </c>
    </row>
    <row r="325" spans="1:6" x14ac:dyDescent="0.25">
      <c r="A325" s="83" t="s">
        <v>534</v>
      </c>
      <c r="B325" s="84" t="s">
        <v>550</v>
      </c>
      <c r="C325" s="85">
        <v>15000</v>
      </c>
      <c r="D325" s="85">
        <v>40000</v>
      </c>
    </row>
    <row r="326" spans="1:6" x14ac:dyDescent="0.25">
      <c r="A326" s="80" t="s">
        <v>552</v>
      </c>
      <c r="B326" s="81" t="s">
        <v>550</v>
      </c>
      <c r="C326" s="82">
        <v>8000</v>
      </c>
      <c r="D326" s="82">
        <v>35000</v>
      </c>
    </row>
    <row r="327" spans="1:6" x14ac:dyDescent="0.25">
      <c r="A327" s="83" t="s">
        <v>537</v>
      </c>
      <c r="B327" s="87" t="s">
        <v>550</v>
      </c>
      <c r="C327" s="85">
        <v>5000</v>
      </c>
      <c r="D327" s="85">
        <v>28000</v>
      </c>
    </row>
    <row r="328" spans="1:6" x14ac:dyDescent="0.25">
      <c r="A328" s="80" t="s">
        <v>539</v>
      </c>
      <c r="B328" s="81" t="s">
        <v>550</v>
      </c>
      <c r="C328" s="82">
        <v>1024</v>
      </c>
      <c r="D328" s="82">
        <v>20000</v>
      </c>
    </row>
    <row r="329" spans="1:6" x14ac:dyDescent="0.25">
      <c r="A329" s="83" t="s">
        <v>540</v>
      </c>
      <c r="B329" s="87" t="s">
        <v>550</v>
      </c>
      <c r="C329" s="85">
        <v>1024</v>
      </c>
      <c r="D329" s="85">
        <v>15000</v>
      </c>
    </row>
    <row r="330" spans="1:6" x14ac:dyDescent="0.25">
      <c r="A330" s="80" t="s">
        <v>542</v>
      </c>
      <c r="B330" s="81" t="s">
        <v>550</v>
      </c>
      <c r="C330" s="82">
        <v>1024</v>
      </c>
      <c r="D330" s="82">
        <v>10000</v>
      </c>
    </row>
    <row r="331" spans="1:6" x14ac:dyDescent="0.25">
      <c r="A331" s="83" t="s">
        <v>543</v>
      </c>
      <c r="B331" s="84" t="s">
        <v>550</v>
      </c>
      <c r="C331" s="85">
        <v>1024</v>
      </c>
      <c r="D331" s="85">
        <v>10000</v>
      </c>
    </row>
    <row r="332" spans="1:6" x14ac:dyDescent="0.25">
      <c r="A332" s="80" t="s">
        <v>548</v>
      </c>
      <c r="B332" s="86" t="s">
        <v>550</v>
      </c>
      <c r="C332" s="82">
        <v>1024</v>
      </c>
      <c r="D332" s="82">
        <v>3500</v>
      </c>
    </row>
    <row r="333" spans="1:6" x14ac:dyDescent="0.25">
      <c r="A333" s="83" t="s">
        <v>553</v>
      </c>
      <c r="B333" s="87" t="s">
        <v>554</v>
      </c>
      <c r="C333" s="85">
        <v>20000</v>
      </c>
      <c r="D333" s="85">
        <v>60000</v>
      </c>
      <c r="E333">
        <f t="shared" ref="E333:E340" si="14">C333*0.75</f>
        <v>15000</v>
      </c>
      <c r="F333">
        <f t="shared" ref="F333:F340" si="15">D333*0.75</f>
        <v>45000</v>
      </c>
    </row>
    <row r="334" spans="1:6" x14ac:dyDescent="0.25">
      <c r="A334" s="80" t="s">
        <v>555</v>
      </c>
      <c r="B334" s="86" t="s">
        <v>554</v>
      </c>
      <c r="C334" s="82">
        <v>1024</v>
      </c>
      <c r="D334" s="82">
        <v>30000</v>
      </c>
      <c r="E334">
        <f t="shared" si="14"/>
        <v>768</v>
      </c>
      <c r="F334">
        <f t="shared" si="15"/>
        <v>22500</v>
      </c>
    </row>
    <row r="335" spans="1:6" x14ac:dyDescent="0.25">
      <c r="A335" s="83" t="s">
        <v>556</v>
      </c>
      <c r="B335" s="87" t="s">
        <v>554</v>
      </c>
      <c r="C335" s="85">
        <v>1024</v>
      </c>
      <c r="D335" s="85">
        <v>15000</v>
      </c>
      <c r="E335">
        <f t="shared" si="14"/>
        <v>768</v>
      </c>
      <c r="F335">
        <f t="shared" si="15"/>
        <v>11250</v>
      </c>
    </row>
    <row r="336" spans="1:6" x14ac:dyDescent="0.25">
      <c r="A336" s="80" t="s">
        <v>557</v>
      </c>
      <c r="B336" s="86" t="s">
        <v>554</v>
      </c>
      <c r="C336" s="82">
        <v>1024</v>
      </c>
      <c r="D336" s="82">
        <v>7000</v>
      </c>
      <c r="E336">
        <f t="shared" si="14"/>
        <v>768</v>
      </c>
      <c r="F336">
        <f t="shared" si="15"/>
        <v>5250</v>
      </c>
    </row>
    <row r="337" spans="1:6" x14ac:dyDescent="0.25">
      <c r="A337" s="83" t="s">
        <v>553</v>
      </c>
      <c r="B337" s="87" t="s">
        <v>558</v>
      </c>
      <c r="C337" s="85">
        <v>20000</v>
      </c>
      <c r="D337" s="85">
        <v>60000</v>
      </c>
      <c r="E337">
        <f t="shared" si="14"/>
        <v>15000</v>
      </c>
      <c r="F337">
        <f t="shared" si="15"/>
        <v>45000</v>
      </c>
    </row>
    <row r="338" spans="1:6" x14ac:dyDescent="0.25">
      <c r="A338" s="80" t="s">
        <v>555</v>
      </c>
      <c r="B338" s="86" t="s">
        <v>559</v>
      </c>
      <c r="C338" s="82">
        <v>1024</v>
      </c>
      <c r="D338" s="82">
        <v>30000</v>
      </c>
      <c r="E338">
        <f t="shared" si="14"/>
        <v>768</v>
      </c>
      <c r="F338">
        <f t="shared" si="15"/>
        <v>22500</v>
      </c>
    </row>
    <row r="339" spans="1:6" x14ac:dyDescent="0.25">
      <c r="A339" s="83" t="s">
        <v>556</v>
      </c>
      <c r="B339" s="87" t="s">
        <v>558</v>
      </c>
      <c r="C339" s="85">
        <v>1024</v>
      </c>
      <c r="D339" s="85">
        <v>15000</v>
      </c>
      <c r="E339">
        <f t="shared" si="14"/>
        <v>768</v>
      </c>
      <c r="F339">
        <f t="shared" si="15"/>
        <v>11250</v>
      </c>
    </row>
    <row r="340" spans="1:6" x14ac:dyDescent="0.25">
      <c r="A340" s="80" t="s">
        <v>557</v>
      </c>
      <c r="B340" s="86" t="s">
        <v>558</v>
      </c>
      <c r="C340" s="82">
        <v>1024</v>
      </c>
      <c r="D340" s="82">
        <v>7000</v>
      </c>
      <c r="E340">
        <f t="shared" si="14"/>
        <v>768</v>
      </c>
      <c r="F340">
        <f t="shared" si="15"/>
        <v>5250</v>
      </c>
    </row>
    <row r="341" spans="1:6" x14ac:dyDescent="0.25">
      <c r="A341" s="78"/>
      <c r="B341" s="79" t="s">
        <v>569</v>
      </c>
      <c r="C341" s="79"/>
      <c r="D341" s="79"/>
    </row>
    <row r="342" spans="1:6" x14ac:dyDescent="0.25">
      <c r="A342" s="80" t="s">
        <v>528</v>
      </c>
      <c r="B342" s="86" t="s">
        <v>529</v>
      </c>
      <c r="C342" s="82">
        <v>50000</v>
      </c>
      <c r="D342" s="82">
        <v>100000</v>
      </c>
    </row>
    <row r="343" spans="1:6" x14ac:dyDescent="0.25">
      <c r="A343" s="83" t="s">
        <v>530</v>
      </c>
      <c r="B343" s="87" t="s">
        <v>529</v>
      </c>
      <c r="C343" s="85">
        <v>50000</v>
      </c>
      <c r="D343" s="85">
        <v>100000</v>
      </c>
    </row>
    <row r="344" spans="1:6" x14ac:dyDescent="0.25">
      <c r="A344" s="80" t="s">
        <v>531</v>
      </c>
      <c r="B344" s="86" t="s">
        <v>529</v>
      </c>
      <c r="C344" s="82">
        <v>50000</v>
      </c>
      <c r="D344" s="82">
        <v>100000</v>
      </c>
    </row>
    <row r="345" spans="1:6" x14ac:dyDescent="0.25">
      <c r="A345" s="83" t="s">
        <v>551</v>
      </c>
      <c r="B345" s="87" t="s">
        <v>529</v>
      </c>
      <c r="C345" s="85">
        <v>45000</v>
      </c>
      <c r="D345" s="85">
        <v>100000</v>
      </c>
    </row>
    <row r="346" spans="1:6" x14ac:dyDescent="0.25">
      <c r="A346" s="80" t="s">
        <v>533</v>
      </c>
      <c r="B346" s="86" t="s">
        <v>529</v>
      </c>
      <c r="C346" s="82">
        <v>40000</v>
      </c>
      <c r="D346" s="82">
        <v>84000</v>
      </c>
    </row>
    <row r="347" spans="1:6" x14ac:dyDescent="0.25">
      <c r="A347" s="83" t="s">
        <v>534</v>
      </c>
      <c r="B347" s="87" t="s">
        <v>529</v>
      </c>
      <c r="C347" s="85">
        <v>21000</v>
      </c>
      <c r="D347" s="85">
        <v>65000</v>
      </c>
    </row>
    <row r="348" spans="1:6" x14ac:dyDescent="0.25">
      <c r="A348" s="80" t="s">
        <v>561</v>
      </c>
      <c r="B348" s="86" t="s">
        <v>529</v>
      </c>
      <c r="C348" s="82">
        <v>20000</v>
      </c>
      <c r="D348" s="82">
        <v>62000</v>
      </c>
    </row>
    <row r="349" spans="1:6" x14ac:dyDescent="0.25">
      <c r="A349" s="83" t="s">
        <v>552</v>
      </c>
      <c r="B349" s="87" t="s">
        <v>529</v>
      </c>
      <c r="C349" s="85">
        <v>11000</v>
      </c>
      <c r="D349" s="85">
        <v>54000</v>
      </c>
    </row>
    <row r="350" spans="1:6" x14ac:dyDescent="0.25">
      <c r="A350" s="80" t="s">
        <v>537</v>
      </c>
      <c r="B350" s="86" t="s">
        <v>529</v>
      </c>
      <c r="C350" s="82">
        <v>6500</v>
      </c>
      <c r="D350" s="82">
        <v>50000</v>
      </c>
    </row>
    <row r="351" spans="1:6" x14ac:dyDescent="0.25">
      <c r="A351" s="83" t="s">
        <v>538</v>
      </c>
      <c r="B351" s="87" t="s">
        <v>529</v>
      </c>
      <c r="C351" s="85">
        <v>5000</v>
      </c>
      <c r="D351" s="85">
        <v>38000</v>
      </c>
    </row>
    <row r="352" spans="1:6" x14ac:dyDescent="0.25">
      <c r="A352" s="80" t="s">
        <v>539</v>
      </c>
      <c r="B352" s="86" t="s">
        <v>529</v>
      </c>
      <c r="C352" s="82">
        <v>1400</v>
      </c>
      <c r="D352" s="82">
        <v>32000</v>
      </c>
    </row>
    <row r="353" spans="1:4" x14ac:dyDescent="0.25">
      <c r="A353" s="83" t="s">
        <v>540</v>
      </c>
      <c r="B353" s="87" t="s">
        <v>529</v>
      </c>
      <c r="C353" s="85">
        <v>1200</v>
      </c>
      <c r="D353" s="85">
        <v>27500</v>
      </c>
    </row>
    <row r="354" spans="1:4" x14ac:dyDescent="0.25">
      <c r="A354" s="80" t="s">
        <v>541</v>
      </c>
      <c r="B354" s="86" t="s">
        <v>529</v>
      </c>
      <c r="C354" s="82">
        <v>1200</v>
      </c>
      <c r="D354" s="82">
        <v>23000</v>
      </c>
    </row>
    <row r="355" spans="1:4" x14ac:dyDescent="0.25">
      <c r="A355" s="83" t="s">
        <v>542</v>
      </c>
      <c r="B355" s="87" t="s">
        <v>529</v>
      </c>
      <c r="C355" s="85">
        <v>1200</v>
      </c>
      <c r="D355" s="85">
        <v>19000</v>
      </c>
    </row>
    <row r="356" spans="1:4" x14ac:dyDescent="0.25">
      <c r="A356" s="80" t="s">
        <v>543</v>
      </c>
      <c r="B356" s="86" t="s">
        <v>529</v>
      </c>
      <c r="C356" s="82">
        <v>1200</v>
      </c>
      <c r="D356" s="82">
        <v>15500</v>
      </c>
    </row>
    <row r="357" spans="1:4" x14ac:dyDescent="0.25">
      <c r="A357" s="83" t="s">
        <v>562</v>
      </c>
      <c r="B357" s="87" t="s">
        <v>529</v>
      </c>
      <c r="C357" s="85">
        <v>1200</v>
      </c>
      <c r="D357" s="85">
        <v>13000</v>
      </c>
    </row>
    <row r="358" spans="1:4" x14ac:dyDescent="0.25">
      <c r="A358" s="80" t="s">
        <v>545</v>
      </c>
      <c r="B358" s="86" t="s">
        <v>529</v>
      </c>
      <c r="C358" s="82">
        <v>1200</v>
      </c>
      <c r="D358" s="82">
        <v>11500</v>
      </c>
    </row>
    <row r="359" spans="1:4" x14ac:dyDescent="0.25">
      <c r="A359" s="83" t="s">
        <v>546</v>
      </c>
      <c r="B359" s="87" t="s">
        <v>529</v>
      </c>
      <c r="C359" s="85">
        <v>1200</v>
      </c>
      <c r="D359" s="85">
        <v>9000</v>
      </c>
    </row>
    <row r="360" spans="1:4" x14ac:dyDescent="0.25">
      <c r="A360" s="80" t="s">
        <v>547</v>
      </c>
      <c r="B360" s="86" t="s">
        <v>529</v>
      </c>
      <c r="C360" s="82">
        <v>1200</v>
      </c>
      <c r="D360" s="82">
        <v>8000</v>
      </c>
    </row>
    <row r="361" spans="1:4" x14ac:dyDescent="0.25">
      <c r="A361" s="83" t="s">
        <v>548</v>
      </c>
      <c r="B361" s="87" t="s">
        <v>529</v>
      </c>
      <c r="C361" s="85">
        <v>1200</v>
      </c>
      <c r="D361" s="85">
        <v>6500</v>
      </c>
    </row>
    <row r="362" spans="1:4" x14ac:dyDescent="0.25">
      <c r="A362" s="80" t="s">
        <v>549</v>
      </c>
      <c r="B362" s="81" t="s">
        <v>550</v>
      </c>
      <c r="C362" s="82">
        <v>28400</v>
      </c>
      <c r="D362" s="82">
        <v>84000</v>
      </c>
    </row>
    <row r="363" spans="1:4" x14ac:dyDescent="0.25">
      <c r="A363" s="83" t="s">
        <v>530</v>
      </c>
      <c r="B363" s="84" t="s">
        <v>550</v>
      </c>
      <c r="C363" s="85">
        <v>25000</v>
      </c>
      <c r="D363" s="85">
        <v>72000</v>
      </c>
    </row>
    <row r="364" spans="1:4" x14ac:dyDescent="0.25">
      <c r="A364" s="80" t="s">
        <v>531</v>
      </c>
      <c r="B364" s="81" t="s">
        <v>550</v>
      </c>
      <c r="C364" s="82">
        <v>21000</v>
      </c>
      <c r="D364" s="82">
        <v>65000</v>
      </c>
    </row>
    <row r="365" spans="1:4" x14ac:dyDescent="0.25">
      <c r="A365" s="83" t="s">
        <v>551</v>
      </c>
      <c r="B365" s="84" t="s">
        <v>550</v>
      </c>
      <c r="C365" s="85">
        <v>20000</v>
      </c>
      <c r="D365" s="85">
        <v>59000</v>
      </c>
    </row>
    <row r="366" spans="1:4" x14ac:dyDescent="0.25">
      <c r="A366" s="80" t="s">
        <v>533</v>
      </c>
      <c r="B366" s="81" t="s">
        <v>550</v>
      </c>
      <c r="C366" s="82">
        <v>18000</v>
      </c>
      <c r="D366" s="82">
        <v>52000</v>
      </c>
    </row>
    <row r="367" spans="1:4" x14ac:dyDescent="0.25">
      <c r="A367" s="83" t="s">
        <v>534</v>
      </c>
      <c r="B367" s="84" t="s">
        <v>550</v>
      </c>
      <c r="C367" s="85">
        <v>11600</v>
      </c>
      <c r="D367" s="85">
        <v>45000</v>
      </c>
    </row>
    <row r="368" spans="1:4" x14ac:dyDescent="0.25">
      <c r="A368" s="80" t="s">
        <v>552</v>
      </c>
      <c r="B368" s="81" t="s">
        <v>550</v>
      </c>
      <c r="C368" s="82">
        <v>7300</v>
      </c>
      <c r="D368" s="82">
        <v>36000</v>
      </c>
    </row>
    <row r="369" spans="1:6" x14ac:dyDescent="0.25">
      <c r="A369" s="83" t="s">
        <v>537</v>
      </c>
      <c r="B369" s="87" t="s">
        <v>550</v>
      </c>
      <c r="C369" s="85">
        <v>5300</v>
      </c>
      <c r="D369" s="85">
        <v>28000</v>
      </c>
    </row>
    <row r="370" spans="1:6" x14ac:dyDescent="0.25">
      <c r="A370" s="80" t="s">
        <v>539</v>
      </c>
      <c r="B370" s="81" t="s">
        <v>550</v>
      </c>
      <c r="C370" s="82">
        <v>1100</v>
      </c>
      <c r="D370" s="82">
        <v>21000</v>
      </c>
    </row>
    <row r="371" spans="1:6" x14ac:dyDescent="0.25">
      <c r="A371" s="83" t="s">
        <v>540</v>
      </c>
      <c r="B371" s="87" t="s">
        <v>550</v>
      </c>
      <c r="C371" s="85">
        <v>1100</v>
      </c>
      <c r="D371" s="85">
        <v>19000</v>
      </c>
    </row>
    <row r="372" spans="1:6" x14ac:dyDescent="0.25">
      <c r="A372" s="80" t="s">
        <v>542</v>
      </c>
      <c r="B372" s="81" t="s">
        <v>550</v>
      </c>
      <c r="C372" s="82">
        <v>1100</v>
      </c>
      <c r="D372" s="82">
        <v>12500</v>
      </c>
    </row>
    <row r="373" spans="1:6" x14ac:dyDescent="0.25">
      <c r="A373" s="83" t="s">
        <v>543</v>
      </c>
      <c r="B373" s="84" t="s">
        <v>550</v>
      </c>
      <c r="C373" s="85">
        <v>1100</v>
      </c>
      <c r="D373" s="85">
        <v>10500</v>
      </c>
    </row>
    <row r="374" spans="1:6" x14ac:dyDescent="0.25">
      <c r="A374" s="80" t="s">
        <v>548</v>
      </c>
      <c r="B374" s="81" t="s">
        <v>550</v>
      </c>
      <c r="C374" s="82">
        <v>1000</v>
      </c>
      <c r="D374" s="82">
        <v>5000</v>
      </c>
    </row>
    <row r="375" spans="1:6" x14ac:dyDescent="0.25">
      <c r="A375" s="83" t="s">
        <v>553</v>
      </c>
      <c r="B375" s="87" t="s">
        <v>554</v>
      </c>
      <c r="C375" s="85">
        <v>14500</v>
      </c>
      <c r="D375" s="85">
        <v>50000</v>
      </c>
      <c r="E375">
        <f t="shared" ref="E375:E382" si="16">C375*0.75</f>
        <v>10875</v>
      </c>
      <c r="F375">
        <f t="shared" ref="F375:F382" si="17">D375*0.75</f>
        <v>37500</v>
      </c>
    </row>
    <row r="376" spans="1:6" x14ac:dyDescent="0.25">
      <c r="A376" s="80" t="s">
        <v>555</v>
      </c>
      <c r="B376" s="81" t="s">
        <v>554</v>
      </c>
      <c r="C376" s="82">
        <v>1200</v>
      </c>
      <c r="D376" s="82">
        <v>27000</v>
      </c>
      <c r="E376">
        <f t="shared" si="16"/>
        <v>900</v>
      </c>
      <c r="F376">
        <f t="shared" si="17"/>
        <v>20250</v>
      </c>
    </row>
    <row r="377" spans="1:6" x14ac:dyDescent="0.25">
      <c r="A377" s="83" t="s">
        <v>556</v>
      </c>
      <c r="B377" s="87" t="s">
        <v>554</v>
      </c>
      <c r="C377" s="85">
        <v>1200</v>
      </c>
      <c r="D377" s="85">
        <v>12000</v>
      </c>
      <c r="E377">
        <f t="shared" si="16"/>
        <v>900</v>
      </c>
      <c r="F377">
        <f t="shared" si="17"/>
        <v>9000</v>
      </c>
    </row>
    <row r="378" spans="1:6" x14ac:dyDescent="0.25">
      <c r="A378" s="80" t="s">
        <v>557</v>
      </c>
      <c r="B378" s="81" t="s">
        <v>554</v>
      </c>
      <c r="C378" s="82">
        <v>1200</v>
      </c>
      <c r="D378" s="82">
        <v>5000</v>
      </c>
      <c r="E378">
        <f t="shared" si="16"/>
        <v>900</v>
      </c>
      <c r="F378">
        <f t="shared" si="17"/>
        <v>3750</v>
      </c>
    </row>
    <row r="379" spans="1:6" x14ac:dyDescent="0.25">
      <c r="A379" s="83" t="s">
        <v>553</v>
      </c>
      <c r="B379" s="87" t="s">
        <v>558</v>
      </c>
      <c r="C379" s="85">
        <v>14500</v>
      </c>
      <c r="D379" s="85">
        <v>50000</v>
      </c>
      <c r="E379">
        <f t="shared" si="16"/>
        <v>10875</v>
      </c>
      <c r="F379">
        <f t="shared" si="17"/>
        <v>37500</v>
      </c>
    </row>
    <row r="380" spans="1:6" x14ac:dyDescent="0.25">
      <c r="A380" s="80" t="s">
        <v>555</v>
      </c>
      <c r="B380" s="81" t="s">
        <v>559</v>
      </c>
      <c r="C380" s="82">
        <v>1200</v>
      </c>
      <c r="D380" s="82">
        <v>27000</v>
      </c>
      <c r="E380">
        <f t="shared" si="16"/>
        <v>900</v>
      </c>
      <c r="F380">
        <f t="shared" si="17"/>
        <v>20250</v>
      </c>
    </row>
    <row r="381" spans="1:6" x14ac:dyDescent="0.25">
      <c r="A381" s="83" t="s">
        <v>556</v>
      </c>
      <c r="B381" s="87" t="s">
        <v>558</v>
      </c>
      <c r="C381" s="85">
        <v>1200</v>
      </c>
      <c r="D381" s="85">
        <v>11000</v>
      </c>
      <c r="E381">
        <f t="shared" si="16"/>
        <v>900</v>
      </c>
      <c r="F381">
        <f t="shared" si="17"/>
        <v>8250</v>
      </c>
    </row>
    <row r="382" spans="1:6" x14ac:dyDescent="0.25">
      <c r="A382" s="80" t="s">
        <v>557</v>
      </c>
      <c r="B382" s="81" t="s">
        <v>558</v>
      </c>
      <c r="C382" s="82">
        <v>1200</v>
      </c>
      <c r="D382" s="82">
        <v>5000</v>
      </c>
      <c r="E382">
        <f t="shared" si="16"/>
        <v>900</v>
      </c>
      <c r="F382">
        <f t="shared" si="17"/>
        <v>3750</v>
      </c>
    </row>
    <row r="383" spans="1:6" x14ac:dyDescent="0.25">
      <c r="A383" s="78"/>
      <c r="B383" s="79" t="s">
        <v>570</v>
      </c>
      <c r="C383" s="79"/>
      <c r="D383" s="79"/>
    </row>
    <row r="384" spans="1:6" x14ac:dyDescent="0.25">
      <c r="A384" s="80" t="s">
        <v>528</v>
      </c>
      <c r="B384" s="86" t="s">
        <v>529</v>
      </c>
      <c r="C384" s="82">
        <v>17000</v>
      </c>
      <c r="D384" s="82">
        <v>60000</v>
      </c>
    </row>
    <row r="385" spans="1:4" x14ac:dyDescent="0.25">
      <c r="A385" s="83" t="s">
        <v>530</v>
      </c>
      <c r="B385" s="87" t="s">
        <v>529</v>
      </c>
      <c r="C385" s="85">
        <v>17000</v>
      </c>
      <c r="D385" s="85">
        <v>60000</v>
      </c>
    </row>
    <row r="386" spans="1:4" x14ac:dyDescent="0.25">
      <c r="A386" s="80" t="s">
        <v>531</v>
      </c>
      <c r="B386" s="86" t="s">
        <v>529</v>
      </c>
      <c r="C386" s="82">
        <v>17000</v>
      </c>
      <c r="D386" s="82">
        <v>60000</v>
      </c>
    </row>
    <row r="387" spans="1:4" x14ac:dyDescent="0.25">
      <c r="A387" s="83" t="s">
        <v>551</v>
      </c>
      <c r="B387" s="87" t="s">
        <v>529</v>
      </c>
      <c r="C387" s="85">
        <v>16500</v>
      </c>
      <c r="D387" s="85">
        <v>60000</v>
      </c>
    </row>
    <row r="388" spans="1:4" x14ac:dyDescent="0.25">
      <c r="A388" s="80" t="s">
        <v>533</v>
      </c>
      <c r="B388" s="86" t="s">
        <v>529</v>
      </c>
      <c r="C388" s="82">
        <v>15000</v>
      </c>
      <c r="D388" s="82">
        <v>60000</v>
      </c>
    </row>
    <row r="389" spans="1:4" x14ac:dyDescent="0.25">
      <c r="A389" s="83" t="s">
        <v>534</v>
      </c>
      <c r="B389" s="87" t="s">
        <v>529</v>
      </c>
      <c r="C389" s="85">
        <v>12000</v>
      </c>
      <c r="D389" s="85">
        <v>57000</v>
      </c>
    </row>
    <row r="390" spans="1:4" x14ac:dyDescent="0.25">
      <c r="A390" s="80" t="s">
        <v>561</v>
      </c>
      <c r="B390" s="86" t="s">
        <v>529</v>
      </c>
      <c r="C390" s="82">
        <v>10000</v>
      </c>
      <c r="D390" s="82">
        <v>55000</v>
      </c>
    </row>
    <row r="391" spans="1:4" x14ac:dyDescent="0.25">
      <c r="A391" s="83" t="s">
        <v>552</v>
      </c>
      <c r="B391" s="87" t="s">
        <v>529</v>
      </c>
      <c r="C391" s="85">
        <v>8500</v>
      </c>
      <c r="D391" s="85">
        <v>49000</v>
      </c>
    </row>
    <row r="392" spans="1:4" x14ac:dyDescent="0.25">
      <c r="A392" s="80" t="s">
        <v>537</v>
      </c>
      <c r="B392" s="86" t="s">
        <v>529</v>
      </c>
      <c r="C392" s="82">
        <v>5000</v>
      </c>
      <c r="D392" s="82">
        <v>39500</v>
      </c>
    </row>
    <row r="393" spans="1:4" x14ac:dyDescent="0.25">
      <c r="A393" s="83" t="s">
        <v>538</v>
      </c>
      <c r="B393" s="87" t="s">
        <v>529</v>
      </c>
      <c r="C393" s="85">
        <v>2300</v>
      </c>
      <c r="D393" s="85">
        <v>32000</v>
      </c>
    </row>
    <row r="394" spans="1:4" x14ac:dyDescent="0.25">
      <c r="A394" s="80" t="s">
        <v>539</v>
      </c>
      <c r="B394" s="86" t="s">
        <v>529</v>
      </c>
      <c r="C394" s="82">
        <v>1100</v>
      </c>
      <c r="D394" s="82">
        <v>28000</v>
      </c>
    </row>
    <row r="395" spans="1:4" x14ac:dyDescent="0.25">
      <c r="A395" s="83" t="s">
        <v>540</v>
      </c>
      <c r="B395" s="87" t="s">
        <v>529</v>
      </c>
      <c r="C395" s="85">
        <v>1100</v>
      </c>
      <c r="D395" s="85">
        <v>24000</v>
      </c>
    </row>
    <row r="396" spans="1:4" x14ac:dyDescent="0.25">
      <c r="A396" s="80" t="s">
        <v>541</v>
      </c>
      <c r="B396" s="86" t="s">
        <v>529</v>
      </c>
      <c r="C396" s="82">
        <v>1100</v>
      </c>
      <c r="D396" s="82">
        <v>20000</v>
      </c>
    </row>
    <row r="397" spans="1:4" x14ac:dyDescent="0.25">
      <c r="A397" s="83" t="s">
        <v>542</v>
      </c>
      <c r="B397" s="87" t="s">
        <v>529</v>
      </c>
      <c r="C397" s="85">
        <v>1100</v>
      </c>
      <c r="D397" s="85">
        <v>17000</v>
      </c>
    </row>
    <row r="398" spans="1:4" x14ac:dyDescent="0.25">
      <c r="A398" s="80" t="s">
        <v>543</v>
      </c>
      <c r="B398" s="86" t="s">
        <v>529</v>
      </c>
      <c r="C398" s="82">
        <v>1100</v>
      </c>
      <c r="D398" s="82">
        <v>14500</v>
      </c>
    </row>
    <row r="399" spans="1:4" x14ac:dyDescent="0.25">
      <c r="A399" s="83" t="s">
        <v>562</v>
      </c>
      <c r="B399" s="87" t="s">
        <v>529</v>
      </c>
      <c r="C399" s="85">
        <v>1100</v>
      </c>
      <c r="D399" s="85">
        <v>11500</v>
      </c>
    </row>
    <row r="400" spans="1:4" x14ac:dyDescent="0.25">
      <c r="A400" s="80" t="s">
        <v>545</v>
      </c>
      <c r="B400" s="86" t="s">
        <v>529</v>
      </c>
      <c r="C400" s="82">
        <v>1100</v>
      </c>
      <c r="D400" s="82">
        <v>10000</v>
      </c>
    </row>
    <row r="401" spans="1:4" x14ac:dyDescent="0.25">
      <c r="A401" s="83" t="s">
        <v>546</v>
      </c>
      <c r="B401" s="87" t="s">
        <v>529</v>
      </c>
      <c r="C401" s="85">
        <v>1100</v>
      </c>
      <c r="D401" s="85">
        <v>9000</v>
      </c>
    </row>
    <row r="402" spans="1:4" x14ac:dyDescent="0.25">
      <c r="A402" s="80" t="s">
        <v>547</v>
      </c>
      <c r="B402" s="86" t="s">
        <v>529</v>
      </c>
      <c r="C402" s="82">
        <v>1100</v>
      </c>
      <c r="D402" s="82">
        <v>7500</v>
      </c>
    </row>
    <row r="403" spans="1:4" x14ac:dyDescent="0.25">
      <c r="A403" s="83" t="s">
        <v>548</v>
      </c>
      <c r="B403" s="87" t="s">
        <v>529</v>
      </c>
      <c r="C403" s="85">
        <v>1100</v>
      </c>
      <c r="D403" s="85">
        <v>5400</v>
      </c>
    </row>
    <row r="404" spans="1:4" x14ac:dyDescent="0.25">
      <c r="A404" s="80" t="s">
        <v>549</v>
      </c>
      <c r="B404" s="81" t="s">
        <v>550</v>
      </c>
      <c r="C404" s="82">
        <v>9000</v>
      </c>
      <c r="D404" s="82">
        <v>48000</v>
      </c>
    </row>
    <row r="405" spans="1:4" x14ac:dyDescent="0.25">
      <c r="A405" s="83" t="s">
        <v>530</v>
      </c>
      <c r="B405" s="84" t="s">
        <v>550</v>
      </c>
      <c r="C405" s="85">
        <v>7300</v>
      </c>
      <c r="D405" s="85">
        <v>40000</v>
      </c>
    </row>
    <row r="406" spans="1:4" x14ac:dyDescent="0.25">
      <c r="A406" s="80" t="s">
        <v>531</v>
      </c>
      <c r="B406" s="81" t="s">
        <v>550</v>
      </c>
      <c r="C406" s="82">
        <v>6700</v>
      </c>
      <c r="D406" s="82">
        <v>40000</v>
      </c>
    </row>
    <row r="407" spans="1:4" x14ac:dyDescent="0.25">
      <c r="A407" s="83" t="s">
        <v>551</v>
      </c>
      <c r="B407" s="84" t="s">
        <v>550</v>
      </c>
      <c r="C407" s="85">
        <v>6500</v>
      </c>
      <c r="D407" s="85">
        <v>40000</v>
      </c>
    </row>
    <row r="408" spans="1:4" x14ac:dyDescent="0.25">
      <c r="A408" s="80" t="s">
        <v>533</v>
      </c>
      <c r="B408" s="81" t="s">
        <v>550</v>
      </c>
      <c r="C408" s="82">
        <v>6200</v>
      </c>
      <c r="D408" s="82">
        <v>34000</v>
      </c>
    </row>
    <row r="409" spans="1:4" x14ac:dyDescent="0.25">
      <c r="A409" s="83" t="s">
        <v>534</v>
      </c>
      <c r="B409" s="84" t="s">
        <v>550</v>
      </c>
      <c r="C409" s="85">
        <v>5800</v>
      </c>
      <c r="D409" s="85">
        <v>30000</v>
      </c>
    </row>
    <row r="410" spans="1:4" x14ac:dyDescent="0.25">
      <c r="A410" s="80" t="s">
        <v>552</v>
      </c>
      <c r="B410" s="81" t="s">
        <v>550</v>
      </c>
      <c r="C410" s="82">
        <v>5100</v>
      </c>
      <c r="D410" s="82">
        <v>27000</v>
      </c>
    </row>
    <row r="411" spans="1:4" x14ac:dyDescent="0.25">
      <c r="A411" s="83" t="s">
        <v>537</v>
      </c>
      <c r="B411" s="87" t="s">
        <v>550</v>
      </c>
      <c r="C411" s="85">
        <v>3400</v>
      </c>
      <c r="D411" s="85">
        <v>22000</v>
      </c>
    </row>
    <row r="412" spans="1:4" x14ac:dyDescent="0.25">
      <c r="A412" s="80" t="s">
        <v>539</v>
      </c>
      <c r="B412" s="81" t="s">
        <v>550</v>
      </c>
      <c r="C412" s="82">
        <v>1000</v>
      </c>
      <c r="D412" s="82">
        <v>17000</v>
      </c>
    </row>
    <row r="413" spans="1:4" x14ac:dyDescent="0.25">
      <c r="A413" s="83" t="s">
        <v>540</v>
      </c>
      <c r="B413" s="87" t="s">
        <v>550</v>
      </c>
      <c r="C413" s="85">
        <v>1000</v>
      </c>
      <c r="D413" s="85">
        <v>15000</v>
      </c>
    </row>
    <row r="414" spans="1:4" x14ac:dyDescent="0.25">
      <c r="A414" s="80" t="s">
        <v>542</v>
      </c>
      <c r="B414" s="81" t="s">
        <v>550</v>
      </c>
      <c r="C414" s="82">
        <v>1000</v>
      </c>
      <c r="D414" s="82">
        <v>12000</v>
      </c>
    </row>
    <row r="415" spans="1:4" x14ac:dyDescent="0.25">
      <c r="A415" s="83" t="s">
        <v>543</v>
      </c>
      <c r="B415" s="84" t="s">
        <v>550</v>
      </c>
      <c r="C415" s="85">
        <v>1000</v>
      </c>
      <c r="D415" s="85">
        <v>8000</v>
      </c>
    </row>
    <row r="416" spans="1:4" x14ac:dyDescent="0.25">
      <c r="A416" s="80" t="s">
        <v>548</v>
      </c>
      <c r="B416" s="81" t="s">
        <v>550</v>
      </c>
      <c r="C416" s="82">
        <v>800</v>
      </c>
      <c r="D416" s="82">
        <v>4000</v>
      </c>
    </row>
    <row r="417" spans="1:6" x14ac:dyDescent="0.25">
      <c r="A417" s="83" t="s">
        <v>553</v>
      </c>
      <c r="B417" s="87" t="s">
        <v>554</v>
      </c>
      <c r="C417" s="85">
        <v>10000</v>
      </c>
      <c r="D417" s="85">
        <v>48000</v>
      </c>
      <c r="E417">
        <f t="shared" ref="E417:E424" si="18">C417*0.75</f>
        <v>7500</v>
      </c>
      <c r="F417">
        <f t="shared" ref="F417:F424" si="19">D417*0.75</f>
        <v>36000</v>
      </c>
    </row>
    <row r="418" spans="1:6" x14ac:dyDescent="0.25">
      <c r="A418" s="80" t="s">
        <v>555</v>
      </c>
      <c r="B418" s="81" t="s">
        <v>554</v>
      </c>
      <c r="C418" s="82">
        <v>1100</v>
      </c>
      <c r="D418" s="82">
        <v>25000</v>
      </c>
      <c r="E418">
        <f t="shared" si="18"/>
        <v>825</v>
      </c>
      <c r="F418">
        <f t="shared" si="19"/>
        <v>18750</v>
      </c>
    </row>
    <row r="419" spans="1:6" x14ac:dyDescent="0.25">
      <c r="A419" s="83" t="s">
        <v>556</v>
      </c>
      <c r="B419" s="87" t="s">
        <v>554</v>
      </c>
      <c r="C419" s="85">
        <v>1100</v>
      </c>
      <c r="D419" s="85">
        <v>11500</v>
      </c>
      <c r="E419">
        <f t="shared" si="18"/>
        <v>825</v>
      </c>
      <c r="F419">
        <f t="shared" si="19"/>
        <v>8625</v>
      </c>
    </row>
    <row r="420" spans="1:6" x14ac:dyDescent="0.25">
      <c r="A420" s="80" t="s">
        <v>557</v>
      </c>
      <c r="B420" s="81" t="s">
        <v>554</v>
      </c>
      <c r="C420" s="82">
        <v>1100</v>
      </c>
      <c r="D420" s="82">
        <v>6250</v>
      </c>
      <c r="E420">
        <f t="shared" si="18"/>
        <v>825</v>
      </c>
      <c r="F420">
        <f t="shared" si="19"/>
        <v>4687.5</v>
      </c>
    </row>
    <row r="421" spans="1:6" x14ac:dyDescent="0.25">
      <c r="A421" s="83" t="s">
        <v>553</v>
      </c>
      <c r="B421" s="87" t="s">
        <v>558</v>
      </c>
      <c r="C421" s="85">
        <v>9500</v>
      </c>
      <c r="D421" s="85">
        <v>4700</v>
      </c>
      <c r="E421">
        <f t="shared" si="18"/>
        <v>7125</v>
      </c>
      <c r="F421">
        <f t="shared" si="19"/>
        <v>3525</v>
      </c>
    </row>
    <row r="422" spans="1:6" x14ac:dyDescent="0.25">
      <c r="A422" s="80" t="s">
        <v>555</v>
      </c>
      <c r="B422" s="81" t="s">
        <v>559</v>
      </c>
      <c r="C422" s="82">
        <v>1100</v>
      </c>
      <c r="D422" s="82">
        <v>23000</v>
      </c>
      <c r="E422">
        <f t="shared" si="18"/>
        <v>825</v>
      </c>
      <c r="F422">
        <f t="shared" si="19"/>
        <v>17250</v>
      </c>
    </row>
    <row r="423" spans="1:6" x14ac:dyDescent="0.25">
      <c r="A423" s="83" t="s">
        <v>556</v>
      </c>
      <c r="B423" s="87" t="s">
        <v>558</v>
      </c>
      <c r="C423" s="85">
        <v>1100</v>
      </c>
      <c r="D423" s="85">
        <v>11000</v>
      </c>
      <c r="E423">
        <f t="shared" si="18"/>
        <v>825</v>
      </c>
      <c r="F423">
        <f t="shared" si="19"/>
        <v>8250</v>
      </c>
    </row>
    <row r="424" spans="1:6" x14ac:dyDescent="0.25">
      <c r="A424" s="80" t="s">
        <v>557</v>
      </c>
      <c r="B424" s="81" t="s">
        <v>558</v>
      </c>
      <c r="C424" s="82">
        <v>900</v>
      </c>
      <c r="D424" s="82">
        <v>6000</v>
      </c>
      <c r="E424">
        <f t="shared" si="18"/>
        <v>675</v>
      </c>
      <c r="F424">
        <f t="shared" si="19"/>
        <v>4500</v>
      </c>
    </row>
    <row r="425" spans="1:6" x14ac:dyDescent="0.25">
      <c r="A425" s="78"/>
      <c r="B425" s="79" t="s">
        <v>571</v>
      </c>
      <c r="C425" s="79"/>
      <c r="D425" s="79"/>
    </row>
    <row r="426" spans="1:6" x14ac:dyDescent="0.25">
      <c r="A426" s="80" t="s">
        <v>528</v>
      </c>
      <c r="B426" s="86" t="s">
        <v>529</v>
      </c>
      <c r="C426" s="82">
        <v>50000</v>
      </c>
      <c r="D426" s="82">
        <v>50000</v>
      </c>
    </row>
    <row r="427" spans="1:6" x14ac:dyDescent="0.25">
      <c r="A427" s="83" t="s">
        <v>530</v>
      </c>
      <c r="B427" s="87" t="s">
        <v>529</v>
      </c>
      <c r="C427" s="85">
        <v>50000</v>
      </c>
      <c r="D427" s="85">
        <v>50000</v>
      </c>
    </row>
    <row r="428" spans="1:6" x14ac:dyDescent="0.25">
      <c r="A428" s="80" t="s">
        <v>531</v>
      </c>
      <c r="B428" s="86" t="s">
        <v>529</v>
      </c>
      <c r="C428" s="82">
        <v>47500</v>
      </c>
      <c r="D428" s="82">
        <v>50000</v>
      </c>
    </row>
    <row r="429" spans="1:6" x14ac:dyDescent="0.25">
      <c r="A429" s="83" t="s">
        <v>551</v>
      </c>
      <c r="B429" s="87" t="s">
        <v>529</v>
      </c>
      <c r="C429" s="85">
        <v>42500</v>
      </c>
      <c r="D429" s="85">
        <v>47000</v>
      </c>
    </row>
    <row r="430" spans="1:6" x14ac:dyDescent="0.25">
      <c r="A430" s="80" t="s">
        <v>533</v>
      </c>
      <c r="B430" s="86" t="s">
        <v>529</v>
      </c>
      <c r="C430" s="82">
        <v>33000</v>
      </c>
      <c r="D430" s="82">
        <v>51000</v>
      </c>
    </row>
    <row r="431" spans="1:6" x14ac:dyDescent="0.25">
      <c r="A431" s="83" t="s">
        <v>534</v>
      </c>
      <c r="B431" s="87" t="s">
        <v>529</v>
      </c>
      <c r="C431" s="85">
        <v>15500</v>
      </c>
      <c r="D431" s="85">
        <v>52000</v>
      </c>
    </row>
    <row r="432" spans="1:6" x14ac:dyDescent="0.25">
      <c r="A432" s="80" t="s">
        <v>561</v>
      </c>
      <c r="B432" s="86" t="s">
        <v>529</v>
      </c>
      <c r="C432" s="82">
        <v>14000</v>
      </c>
      <c r="D432" s="82">
        <v>51000</v>
      </c>
    </row>
    <row r="433" spans="1:4" x14ac:dyDescent="0.25">
      <c r="A433" s="83" t="s">
        <v>552</v>
      </c>
      <c r="B433" s="87" t="s">
        <v>529</v>
      </c>
      <c r="C433" s="85">
        <v>9000</v>
      </c>
      <c r="D433" s="85">
        <v>50000</v>
      </c>
    </row>
    <row r="434" spans="1:4" x14ac:dyDescent="0.25">
      <c r="A434" s="80" t="s">
        <v>537</v>
      </c>
      <c r="B434" s="86" t="s">
        <v>529</v>
      </c>
      <c r="C434" s="82">
        <v>6000</v>
      </c>
      <c r="D434" s="82">
        <v>39000</v>
      </c>
    </row>
    <row r="435" spans="1:4" x14ac:dyDescent="0.25">
      <c r="A435" s="83" t="s">
        <v>538</v>
      </c>
      <c r="B435" s="87" t="s">
        <v>529</v>
      </c>
      <c r="C435" s="85">
        <v>2000</v>
      </c>
      <c r="D435" s="85">
        <v>31000</v>
      </c>
    </row>
    <row r="436" spans="1:4" x14ac:dyDescent="0.25">
      <c r="A436" s="80" t="s">
        <v>539</v>
      </c>
      <c r="B436" s="86" t="s">
        <v>529</v>
      </c>
      <c r="C436" s="82">
        <v>1100</v>
      </c>
      <c r="D436" s="82">
        <v>27000</v>
      </c>
    </row>
    <row r="437" spans="1:4" x14ac:dyDescent="0.25">
      <c r="A437" s="83" t="s">
        <v>540</v>
      </c>
      <c r="B437" s="87" t="s">
        <v>529</v>
      </c>
      <c r="C437" s="85">
        <v>1100</v>
      </c>
      <c r="D437" s="85">
        <v>24000</v>
      </c>
    </row>
    <row r="438" spans="1:4" x14ac:dyDescent="0.25">
      <c r="A438" s="80" t="s">
        <v>541</v>
      </c>
      <c r="B438" s="86" t="s">
        <v>529</v>
      </c>
      <c r="C438" s="82">
        <v>1100</v>
      </c>
      <c r="D438" s="82">
        <v>19000</v>
      </c>
    </row>
    <row r="439" spans="1:4" x14ac:dyDescent="0.25">
      <c r="A439" s="83" t="s">
        <v>542</v>
      </c>
      <c r="B439" s="87" t="s">
        <v>529</v>
      </c>
      <c r="C439" s="85">
        <v>1100</v>
      </c>
      <c r="D439" s="85">
        <v>15500</v>
      </c>
    </row>
    <row r="440" spans="1:4" x14ac:dyDescent="0.25">
      <c r="A440" s="80" t="s">
        <v>543</v>
      </c>
      <c r="B440" s="86" t="s">
        <v>529</v>
      </c>
      <c r="C440" s="82">
        <v>1100</v>
      </c>
      <c r="D440" s="82">
        <v>12500</v>
      </c>
    </row>
    <row r="441" spans="1:4" x14ac:dyDescent="0.25">
      <c r="A441" s="83" t="s">
        <v>562</v>
      </c>
      <c r="B441" s="87" t="s">
        <v>529</v>
      </c>
      <c r="C441" s="85">
        <v>1100</v>
      </c>
      <c r="D441" s="85">
        <v>10000</v>
      </c>
    </row>
    <row r="442" spans="1:4" x14ac:dyDescent="0.25">
      <c r="A442" s="80" t="s">
        <v>545</v>
      </c>
      <c r="B442" s="86" t="s">
        <v>529</v>
      </c>
      <c r="C442" s="82">
        <v>1100</v>
      </c>
      <c r="D442" s="82">
        <v>8500</v>
      </c>
    </row>
    <row r="443" spans="1:4" x14ac:dyDescent="0.25">
      <c r="A443" s="83" t="s">
        <v>546</v>
      </c>
      <c r="B443" s="87" t="s">
        <v>529</v>
      </c>
      <c r="C443" s="85">
        <v>1100</v>
      </c>
      <c r="D443" s="85">
        <v>8000</v>
      </c>
    </row>
    <row r="444" spans="1:4" x14ac:dyDescent="0.25">
      <c r="A444" s="80" t="s">
        <v>547</v>
      </c>
      <c r="B444" s="86" t="s">
        <v>529</v>
      </c>
      <c r="C444" s="82">
        <v>1100</v>
      </c>
      <c r="D444" s="82">
        <v>5000</v>
      </c>
    </row>
    <row r="445" spans="1:4" x14ac:dyDescent="0.25">
      <c r="A445" s="83" t="s">
        <v>548</v>
      </c>
      <c r="B445" s="87" t="s">
        <v>529</v>
      </c>
      <c r="C445" s="85">
        <v>1100</v>
      </c>
      <c r="D445" s="85">
        <v>4500</v>
      </c>
    </row>
    <row r="446" spans="1:4" x14ac:dyDescent="0.25">
      <c r="A446" s="80" t="s">
        <v>549</v>
      </c>
      <c r="B446" s="81" t="s">
        <v>550</v>
      </c>
      <c r="C446" s="82">
        <v>23300</v>
      </c>
      <c r="D446" s="82">
        <v>45000</v>
      </c>
    </row>
    <row r="447" spans="1:4" x14ac:dyDescent="0.25">
      <c r="A447" s="83" t="s">
        <v>530</v>
      </c>
      <c r="B447" s="84" t="s">
        <v>550</v>
      </c>
      <c r="C447" s="85">
        <v>19600</v>
      </c>
      <c r="D447" s="85">
        <v>45000</v>
      </c>
    </row>
    <row r="448" spans="1:4" x14ac:dyDescent="0.25">
      <c r="A448" s="80" t="s">
        <v>531</v>
      </c>
      <c r="B448" s="81" t="s">
        <v>550</v>
      </c>
      <c r="C448" s="82">
        <v>17000</v>
      </c>
      <c r="D448" s="82">
        <v>45000</v>
      </c>
    </row>
    <row r="449" spans="1:6" x14ac:dyDescent="0.25">
      <c r="A449" s="83" t="s">
        <v>551</v>
      </c>
      <c r="B449" s="84" t="s">
        <v>550</v>
      </c>
      <c r="C449" s="85">
        <v>16500</v>
      </c>
      <c r="D449" s="85">
        <v>40000</v>
      </c>
    </row>
    <row r="450" spans="1:6" x14ac:dyDescent="0.25">
      <c r="A450" s="80" t="s">
        <v>533</v>
      </c>
      <c r="B450" s="81" t="s">
        <v>550</v>
      </c>
      <c r="C450" s="82">
        <v>14000</v>
      </c>
      <c r="D450" s="82">
        <v>37000</v>
      </c>
    </row>
    <row r="451" spans="1:6" x14ac:dyDescent="0.25">
      <c r="A451" s="83" t="s">
        <v>534</v>
      </c>
      <c r="B451" s="84" t="s">
        <v>550</v>
      </c>
      <c r="C451" s="85">
        <v>9000</v>
      </c>
      <c r="D451" s="85">
        <v>34000</v>
      </c>
    </row>
    <row r="452" spans="1:6" x14ac:dyDescent="0.25">
      <c r="A452" s="80" t="s">
        <v>552</v>
      </c>
      <c r="B452" s="81" t="s">
        <v>550</v>
      </c>
      <c r="C452" s="82">
        <v>5800</v>
      </c>
      <c r="D452" s="82">
        <v>28000</v>
      </c>
    </row>
    <row r="453" spans="1:6" x14ac:dyDescent="0.25">
      <c r="A453" s="83" t="s">
        <v>537</v>
      </c>
      <c r="B453" s="87" t="s">
        <v>550</v>
      </c>
      <c r="C453" s="85">
        <v>4000</v>
      </c>
      <c r="D453" s="85">
        <v>22500</v>
      </c>
    </row>
    <row r="454" spans="1:6" x14ac:dyDescent="0.25">
      <c r="A454" s="80" t="s">
        <v>539</v>
      </c>
      <c r="B454" s="81" t="s">
        <v>550</v>
      </c>
      <c r="C454" s="82">
        <v>1000</v>
      </c>
      <c r="D454" s="82">
        <v>17000</v>
      </c>
    </row>
    <row r="455" spans="1:6" x14ac:dyDescent="0.25">
      <c r="A455" s="83" t="s">
        <v>540</v>
      </c>
      <c r="B455" s="87" t="s">
        <v>550</v>
      </c>
      <c r="C455" s="85">
        <v>1000</v>
      </c>
      <c r="D455" s="85">
        <v>14000</v>
      </c>
    </row>
    <row r="456" spans="1:6" x14ac:dyDescent="0.25">
      <c r="A456" s="80" t="s">
        <v>542</v>
      </c>
      <c r="B456" s="81" t="s">
        <v>550</v>
      </c>
      <c r="C456" s="82">
        <v>950</v>
      </c>
      <c r="D456" s="82">
        <v>10000</v>
      </c>
    </row>
    <row r="457" spans="1:6" x14ac:dyDescent="0.25">
      <c r="A457" s="83" t="s">
        <v>543</v>
      </c>
      <c r="B457" s="84" t="s">
        <v>550</v>
      </c>
      <c r="C457" s="85">
        <v>950</v>
      </c>
      <c r="D457" s="85">
        <v>8200</v>
      </c>
    </row>
    <row r="458" spans="1:6" x14ac:dyDescent="0.25">
      <c r="A458" s="80" t="s">
        <v>548</v>
      </c>
      <c r="B458" s="81" t="s">
        <v>550</v>
      </c>
      <c r="C458" s="82">
        <v>850</v>
      </c>
      <c r="D458" s="82">
        <v>3500</v>
      </c>
    </row>
    <row r="459" spans="1:6" x14ac:dyDescent="0.25">
      <c r="A459" s="83" t="s">
        <v>553</v>
      </c>
      <c r="B459" s="87" t="s">
        <v>554</v>
      </c>
      <c r="C459" s="85">
        <v>12000</v>
      </c>
      <c r="D459" s="85">
        <v>43000</v>
      </c>
      <c r="E459">
        <f t="shared" ref="E459:E466" si="20">C459*0.75</f>
        <v>9000</v>
      </c>
      <c r="F459">
        <f t="shared" ref="F459:F466" si="21">D459*0.75</f>
        <v>32250</v>
      </c>
    </row>
    <row r="460" spans="1:6" x14ac:dyDescent="0.25">
      <c r="A460" s="80" t="s">
        <v>555</v>
      </c>
      <c r="B460" s="81" t="s">
        <v>554</v>
      </c>
      <c r="C460" s="82">
        <v>1100</v>
      </c>
      <c r="D460" s="82">
        <v>23000</v>
      </c>
      <c r="E460">
        <f t="shared" si="20"/>
        <v>825</v>
      </c>
      <c r="F460">
        <f t="shared" si="21"/>
        <v>17250</v>
      </c>
    </row>
    <row r="461" spans="1:6" x14ac:dyDescent="0.25">
      <c r="A461" s="83" t="s">
        <v>556</v>
      </c>
      <c r="B461" s="87" t="s">
        <v>554</v>
      </c>
      <c r="C461" s="85">
        <v>1100</v>
      </c>
      <c r="D461" s="85">
        <v>9500</v>
      </c>
      <c r="E461">
        <f t="shared" si="20"/>
        <v>825</v>
      </c>
      <c r="F461">
        <f t="shared" si="21"/>
        <v>7125</v>
      </c>
    </row>
    <row r="462" spans="1:6" x14ac:dyDescent="0.25">
      <c r="A462" s="80" t="s">
        <v>557</v>
      </c>
      <c r="B462" s="81" t="s">
        <v>554</v>
      </c>
      <c r="C462" s="82">
        <v>1100</v>
      </c>
      <c r="D462" s="82">
        <v>4500</v>
      </c>
      <c r="E462">
        <f t="shared" si="20"/>
        <v>825</v>
      </c>
      <c r="F462">
        <f t="shared" si="21"/>
        <v>3375</v>
      </c>
    </row>
    <row r="463" spans="1:6" x14ac:dyDescent="0.25">
      <c r="A463" s="83" t="s">
        <v>553</v>
      </c>
      <c r="B463" s="87" t="s">
        <v>558</v>
      </c>
      <c r="C463" s="85">
        <v>12000</v>
      </c>
      <c r="D463" s="85">
        <v>43000</v>
      </c>
      <c r="E463">
        <f t="shared" si="20"/>
        <v>9000</v>
      </c>
      <c r="F463">
        <f t="shared" si="21"/>
        <v>32250</v>
      </c>
    </row>
    <row r="464" spans="1:6" x14ac:dyDescent="0.25">
      <c r="A464" s="80" t="s">
        <v>555</v>
      </c>
      <c r="B464" s="81" t="s">
        <v>559</v>
      </c>
      <c r="C464" s="82">
        <v>1100</v>
      </c>
      <c r="D464" s="82">
        <v>22000</v>
      </c>
      <c r="E464">
        <f t="shared" si="20"/>
        <v>825</v>
      </c>
      <c r="F464">
        <f t="shared" si="21"/>
        <v>16500</v>
      </c>
    </row>
    <row r="465" spans="1:6" x14ac:dyDescent="0.25">
      <c r="A465" s="83" t="s">
        <v>556</v>
      </c>
      <c r="B465" s="87" t="s">
        <v>558</v>
      </c>
      <c r="C465" s="85">
        <v>1100</v>
      </c>
      <c r="D465" s="85">
        <v>10000</v>
      </c>
      <c r="E465">
        <f t="shared" si="20"/>
        <v>825</v>
      </c>
      <c r="F465">
        <f t="shared" si="21"/>
        <v>7500</v>
      </c>
    </row>
    <row r="466" spans="1:6" x14ac:dyDescent="0.25">
      <c r="A466" s="80" t="s">
        <v>557</v>
      </c>
      <c r="B466" s="81" t="s">
        <v>558</v>
      </c>
      <c r="C466" s="82">
        <v>1100</v>
      </c>
      <c r="D466" s="82">
        <v>4000</v>
      </c>
      <c r="E466">
        <f t="shared" si="20"/>
        <v>825</v>
      </c>
      <c r="F466">
        <f t="shared" si="21"/>
        <v>3000</v>
      </c>
    </row>
    <row r="467" spans="1:6" x14ac:dyDescent="0.25">
      <c r="A467" s="78"/>
      <c r="B467" s="79" t="s">
        <v>572</v>
      </c>
      <c r="C467" s="79"/>
      <c r="D467" s="79"/>
    </row>
    <row r="468" spans="1:6" x14ac:dyDescent="0.25">
      <c r="A468" s="80" t="s">
        <v>528</v>
      </c>
      <c r="B468" s="86" t="s">
        <v>529</v>
      </c>
      <c r="C468" s="82">
        <v>50000</v>
      </c>
      <c r="D468" s="82">
        <v>90000</v>
      </c>
    </row>
    <row r="469" spans="1:6" x14ac:dyDescent="0.25">
      <c r="A469" s="83" t="s">
        <v>530</v>
      </c>
      <c r="B469" s="87" t="s">
        <v>529</v>
      </c>
      <c r="C469" s="85">
        <v>50000</v>
      </c>
      <c r="D469" s="85">
        <v>90000</v>
      </c>
    </row>
    <row r="470" spans="1:6" x14ac:dyDescent="0.25">
      <c r="A470" s="80" t="s">
        <v>531</v>
      </c>
      <c r="B470" s="86" t="s">
        <v>529</v>
      </c>
      <c r="C470" s="82">
        <v>50000</v>
      </c>
      <c r="D470" s="82">
        <v>90000</v>
      </c>
    </row>
    <row r="471" spans="1:6" x14ac:dyDescent="0.25">
      <c r="A471" s="83" t="s">
        <v>551</v>
      </c>
      <c r="B471" s="87" t="s">
        <v>529</v>
      </c>
      <c r="C471" s="85">
        <v>45000</v>
      </c>
      <c r="D471" s="85">
        <v>83000</v>
      </c>
    </row>
    <row r="472" spans="1:6" x14ac:dyDescent="0.25">
      <c r="A472" s="80" t="s">
        <v>533</v>
      </c>
      <c r="B472" s="86" t="s">
        <v>529</v>
      </c>
      <c r="C472" s="82">
        <v>34000</v>
      </c>
      <c r="D472" s="82">
        <v>73000</v>
      </c>
    </row>
    <row r="473" spans="1:6" x14ac:dyDescent="0.25">
      <c r="A473" s="83" t="s">
        <v>534</v>
      </c>
      <c r="B473" s="87" t="s">
        <v>529</v>
      </c>
      <c r="C473" s="85">
        <v>20000</v>
      </c>
      <c r="D473" s="85">
        <v>56000</v>
      </c>
    </row>
    <row r="474" spans="1:6" x14ac:dyDescent="0.25">
      <c r="A474" s="80" t="s">
        <v>561</v>
      </c>
      <c r="B474" s="86" t="s">
        <v>529</v>
      </c>
      <c r="C474" s="82">
        <v>14000</v>
      </c>
      <c r="D474" s="82">
        <v>54000</v>
      </c>
    </row>
    <row r="475" spans="1:6" x14ac:dyDescent="0.25">
      <c r="A475" s="83" t="s">
        <v>552</v>
      </c>
      <c r="B475" s="87" t="s">
        <v>529</v>
      </c>
      <c r="C475" s="85">
        <v>8700</v>
      </c>
      <c r="D475" s="85">
        <v>50000</v>
      </c>
    </row>
    <row r="476" spans="1:6" x14ac:dyDescent="0.25">
      <c r="A476" s="80" t="s">
        <v>537</v>
      </c>
      <c r="B476" s="86" t="s">
        <v>529</v>
      </c>
      <c r="C476" s="82">
        <v>5000</v>
      </c>
      <c r="D476" s="82">
        <v>39000</v>
      </c>
    </row>
    <row r="477" spans="1:6" x14ac:dyDescent="0.25">
      <c r="A477" s="83" t="s">
        <v>538</v>
      </c>
      <c r="B477" s="87" t="s">
        <v>529</v>
      </c>
      <c r="C477" s="85">
        <v>2700</v>
      </c>
      <c r="D477" s="85">
        <v>30000</v>
      </c>
    </row>
    <row r="478" spans="1:6" x14ac:dyDescent="0.25">
      <c r="A478" s="80" t="s">
        <v>539</v>
      </c>
      <c r="B478" s="86" t="s">
        <v>529</v>
      </c>
      <c r="C478" s="82">
        <v>1100</v>
      </c>
      <c r="D478" s="82">
        <v>28000</v>
      </c>
    </row>
    <row r="479" spans="1:6" x14ac:dyDescent="0.25">
      <c r="A479" s="83" t="s">
        <v>540</v>
      </c>
      <c r="B479" s="87" t="s">
        <v>529</v>
      </c>
      <c r="C479" s="85">
        <v>1100</v>
      </c>
      <c r="D479" s="85">
        <v>23000</v>
      </c>
    </row>
    <row r="480" spans="1:6" x14ac:dyDescent="0.25">
      <c r="A480" s="80" t="s">
        <v>541</v>
      </c>
      <c r="B480" s="86" t="s">
        <v>529</v>
      </c>
      <c r="C480" s="82">
        <v>1100</v>
      </c>
      <c r="D480" s="82">
        <v>19000</v>
      </c>
    </row>
    <row r="481" spans="1:4" x14ac:dyDescent="0.25">
      <c r="A481" s="83" t="s">
        <v>542</v>
      </c>
      <c r="B481" s="87" t="s">
        <v>529</v>
      </c>
      <c r="C481" s="85">
        <v>1100</v>
      </c>
      <c r="D481" s="85">
        <v>15500</v>
      </c>
    </row>
    <row r="482" spans="1:4" x14ac:dyDescent="0.25">
      <c r="A482" s="80" t="s">
        <v>543</v>
      </c>
      <c r="B482" s="86" t="s">
        <v>529</v>
      </c>
      <c r="C482" s="82">
        <v>1100</v>
      </c>
      <c r="D482" s="82">
        <v>12500</v>
      </c>
    </row>
    <row r="483" spans="1:4" x14ac:dyDescent="0.25">
      <c r="A483" s="83" t="s">
        <v>562</v>
      </c>
      <c r="B483" s="87" t="s">
        <v>529</v>
      </c>
      <c r="C483" s="85">
        <v>1100</v>
      </c>
      <c r="D483" s="85">
        <v>10500</v>
      </c>
    </row>
    <row r="484" spans="1:4" x14ac:dyDescent="0.25">
      <c r="A484" s="80" t="s">
        <v>545</v>
      </c>
      <c r="B484" s="86" t="s">
        <v>529</v>
      </c>
      <c r="C484" s="82">
        <v>1100</v>
      </c>
      <c r="D484" s="82">
        <v>8000</v>
      </c>
    </row>
    <row r="485" spans="1:4" x14ac:dyDescent="0.25">
      <c r="A485" s="83" t="s">
        <v>546</v>
      </c>
      <c r="B485" s="87" t="s">
        <v>529</v>
      </c>
      <c r="C485" s="85">
        <v>1100</v>
      </c>
      <c r="D485" s="85">
        <v>7500</v>
      </c>
    </row>
    <row r="486" spans="1:4" x14ac:dyDescent="0.25">
      <c r="A486" s="80" t="s">
        <v>547</v>
      </c>
      <c r="B486" s="86" t="s">
        <v>529</v>
      </c>
      <c r="C486" s="82">
        <v>1100</v>
      </c>
      <c r="D486" s="82">
        <v>6000</v>
      </c>
    </row>
    <row r="487" spans="1:4" x14ac:dyDescent="0.25">
      <c r="A487" s="83" t="s">
        <v>548</v>
      </c>
      <c r="B487" s="87" t="s">
        <v>529</v>
      </c>
      <c r="C487" s="85">
        <v>950</v>
      </c>
      <c r="D487" s="85">
        <v>4750</v>
      </c>
    </row>
    <row r="488" spans="1:4" x14ac:dyDescent="0.25">
      <c r="A488" s="80" t="s">
        <v>549</v>
      </c>
      <c r="B488" s="81" t="s">
        <v>550</v>
      </c>
      <c r="C488" s="82">
        <v>23500</v>
      </c>
      <c r="D488" s="82">
        <v>72500</v>
      </c>
    </row>
    <row r="489" spans="1:4" x14ac:dyDescent="0.25">
      <c r="A489" s="83" t="s">
        <v>530</v>
      </c>
      <c r="B489" s="84" t="s">
        <v>550</v>
      </c>
      <c r="C489" s="85">
        <v>19500</v>
      </c>
      <c r="D489" s="85">
        <v>60000</v>
      </c>
    </row>
    <row r="490" spans="1:4" x14ac:dyDescent="0.25">
      <c r="A490" s="80" t="s">
        <v>531</v>
      </c>
      <c r="B490" s="81" t="s">
        <v>550</v>
      </c>
      <c r="C490" s="82">
        <v>17500</v>
      </c>
      <c r="D490" s="82">
        <v>51000</v>
      </c>
    </row>
    <row r="491" spans="1:4" x14ac:dyDescent="0.25">
      <c r="A491" s="83" t="s">
        <v>551</v>
      </c>
      <c r="B491" s="84" t="s">
        <v>550</v>
      </c>
      <c r="C491" s="85">
        <v>1600</v>
      </c>
      <c r="D491" s="85">
        <v>46500</v>
      </c>
    </row>
    <row r="492" spans="1:4" x14ac:dyDescent="0.25">
      <c r="A492" s="80" t="s">
        <v>533</v>
      </c>
      <c r="B492" s="81" t="s">
        <v>550</v>
      </c>
      <c r="C492" s="82">
        <v>13500</v>
      </c>
      <c r="D492" s="82">
        <v>38500</v>
      </c>
    </row>
    <row r="493" spans="1:4" x14ac:dyDescent="0.25">
      <c r="A493" s="83" t="s">
        <v>534</v>
      </c>
      <c r="B493" s="84" t="s">
        <v>550</v>
      </c>
      <c r="C493" s="85">
        <v>8700</v>
      </c>
      <c r="D493" s="85">
        <v>35500</v>
      </c>
    </row>
    <row r="494" spans="1:4" x14ac:dyDescent="0.25">
      <c r="A494" s="80" t="s">
        <v>552</v>
      </c>
      <c r="B494" s="81" t="s">
        <v>550</v>
      </c>
      <c r="C494" s="82">
        <v>5800</v>
      </c>
      <c r="D494" s="82">
        <v>29000</v>
      </c>
    </row>
    <row r="495" spans="1:4" x14ac:dyDescent="0.25">
      <c r="A495" s="83" t="s">
        <v>537</v>
      </c>
      <c r="B495" s="87" t="s">
        <v>550</v>
      </c>
      <c r="C495" s="85">
        <v>4000</v>
      </c>
      <c r="D495" s="85">
        <v>23000</v>
      </c>
    </row>
    <row r="496" spans="1:4" x14ac:dyDescent="0.25">
      <c r="A496" s="80" t="s">
        <v>539</v>
      </c>
      <c r="B496" s="81" t="s">
        <v>550</v>
      </c>
      <c r="C496" s="82">
        <v>1000</v>
      </c>
      <c r="D496" s="82">
        <v>17000</v>
      </c>
    </row>
    <row r="497" spans="1:6" x14ac:dyDescent="0.25">
      <c r="A497" s="83" t="s">
        <v>540</v>
      </c>
      <c r="B497" s="87" t="s">
        <v>550</v>
      </c>
      <c r="C497" s="85">
        <v>1000</v>
      </c>
      <c r="D497" s="85">
        <v>14500</v>
      </c>
    </row>
    <row r="498" spans="1:6" x14ac:dyDescent="0.25">
      <c r="A498" s="80" t="s">
        <v>542</v>
      </c>
      <c r="B498" s="81" t="s">
        <v>550</v>
      </c>
      <c r="C498" s="82">
        <v>950</v>
      </c>
      <c r="D498" s="82">
        <v>10000</v>
      </c>
    </row>
    <row r="499" spans="1:6" x14ac:dyDescent="0.25">
      <c r="A499" s="83" t="s">
        <v>543</v>
      </c>
      <c r="B499" s="84" t="s">
        <v>550</v>
      </c>
      <c r="C499" s="85">
        <v>950</v>
      </c>
      <c r="D499" s="85">
        <v>9000</v>
      </c>
    </row>
    <row r="500" spans="1:6" x14ac:dyDescent="0.25">
      <c r="A500" s="80" t="s">
        <v>548</v>
      </c>
      <c r="B500" s="81" t="s">
        <v>550</v>
      </c>
      <c r="C500" s="82">
        <v>950</v>
      </c>
      <c r="D500" s="82">
        <v>3750</v>
      </c>
    </row>
    <row r="501" spans="1:6" x14ac:dyDescent="0.25">
      <c r="A501" s="83" t="s">
        <v>553</v>
      </c>
      <c r="B501" s="87" t="s">
        <v>554</v>
      </c>
      <c r="C501" s="85">
        <v>12000</v>
      </c>
      <c r="D501" s="85">
        <v>41500</v>
      </c>
      <c r="E501">
        <f t="shared" ref="E501:E508" si="22">C501*0.75</f>
        <v>9000</v>
      </c>
      <c r="F501">
        <f t="shared" ref="F501:F508" si="23">D501*0.75</f>
        <v>31125</v>
      </c>
    </row>
    <row r="502" spans="1:6" x14ac:dyDescent="0.25">
      <c r="A502" s="80" t="s">
        <v>555</v>
      </c>
      <c r="B502" s="81" t="s">
        <v>554</v>
      </c>
      <c r="C502" s="82">
        <v>1100</v>
      </c>
      <c r="D502" s="82">
        <v>22000</v>
      </c>
      <c r="E502">
        <f t="shared" si="22"/>
        <v>825</v>
      </c>
      <c r="F502">
        <f t="shared" si="23"/>
        <v>16500</v>
      </c>
    </row>
    <row r="503" spans="1:6" x14ac:dyDescent="0.25">
      <c r="A503" s="83" t="s">
        <v>556</v>
      </c>
      <c r="B503" s="87" t="s">
        <v>554</v>
      </c>
      <c r="C503" s="85">
        <v>1100</v>
      </c>
      <c r="D503" s="85">
        <v>10000</v>
      </c>
      <c r="E503">
        <f t="shared" si="22"/>
        <v>825</v>
      </c>
      <c r="F503">
        <f t="shared" si="23"/>
        <v>7500</v>
      </c>
    </row>
    <row r="504" spans="1:6" x14ac:dyDescent="0.25">
      <c r="A504" s="80" t="s">
        <v>557</v>
      </c>
      <c r="B504" s="81" t="s">
        <v>554</v>
      </c>
      <c r="C504" s="82">
        <v>1100</v>
      </c>
      <c r="D504" s="82">
        <v>4500</v>
      </c>
      <c r="E504">
        <f t="shared" si="22"/>
        <v>825</v>
      </c>
      <c r="F504">
        <f t="shared" si="23"/>
        <v>3375</v>
      </c>
    </row>
    <row r="505" spans="1:6" x14ac:dyDescent="0.25">
      <c r="A505" s="83" t="s">
        <v>553</v>
      </c>
      <c r="B505" s="87" t="s">
        <v>558</v>
      </c>
      <c r="C505" s="85">
        <v>12000</v>
      </c>
      <c r="D505" s="85">
        <v>41000</v>
      </c>
      <c r="E505">
        <f t="shared" si="22"/>
        <v>9000</v>
      </c>
      <c r="F505">
        <f t="shared" si="23"/>
        <v>30750</v>
      </c>
    </row>
    <row r="506" spans="1:6" x14ac:dyDescent="0.25">
      <c r="A506" s="80" t="s">
        <v>555</v>
      </c>
      <c r="B506" s="81" t="s">
        <v>559</v>
      </c>
      <c r="C506" s="82">
        <v>1100</v>
      </c>
      <c r="D506" s="82">
        <v>22000</v>
      </c>
      <c r="E506">
        <f t="shared" si="22"/>
        <v>825</v>
      </c>
      <c r="F506">
        <f t="shared" si="23"/>
        <v>16500</v>
      </c>
    </row>
    <row r="507" spans="1:6" x14ac:dyDescent="0.25">
      <c r="A507" s="83" t="s">
        <v>556</v>
      </c>
      <c r="B507" s="87" t="s">
        <v>558</v>
      </c>
      <c r="C507" s="85">
        <v>1100</v>
      </c>
      <c r="D507" s="85">
        <v>9500</v>
      </c>
      <c r="E507">
        <f t="shared" si="22"/>
        <v>825</v>
      </c>
      <c r="F507">
        <f t="shared" si="23"/>
        <v>7125</v>
      </c>
    </row>
    <row r="508" spans="1:6" x14ac:dyDescent="0.25">
      <c r="A508" s="80" t="s">
        <v>557</v>
      </c>
      <c r="B508" s="81" t="s">
        <v>558</v>
      </c>
      <c r="C508" s="82">
        <v>1100</v>
      </c>
      <c r="D508" s="82">
        <v>4000</v>
      </c>
      <c r="E508">
        <f t="shared" si="22"/>
        <v>825</v>
      </c>
      <c r="F508">
        <f t="shared" si="23"/>
        <v>3000</v>
      </c>
    </row>
    <row r="510" spans="1:6" x14ac:dyDescent="0.25">
      <c r="A510" s="78" t="s">
        <v>573</v>
      </c>
      <c r="B510" s="79" t="s">
        <v>574</v>
      </c>
      <c r="C510" s="79"/>
      <c r="D510" s="79"/>
    </row>
    <row r="511" spans="1:6" x14ac:dyDescent="0.25">
      <c r="A511" s="88">
        <v>8500</v>
      </c>
      <c r="B511" s="89" t="s">
        <v>170</v>
      </c>
      <c r="C511" s="90">
        <v>860</v>
      </c>
      <c r="D511" s="90">
        <v>1785</v>
      </c>
    </row>
    <row r="512" spans="1:6" x14ac:dyDescent="0.25">
      <c r="A512" s="87">
        <v>8500</v>
      </c>
      <c r="B512" s="87" t="s">
        <v>169</v>
      </c>
      <c r="C512" s="91">
        <v>860</v>
      </c>
      <c r="D512" s="91">
        <v>3370</v>
      </c>
    </row>
    <row r="513" spans="1:4" x14ac:dyDescent="0.25">
      <c r="A513" s="88">
        <v>8500</v>
      </c>
      <c r="B513" s="89" t="s">
        <v>171</v>
      </c>
      <c r="C513" s="90">
        <v>860</v>
      </c>
      <c r="D513" s="90">
        <v>1785</v>
      </c>
    </row>
    <row r="514" spans="1:4" x14ac:dyDescent="0.25">
      <c r="A514" s="87">
        <v>8500</v>
      </c>
      <c r="B514" s="87" t="s">
        <v>172</v>
      </c>
      <c r="C514" s="91">
        <v>860</v>
      </c>
      <c r="D514" s="91">
        <v>3370</v>
      </c>
    </row>
    <row r="515" spans="1:4" x14ac:dyDescent="0.25">
      <c r="A515" s="88">
        <v>6450</v>
      </c>
      <c r="B515" s="89" t="s">
        <v>173</v>
      </c>
      <c r="C515" s="90">
        <v>860</v>
      </c>
      <c r="D515" s="90">
        <v>6740</v>
      </c>
    </row>
    <row r="516" spans="1:4" x14ac:dyDescent="0.25">
      <c r="A516" s="87">
        <v>5650</v>
      </c>
      <c r="B516" s="87" t="s">
        <v>174</v>
      </c>
      <c r="C516" s="91">
        <v>860</v>
      </c>
      <c r="D516" s="91">
        <v>10900</v>
      </c>
    </row>
    <row r="517" spans="1:4" x14ac:dyDescent="0.25">
      <c r="A517" s="88">
        <v>3850</v>
      </c>
      <c r="B517" s="89" t="s">
        <v>175</v>
      </c>
      <c r="C517" s="90">
        <v>860</v>
      </c>
      <c r="D517" s="90">
        <v>16380</v>
      </c>
    </row>
    <row r="518" spans="1:4" x14ac:dyDescent="0.25">
      <c r="A518" s="87">
        <v>3350</v>
      </c>
      <c r="B518" s="87" t="s">
        <v>176</v>
      </c>
      <c r="C518" s="91">
        <v>980</v>
      </c>
      <c r="D518" s="91">
        <v>21820</v>
      </c>
    </row>
    <row r="519" spans="1:4" x14ac:dyDescent="0.25">
      <c r="A519" s="88">
        <v>7200</v>
      </c>
      <c r="B519" s="89" t="s">
        <v>177</v>
      </c>
      <c r="C519" s="90">
        <v>1110</v>
      </c>
      <c r="D519" s="90">
        <v>4340</v>
      </c>
    </row>
    <row r="520" spans="1:4" x14ac:dyDescent="0.25">
      <c r="A520" s="87">
        <v>3050</v>
      </c>
      <c r="B520" s="87" t="s">
        <v>182</v>
      </c>
      <c r="C520" s="91">
        <v>1780</v>
      </c>
      <c r="D520" s="91">
        <v>6748</v>
      </c>
    </row>
    <row r="521" spans="1:4" x14ac:dyDescent="0.25">
      <c r="A521" s="88">
        <v>3050</v>
      </c>
      <c r="B521" s="89" t="s">
        <v>183</v>
      </c>
      <c r="C521" s="90">
        <v>1780</v>
      </c>
      <c r="D521" s="90">
        <v>13500</v>
      </c>
    </row>
    <row r="522" spans="1:4" x14ac:dyDescent="0.25">
      <c r="A522" s="87">
        <v>3050</v>
      </c>
      <c r="B522" s="87" t="s">
        <v>184</v>
      </c>
      <c r="C522" s="91">
        <v>1780</v>
      </c>
      <c r="D522" s="91">
        <v>21820</v>
      </c>
    </row>
    <row r="523" spans="1:4" x14ac:dyDescent="0.25">
      <c r="A523" s="88">
        <v>2550</v>
      </c>
      <c r="B523" s="89" t="s">
        <v>185</v>
      </c>
      <c r="C523" s="90">
        <v>1780</v>
      </c>
      <c r="D523" s="90">
        <v>35650</v>
      </c>
    </row>
    <row r="524" spans="1:4" x14ac:dyDescent="0.25">
      <c r="A524" s="87">
        <v>2050</v>
      </c>
      <c r="B524" s="87" t="s">
        <v>178</v>
      </c>
      <c r="C524" s="91">
        <v>5500</v>
      </c>
      <c r="D524" s="91">
        <v>13500</v>
      </c>
    </row>
    <row r="525" spans="1:4" x14ac:dyDescent="0.25">
      <c r="A525" s="88">
        <v>2050</v>
      </c>
      <c r="B525" s="89" t="s">
        <v>179</v>
      </c>
      <c r="C525" s="90">
        <v>5500</v>
      </c>
      <c r="D525" s="90">
        <v>21820</v>
      </c>
    </row>
    <row r="526" spans="1:4" x14ac:dyDescent="0.25">
      <c r="A526" s="87">
        <v>2050</v>
      </c>
      <c r="B526" s="87" t="s">
        <v>180</v>
      </c>
      <c r="C526" s="91">
        <v>5500</v>
      </c>
      <c r="D526" s="91">
        <v>43640</v>
      </c>
    </row>
    <row r="527" spans="1:4" x14ac:dyDescent="0.25">
      <c r="A527" s="88">
        <v>1000</v>
      </c>
      <c r="B527" s="89" t="s">
        <v>186</v>
      </c>
      <c r="C527" s="90">
        <v>21820</v>
      </c>
      <c r="D527" s="90">
        <v>43640</v>
      </c>
    </row>
    <row r="528" spans="1:4" x14ac:dyDescent="0.25">
      <c r="A528" s="87">
        <v>1000</v>
      </c>
      <c r="B528" s="87" t="s">
        <v>187</v>
      </c>
      <c r="C528" s="91">
        <v>21820</v>
      </c>
      <c r="D528" s="91">
        <v>43640</v>
      </c>
    </row>
    <row r="529" spans="1:4" x14ac:dyDescent="0.25">
      <c r="A529" s="88">
        <v>1000</v>
      </c>
      <c r="B529" s="89" t="s">
        <v>181</v>
      </c>
      <c r="C529" s="90">
        <v>5500</v>
      </c>
      <c r="D529" s="90">
        <v>65460</v>
      </c>
    </row>
    <row r="530" spans="1:4" x14ac:dyDescent="0.25">
      <c r="A530" s="87">
        <v>8500</v>
      </c>
      <c r="B530" s="87" t="s">
        <v>188</v>
      </c>
      <c r="C530" s="91">
        <v>600</v>
      </c>
      <c r="D530" s="91">
        <v>2300</v>
      </c>
    </row>
    <row r="531" spans="1:4" x14ac:dyDescent="0.25">
      <c r="A531" s="88">
        <v>8500</v>
      </c>
      <c r="B531" s="89" t="s">
        <v>189</v>
      </c>
      <c r="C531" s="90">
        <v>890</v>
      </c>
      <c r="D531" s="90">
        <v>3370</v>
      </c>
    </row>
    <row r="532" spans="1:4" x14ac:dyDescent="0.25">
      <c r="A532" s="87">
        <v>8500</v>
      </c>
      <c r="B532" s="87" t="s">
        <v>190</v>
      </c>
      <c r="C532" s="91">
        <v>600</v>
      </c>
      <c r="D532" s="91">
        <v>2300</v>
      </c>
    </row>
    <row r="533" spans="1:4" x14ac:dyDescent="0.25">
      <c r="A533" s="88">
        <v>8500</v>
      </c>
      <c r="B533" s="89" t="s">
        <v>191</v>
      </c>
      <c r="C533" s="90">
        <v>890</v>
      </c>
      <c r="D533" s="90">
        <v>3370</v>
      </c>
    </row>
    <row r="534" spans="1:4" x14ac:dyDescent="0.25">
      <c r="A534" s="87">
        <v>6150</v>
      </c>
      <c r="B534" s="87" t="s">
        <v>192</v>
      </c>
      <c r="C534" s="91">
        <v>890</v>
      </c>
      <c r="D534" s="91">
        <v>6745</v>
      </c>
    </row>
    <row r="535" spans="1:4" x14ac:dyDescent="0.25">
      <c r="A535" s="88">
        <v>5400</v>
      </c>
      <c r="B535" s="89" t="s">
        <v>193</v>
      </c>
      <c r="C535" s="90">
        <v>890</v>
      </c>
      <c r="D535" s="90">
        <v>10908</v>
      </c>
    </row>
    <row r="536" spans="1:4" x14ac:dyDescent="0.25">
      <c r="A536" s="87">
        <v>3600</v>
      </c>
      <c r="B536" s="87" t="s">
        <v>194</v>
      </c>
      <c r="C536" s="91">
        <v>890</v>
      </c>
      <c r="D536" s="91">
        <v>16345</v>
      </c>
    </row>
    <row r="537" spans="1:4" x14ac:dyDescent="0.25">
      <c r="A537" s="88">
        <v>2550</v>
      </c>
      <c r="B537" s="89" t="s">
        <v>195</v>
      </c>
      <c r="C537" s="90">
        <v>890</v>
      </c>
      <c r="D537" s="90">
        <v>6745</v>
      </c>
    </row>
    <row r="538" spans="1:4" x14ac:dyDescent="0.25">
      <c r="A538" s="87">
        <v>2550</v>
      </c>
      <c r="B538" s="87" t="s">
        <v>196</v>
      </c>
      <c r="C538" s="91">
        <v>2745</v>
      </c>
      <c r="D538" s="91">
        <v>10905</v>
      </c>
    </row>
    <row r="539" spans="1:4" x14ac:dyDescent="0.25">
      <c r="A539" s="88">
        <v>2550</v>
      </c>
      <c r="B539" s="89" t="s">
        <v>197</v>
      </c>
      <c r="C539" s="90">
        <v>2745</v>
      </c>
      <c r="D539" s="90">
        <v>21820</v>
      </c>
    </row>
    <row r="540" spans="1:4" x14ac:dyDescent="0.25">
      <c r="A540" s="87">
        <v>1250</v>
      </c>
      <c r="B540" s="87" t="s">
        <v>200</v>
      </c>
      <c r="C540" s="91">
        <v>10905</v>
      </c>
      <c r="D540" s="91">
        <v>21820</v>
      </c>
    </row>
    <row r="541" spans="1:4" x14ac:dyDescent="0.25">
      <c r="A541" s="88">
        <v>1250</v>
      </c>
      <c r="B541" s="89" t="s">
        <v>201</v>
      </c>
      <c r="C541" s="90">
        <v>10905</v>
      </c>
      <c r="D541" s="90">
        <v>21820</v>
      </c>
    </row>
    <row r="542" spans="1:4" x14ac:dyDescent="0.25">
      <c r="A542" s="87">
        <v>2050</v>
      </c>
      <c r="B542" s="87" t="s">
        <v>198</v>
      </c>
      <c r="C542" s="91">
        <v>2745</v>
      </c>
      <c r="D542" s="91">
        <v>32730</v>
      </c>
    </row>
    <row r="543" spans="1:4" x14ac:dyDescent="0.25">
      <c r="A543" s="88">
        <v>1800</v>
      </c>
      <c r="B543" s="89" t="s">
        <v>199</v>
      </c>
      <c r="C543" s="90">
        <v>5500</v>
      </c>
      <c r="D543" s="90">
        <v>43640</v>
      </c>
    </row>
    <row r="544" spans="1:4" x14ac:dyDescent="0.25">
      <c r="A544" s="87">
        <v>1000</v>
      </c>
      <c r="B544" s="87" t="s">
        <v>202</v>
      </c>
      <c r="C544" s="91">
        <v>21820</v>
      </c>
      <c r="D544" s="91">
        <v>43640</v>
      </c>
    </row>
    <row r="545" spans="1:4" x14ac:dyDescent="0.25">
      <c r="A545" s="88">
        <v>1000</v>
      </c>
      <c r="B545" s="89" t="s">
        <v>203</v>
      </c>
      <c r="C545" s="90">
        <v>21820</v>
      </c>
      <c r="D545" s="90">
        <v>43640</v>
      </c>
    </row>
    <row r="546" spans="1:4" x14ac:dyDescent="0.25">
      <c r="A546" s="87">
        <v>2550</v>
      </c>
      <c r="B546" s="87" t="s">
        <v>204</v>
      </c>
      <c r="C546" s="91">
        <v>1780</v>
      </c>
      <c r="D546" s="91">
        <v>27260</v>
      </c>
    </row>
    <row r="547" spans="1:4" x14ac:dyDescent="0.25">
      <c r="A547" s="88">
        <v>1800</v>
      </c>
      <c r="B547" s="89" t="s">
        <v>205</v>
      </c>
      <c r="C547" s="90">
        <v>5500</v>
      </c>
      <c r="D547" s="90">
        <v>43640</v>
      </c>
    </row>
    <row r="548" spans="1:4" x14ac:dyDescent="0.25">
      <c r="A548" s="87">
        <v>750</v>
      </c>
      <c r="B548" s="87" t="s">
        <v>206</v>
      </c>
      <c r="C548" s="91">
        <v>5500</v>
      </c>
      <c r="D548" s="91">
        <v>64570</v>
      </c>
    </row>
    <row r="549" spans="1:4" x14ac:dyDescent="0.25">
      <c r="A549" s="88">
        <v>3850</v>
      </c>
      <c r="B549" s="89" t="s">
        <v>207</v>
      </c>
      <c r="C549" s="90">
        <v>890</v>
      </c>
      <c r="D549" s="90">
        <v>13625</v>
      </c>
    </row>
    <row r="550" spans="1:4" x14ac:dyDescent="0.25">
      <c r="A550" s="87">
        <v>2300</v>
      </c>
      <c r="B550" s="87" t="s">
        <v>208</v>
      </c>
      <c r="C550" s="91">
        <v>2745</v>
      </c>
      <c r="D550" s="91">
        <v>21820</v>
      </c>
    </row>
    <row r="551" spans="1:4" x14ac:dyDescent="0.25">
      <c r="A551" s="88">
        <v>2050</v>
      </c>
      <c r="B551" s="89" t="s">
        <v>209</v>
      </c>
      <c r="C551" s="90">
        <v>2745</v>
      </c>
      <c r="D551" s="90">
        <v>32730</v>
      </c>
    </row>
    <row r="552" spans="1:4" x14ac:dyDescent="0.25">
      <c r="A552" s="87">
        <v>1800</v>
      </c>
      <c r="B552" s="87" t="s">
        <v>210</v>
      </c>
      <c r="C552" s="91">
        <v>5500</v>
      </c>
      <c r="D552" s="91">
        <v>43640</v>
      </c>
    </row>
    <row r="553" spans="1:4" x14ac:dyDescent="0.25">
      <c r="A553" s="88">
        <v>750</v>
      </c>
      <c r="B553" s="89" t="s">
        <v>211</v>
      </c>
      <c r="C553" s="90">
        <v>21820</v>
      </c>
      <c r="D553" s="90">
        <v>43640</v>
      </c>
    </row>
    <row r="554" spans="1:4" x14ac:dyDescent="0.25">
      <c r="A554" s="87">
        <v>1800</v>
      </c>
      <c r="B554" s="87" t="s">
        <v>213</v>
      </c>
      <c r="C554" s="91">
        <v>3545</v>
      </c>
      <c r="D554" s="91">
        <v>3545</v>
      </c>
    </row>
    <row r="555" spans="1:4" x14ac:dyDescent="0.25">
      <c r="A555" s="88">
        <v>1800</v>
      </c>
      <c r="B555" s="89" t="s">
        <v>212</v>
      </c>
      <c r="C555" s="90">
        <v>5880</v>
      </c>
      <c r="D555" s="90">
        <v>5880</v>
      </c>
    </row>
    <row r="556" spans="1:4" x14ac:dyDescent="0.25">
      <c r="A556" s="87">
        <v>1800</v>
      </c>
      <c r="B556" s="87" t="s">
        <v>215</v>
      </c>
      <c r="C556" s="91">
        <v>8280</v>
      </c>
      <c r="D556" s="91">
        <v>8280</v>
      </c>
    </row>
    <row r="557" spans="1:4" x14ac:dyDescent="0.25">
      <c r="A557" s="88">
        <v>1300</v>
      </c>
      <c r="B557" s="89" t="s">
        <v>216</v>
      </c>
      <c r="C557" s="90">
        <v>12060</v>
      </c>
      <c r="D557" s="90">
        <v>12060</v>
      </c>
    </row>
    <row r="558" spans="1:4" x14ac:dyDescent="0.25">
      <c r="A558" s="87">
        <v>750</v>
      </c>
      <c r="B558" s="87" t="s">
        <v>217</v>
      </c>
      <c r="C558" s="91">
        <v>24120</v>
      </c>
      <c r="D558" s="91">
        <v>24120</v>
      </c>
    </row>
    <row r="559" spans="1:4" x14ac:dyDescent="0.25">
      <c r="A559" s="88">
        <v>500</v>
      </c>
      <c r="B559" s="89" t="s">
        <v>218</v>
      </c>
      <c r="C559" s="90">
        <v>35510</v>
      </c>
      <c r="D559" s="90">
        <v>35510</v>
      </c>
    </row>
    <row r="560" spans="1:4" x14ac:dyDescent="0.25">
      <c r="A560" s="87">
        <v>500</v>
      </c>
      <c r="B560" s="87" t="s">
        <v>219</v>
      </c>
      <c r="C560" s="91">
        <v>47350</v>
      </c>
      <c r="D560" s="91">
        <v>47350</v>
      </c>
    </row>
    <row r="561" spans="1:4" x14ac:dyDescent="0.25">
      <c r="A561" s="88">
        <v>2300</v>
      </c>
      <c r="B561" s="89" t="s">
        <v>220</v>
      </c>
      <c r="C561" s="90">
        <v>1820</v>
      </c>
      <c r="D561" s="90">
        <v>1820</v>
      </c>
    </row>
    <row r="562" spans="1:4" x14ac:dyDescent="0.25">
      <c r="A562" s="87">
        <v>2300</v>
      </c>
      <c r="B562" s="87" t="s">
        <v>221</v>
      </c>
      <c r="C562" s="91">
        <v>3035</v>
      </c>
      <c r="D562" s="91">
        <v>3035</v>
      </c>
    </row>
    <row r="563" spans="1:4" x14ac:dyDescent="0.25">
      <c r="A563" s="88">
        <v>2300</v>
      </c>
      <c r="B563" s="89" t="s">
        <v>222</v>
      </c>
      <c r="C563" s="90">
        <v>4220</v>
      </c>
      <c r="D563" s="90">
        <v>4220</v>
      </c>
    </row>
    <row r="564" spans="1:4" x14ac:dyDescent="0.25">
      <c r="A564" s="87">
        <v>1800</v>
      </c>
      <c r="B564" s="87" t="s">
        <v>223</v>
      </c>
      <c r="C564" s="91">
        <v>5880</v>
      </c>
      <c r="D564" s="91">
        <v>5880</v>
      </c>
    </row>
    <row r="565" spans="1:4" x14ac:dyDescent="0.25">
      <c r="A565" s="88">
        <v>1300</v>
      </c>
      <c r="B565" s="89" t="s">
        <v>224</v>
      </c>
      <c r="C565" s="90">
        <v>12060</v>
      </c>
      <c r="D565" s="90">
        <v>12060</v>
      </c>
    </row>
    <row r="566" spans="1:4" x14ac:dyDescent="0.25">
      <c r="A566" s="87">
        <v>1000</v>
      </c>
      <c r="B566" s="87" t="s">
        <v>225</v>
      </c>
      <c r="C566" s="91">
        <v>18070</v>
      </c>
      <c r="D566" s="91">
        <v>18070</v>
      </c>
    </row>
    <row r="567" spans="1:4" x14ac:dyDescent="0.25">
      <c r="A567" s="88">
        <v>750</v>
      </c>
      <c r="B567" s="89" t="s">
        <v>226</v>
      </c>
      <c r="C567" s="90">
        <v>24120</v>
      </c>
      <c r="D567" s="90">
        <v>24120</v>
      </c>
    </row>
    <row r="568" spans="1:4" x14ac:dyDescent="0.25">
      <c r="A568" s="87">
        <v>8500</v>
      </c>
      <c r="B568" s="87" t="s">
        <v>230</v>
      </c>
      <c r="C568" s="91">
        <v>252</v>
      </c>
      <c r="D568" s="91">
        <v>636</v>
      </c>
    </row>
    <row r="569" spans="1:4" x14ac:dyDescent="0.25">
      <c r="A569" s="88">
        <v>8500</v>
      </c>
      <c r="B569" s="89" t="s">
        <v>231</v>
      </c>
      <c r="C569" s="90">
        <v>636</v>
      </c>
      <c r="D569" s="90">
        <v>1530</v>
      </c>
    </row>
    <row r="570" spans="1:4" x14ac:dyDescent="0.25">
      <c r="A570" s="87">
        <v>8500</v>
      </c>
      <c r="B570" s="87" t="s">
        <v>232</v>
      </c>
      <c r="C570" s="91">
        <v>889</v>
      </c>
      <c r="D570" s="91">
        <v>1530</v>
      </c>
    </row>
    <row r="571" spans="1:4" x14ac:dyDescent="0.25">
      <c r="A571" s="88">
        <v>8500</v>
      </c>
      <c r="B571" s="89" t="s">
        <v>233</v>
      </c>
      <c r="C571" s="90">
        <v>636</v>
      </c>
      <c r="D571" s="90">
        <v>3068</v>
      </c>
    </row>
    <row r="572" spans="1:4" x14ac:dyDescent="0.25">
      <c r="A572" s="87">
        <v>7500</v>
      </c>
      <c r="B572" s="87" t="s">
        <v>234</v>
      </c>
      <c r="C572" s="91">
        <v>889</v>
      </c>
      <c r="D572" s="91">
        <v>5112</v>
      </c>
    </row>
    <row r="573" spans="1:4" x14ac:dyDescent="0.25">
      <c r="A573" s="88">
        <v>6250</v>
      </c>
      <c r="B573" s="89" t="s">
        <v>235</v>
      </c>
      <c r="C573" s="90">
        <v>889</v>
      </c>
      <c r="D573" s="90">
        <v>7163</v>
      </c>
    </row>
    <row r="574" spans="1:4" x14ac:dyDescent="0.25">
      <c r="A574" s="87">
        <v>5000</v>
      </c>
      <c r="B574" s="87" t="s">
        <v>236</v>
      </c>
      <c r="C574" s="91">
        <v>636</v>
      </c>
      <c r="D574" s="91">
        <v>10240</v>
      </c>
    </row>
    <row r="575" spans="1:4" x14ac:dyDescent="0.25">
      <c r="A575" s="88">
        <v>5000</v>
      </c>
      <c r="B575" s="89" t="s">
        <v>237</v>
      </c>
      <c r="C575" s="90">
        <v>889</v>
      </c>
      <c r="D575" s="90">
        <v>12120</v>
      </c>
    </row>
    <row r="576" spans="1:4" x14ac:dyDescent="0.25">
      <c r="A576" s="87">
        <v>2500</v>
      </c>
      <c r="B576" s="87" t="s">
        <v>238</v>
      </c>
      <c r="C576" s="91">
        <v>889</v>
      </c>
      <c r="D576" s="91">
        <v>18120</v>
      </c>
    </row>
    <row r="577" spans="1:4" x14ac:dyDescent="0.25">
      <c r="A577" s="88">
        <v>2500</v>
      </c>
      <c r="B577" s="89" t="s">
        <v>239</v>
      </c>
      <c r="C577" s="90">
        <v>889</v>
      </c>
      <c r="D577" s="90">
        <v>20120</v>
      </c>
    </row>
    <row r="578" spans="1:4" x14ac:dyDescent="0.25">
      <c r="A578" s="87">
        <v>8500</v>
      </c>
      <c r="B578" s="87" t="s">
        <v>240</v>
      </c>
      <c r="C578" s="91">
        <v>2040</v>
      </c>
      <c r="D578" s="91">
        <v>3068</v>
      </c>
    </row>
    <row r="579" spans="1:4" x14ac:dyDescent="0.25">
      <c r="A579" s="88">
        <v>2100</v>
      </c>
      <c r="B579" s="89" t="s">
        <v>241</v>
      </c>
      <c r="C579" s="90">
        <v>3068</v>
      </c>
      <c r="D579" s="90">
        <v>5112</v>
      </c>
    </row>
    <row r="580" spans="1:4" x14ac:dyDescent="0.25">
      <c r="A580" s="87">
        <v>2100</v>
      </c>
      <c r="B580" s="87" t="s">
        <v>242</v>
      </c>
      <c r="C580" s="91">
        <v>5112</v>
      </c>
      <c r="D580" s="91">
        <v>5112</v>
      </c>
    </row>
    <row r="581" spans="1:4" x14ac:dyDescent="0.25">
      <c r="A581" s="88">
        <v>2600</v>
      </c>
      <c r="B581" s="89" t="s">
        <v>243</v>
      </c>
      <c r="C581" s="90">
        <v>2040</v>
      </c>
      <c r="D581" s="90">
        <v>7163</v>
      </c>
    </row>
    <row r="582" spans="1:4" x14ac:dyDescent="0.25">
      <c r="A582" s="87">
        <v>2100</v>
      </c>
      <c r="B582" s="87" t="s">
        <v>244</v>
      </c>
      <c r="C582" s="91">
        <v>5112</v>
      </c>
      <c r="D582" s="91">
        <v>7163</v>
      </c>
    </row>
    <row r="583" spans="1:4" x14ac:dyDescent="0.25">
      <c r="A583" s="88">
        <v>2100</v>
      </c>
      <c r="B583" s="89" t="s">
        <v>252</v>
      </c>
      <c r="C583" s="90">
        <v>3068</v>
      </c>
      <c r="D583" s="90">
        <v>10240</v>
      </c>
    </row>
    <row r="584" spans="1:4" x14ac:dyDescent="0.25">
      <c r="A584" s="87">
        <v>2100</v>
      </c>
      <c r="B584" s="87" t="s">
        <v>245</v>
      </c>
      <c r="C584" s="91">
        <v>5112</v>
      </c>
      <c r="D584" s="91">
        <v>12120</v>
      </c>
    </row>
    <row r="585" spans="1:4" x14ac:dyDescent="0.25">
      <c r="A585" s="88">
        <v>2100</v>
      </c>
      <c r="B585" s="89" t="s">
        <v>246</v>
      </c>
      <c r="C585" s="90">
        <v>3068</v>
      </c>
      <c r="D585" s="90">
        <v>15130</v>
      </c>
    </row>
    <row r="586" spans="1:4" x14ac:dyDescent="0.25">
      <c r="A586" s="87">
        <v>2100</v>
      </c>
      <c r="B586" s="87" t="s">
        <v>247</v>
      </c>
      <c r="C586" s="91">
        <v>5112</v>
      </c>
      <c r="D586" s="91">
        <v>20120</v>
      </c>
    </row>
    <row r="587" spans="1:4" x14ac:dyDescent="0.25">
      <c r="A587" s="88">
        <v>2100</v>
      </c>
      <c r="B587" s="89" t="s">
        <v>248</v>
      </c>
      <c r="C587" s="90">
        <v>3068</v>
      </c>
      <c r="D587" s="90">
        <v>35130</v>
      </c>
    </row>
    <row r="588" spans="1:4" x14ac:dyDescent="0.25">
      <c r="A588" s="87">
        <v>2100</v>
      </c>
      <c r="B588" s="87" t="s">
        <v>249</v>
      </c>
      <c r="C588" s="91">
        <v>5112</v>
      </c>
      <c r="D588" s="91">
        <v>40120</v>
      </c>
    </row>
    <row r="589" spans="1:4" x14ac:dyDescent="0.25">
      <c r="A589" s="88">
        <v>1200</v>
      </c>
      <c r="B589" s="89" t="s">
        <v>250</v>
      </c>
      <c r="C589" s="90">
        <v>15128</v>
      </c>
      <c r="D589" s="90">
        <v>35130</v>
      </c>
    </row>
    <row r="590" spans="1:4" x14ac:dyDescent="0.25">
      <c r="A590" s="87">
        <v>1200</v>
      </c>
      <c r="B590" s="87" t="s">
        <v>251</v>
      </c>
      <c r="C590" s="91">
        <v>20120</v>
      </c>
      <c r="D590" s="91">
        <v>40120</v>
      </c>
    </row>
    <row r="591" spans="1:4" x14ac:dyDescent="0.25">
      <c r="A591" s="88">
        <v>8500</v>
      </c>
      <c r="B591" s="89" t="s">
        <v>253</v>
      </c>
      <c r="C591" s="90">
        <v>760</v>
      </c>
      <c r="D591" s="90">
        <v>1040</v>
      </c>
    </row>
    <row r="592" spans="1:4" x14ac:dyDescent="0.25">
      <c r="A592" s="87">
        <v>8500</v>
      </c>
      <c r="B592" s="87" t="s">
        <v>254</v>
      </c>
      <c r="C592" s="91">
        <v>1020</v>
      </c>
      <c r="D592" s="91">
        <v>1020</v>
      </c>
    </row>
    <row r="593" spans="1:4" x14ac:dyDescent="0.25">
      <c r="A593" s="88">
        <v>8500</v>
      </c>
      <c r="B593" s="89" t="s">
        <v>255</v>
      </c>
      <c r="C593" s="90">
        <v>760</v>
      </c>
      <c r="D593" s="90">
        <v>2554</v>
      </c>
    </row>
    <row r="594" spans="1:4" x14ac:dyDescent="0.25">
      <c r="A594" s="87">
        <v>8500</v>
      </c>
      <c r="B594" s="87" t="s">
        <v>256</v>
      </c>
      <c r="C594" s="91">
        <v>1020</v>
      </c>
      <c r="D594" s="91">
        <v>3576</v>
      </c>
    </row>
    <row r="595" spans="1:4" x14ac:dyDescent="0.25">
      <c r="A595" s="88">
        <v>8500</v>
      </c>
      <c r="B595" s="89" t="s">
        <v>257</v>
      </c>
      <c r="C595" s="90">
        <v>760</v>
      </c>
      <c r="D595" s="90">
        <v>5054</v>
      </c>
    </row>
    <row r="596" spans="1:4" x14ac:dyDescent="0.25">
      <c r="A596" s="87">
        <v>8500</v>
      </c>
      <c r="B596" s="87" t="s">
        <v>258</v>
      </c>
      <c r="C596" s="91">
        <v>1020</v>
      </c>
      <c r="D596" s="91">
        <v>6054</v>
      </c>
    </row>
    <row r="597" spans="1:4" x14ac:dyDescent="0.25">
      <c r="A597" s="88">
        <v>8500</v>
      </c>
      <c r="B597" s="89" t="s">
        <v>259</v>
      </c>
      <c r="C597" s="90">
        <v>760</v>
      </c>
      <c r="D597" s="90">
        <v>9054</v>
      </c>
    </row>
    <row r="598" spans="1:4" x14ac:dyDescent="0.25">
      <c r="A598" s="87">
        <v>8500</v>
      </c>
      <c r="B598" s="87" t="s">
        <v>267</v>
      </c>
      <c r="C598" s="91">
        <v>1020</v>
      </c>
      <c r="D598" s="91">
        <v>10054</v>
      </c>
    </row>
    <row r="599" spans="1:4" x14ac:dyDescent="0.25">
      <c r="A599" s="88">
        <v>4400</v>
      </c>
      <c r="B599" s="89" t="s">
        <v>260</v>
      </c>
      <c r="C599" s="90">
        <v>2554</v>
      </c>
      <c r="D599" s="90">
        <v>17560</v>
      </c>
    </row>
    <row r="600" spans="1:4" x14ac:dyDescent="0.25">
      <c r="A600" s="87">
        <v>4400</v>
      </c>
      <c r="B600" s="87" t="s">
        <v>261</v>
      </c>
      <c r="C600" s="91">
        <v>2554</v>
      </c>
      <c r="D600" s="91">
        <v>20054</v>
      </c>
    </row>
    <row r="601" spans="1:4" x14ac:dyDescent="0.25">
      <c r="A601" s="88">
        <v>1200</v>
      </c>
      <c r="B601" s="89" t="s">
        <v>268</v>
      </c>
      <c r="C601" s="90">
        <v>10054</v>
      </c>
      <c r="D601" s="90">
        <v>17560</v>
      </c>
    </row>
    <row r="602" spans="1:4" x14ac:dyDescent="0.25">
      <c r="A602" s="87">
        <v>1200</v>
      </c>
      <c r="B602" s="87" t="s">
        <v>269</v>
      </c>
      <c r="C602" s="91">
        <v>10054</v>
      </c>
      <c r="D602" s="91">
        <v>20054</v>
      </c>
    </row>
    <row r="603" spans="1:4" x14ac:dyDescent="0.25">
      <c r="A603" s="88">
        <v>1200</v>
      </c>
      <c r="B603" s="89" t="s">
        <v>262</v>
      </c>
      <c r="C603" s="90">
        <v>10054</v>
      </c>
      <c r="D603" s="90">
        <v>27560</v>
      </c>
    </row>
    <row r="604" spans="1:4" x14ac:dyDescent="0.25">
      <c r="A604" s="87">
        <v>1200</v>
      </c>
      <c r="B604" s="87" t="s">
        <v>263</v>
      </c>
      <c r="C604" s="91">
        <v>15064</v>
      </c>
      <c r="D604" s="91">
        <v>30054</v>
      </c>
    </row>
    <row r="605" spans="1:4" x14ac:dyDescent="0.25">
      <c r="A605" s="88">
        <v>1200</v>
      </c>
      <c r="B605" s="89" t="s">
        <v>264</v>
      </c>
      <c r="C605" s="90">
        <v>17560</v>
      </c>
      <c r="D605" s="90">
        <v>37560</v>
      </c>
    </row>
    <row r="606" spans="1:4" x14ac:dyDescent="0.25">
      <c r="A606" s="87">
        <v>1200</v>
      </c>
      <c r="B606" s="87" t="s">
        <v>265</v>
      </c>
      <c r="C606" s="91">
        <v>20054</v>
      </c>
      <c r="D606" s="91">
        <v>40054</v>
      </c>
    </row>
    <row r="607" spans="1:4" x14ac:dyDescent="0.25">
      <c r="A607" s="88">
        <v>500</v>
      </c>
      <c r="B607" s="89" t="s">
        <v>266</v>
      </c>
      <c r="C607" s="90">
        <v>6054</v>
      </c>
      <c r="D607" s="90">
        <v>50054</v>
      </c>
    </row>
    <row r="608" spans="1:4" x14ac:dyDescent="0.25">
      <c r="A608" s="87">
        <v>2900</v>
      </c>
      <c r="B608" s="87" t="s">
        <v>376</v>
      </c>
      <c r="C608" s="91">
        <v>280</v>
      </c>
      <c r="D608" s="91">
        <v>890</v>
      </c>
    </row>
    <row r="609" spans="1:4" x14ac:dyDescent="0.25">
      <c r="A609" s="88">
        <v>2900</v>
      </c>
      <c r="B609" s="89" t="s">
        <v>377</v>
      </c>
      <c r="C609" s="90">
        <v>440</v>
      </c>
      <c r="D609" s="90">
        <v>890</v>
      </c>
    </row>
    <row r="610" spans="1:4" x14ac:dyDescent="0.25">
      <c r="A610" s="87">
        <v>2900</v>
      </c>
      <c r="B610" s="87" t="s">
        <v>378</v>
      </c>
      <c r="C610" s="91">
        <v>280</v>
      </c>
      <c r="D610" s="91">
        <v>1750</v>
      </c>
    </row>
    <row r="611" spans="1:4" x14ac:dyDescent="0.25">
      <c r="A611" s="88">
        <v>2900</v>
      </c>
      <c r="B611" s="89" t="s">
        <v>379</v>
      </c>
      <c r="C611" s="90">
        <v>570</v>
      </c>
      <c r="D611" s="90">
        <v>1750</v>
      </c>
    </row>
    <row r="612" spans="1:4" x14ac:dyDescent="0.25">
      <c r="A612" s="87">
        <v>2900</v>
      </c>
      <c r="B612" s="87" t="s">
        <v>380</v>
      </c>
      <c r="C612" s="91">
        <v>570</v>
      </c>
      <c r="D612" s="91">
        <v>3510</v>
      </c>
    </row>
    <row r="613" spans="1:4" x14ac:dyDescent="0.25">
      <c r="A613" s="88">
        <v>2900</v>
      </c>
      <c r="B613" s="89" t="s">
        <v>381</v>
      </c>
      <c r="C613" s="90">
        <v>890</v>
      </c>
      <c r="D613" s="90">
        <v>5880</v>
      </c>
    </row>
    <row r="614" spans="1:4" x14ac:dyDescent="0.25">
      <c r="A614" s="87">
        <v>2900</v>
      </c>
      <c r="B614" s="87" t="s">
        <v>382</v>
      </c>
      <c r="C614" s="91">
        <v>1020</v>
      </c>
      <c r="D614" s="91">
        <v>11770</v>
      </c>
    </row>
    <row r="615" spans="1:4" x14ac:dyDescent="0.25">
      <c r="A615" s="88">
        <v>2900</v>
      </c>
      <c r="B615" s="89" t="s">
        <v>383</v>
      </c>
      <c r="C615" s="90">
        <v>1500</v>
      </c>
      <c r="D615" s="90">
        <v>15000</v>
      </c>
    </row>
    <row r="616" spans="1:4" x14ac:dyDescent="0.25">
      <c r="A616" s="87">
        <v>2900</v>
      </c>
      <c r="B616" s="87" t="s">
        <v>384</v>
      </c>
      <c r="C616" s="91">
        <v>2010</v>
      </c>
      <c r="D616" s="91">
        <v>19990</v>
      </c>
    </row>
    <row r="617" spans="1:4" x14ac:dyDescent="0.25">
      <c r="A617" s="88">
        <v>2900</v>
      </c>
      <c r="B617" s="89" t="s">
        <v>385</v>
      </c>
      <c r="C617" s="90">
        <v>2010</v>
      </c>
      <c r="D617" s="90">
        <v>25015</v>
      </c>
    </row>
    <row r="618" spans="1:4" x14ac:dyDescent="0.25">
      <c r="A618" s="87">
        <v>2200</v>
      </c>
      <c r="B618" s="87" t="s">
        <v>386</v>
      </c>
      <c r="C618" s="91">
        <v>2010</v>
      </c>
      <c r="D618" s="91">
        <v>30010</v>
      </c>
    </row>
    <row r="619" spans="1:4" x14ac:dyDescent="0.25">
      <c r="A619" s="88">
        <v>1500</v>
      </c>
      <c r="B619" s="89" t="s">
        <v>387</v>
      </c>
      <c r="C619" s="90">
        <v>5020</v>
      </c>
      <c r="D619" s="90">
        <v>39990</v>
      </c>
    </row>
    <row r="620" spans="1:4" x14ac:dyDescent="0.25">
      <c r="A620" s="87">
        <v>700</v>
      </c>
      <c r="B620" s="87" t="s">
        <v>388</v>
      </c>
      <c r="C620" s="91">
        <v>5020</v>
      </c>
      <c r="D620" s="91">
        <v>50010</v>
      </c>
    </row>
    <row r="621" spans="1:4" x14ac:dyDescent="0.25">
      <c r="A621" s="88">
        <v>2550</v>
      </c>
      <c r="B621" s="89" t="s">
        <v>337</v>
      </c>
      <c r="C621" s="90">
        <v>2010</v>
      </c>
      <c r="D621" s="90">
        <v>25020</v>
      </c>
    </row>
  </sheetData>
  <mergeCells count="1">
    <mergeCell ref="C3:D3"/>
  </mergeCells>
  <pageMargins left="0" right="0" top="0" bottom="0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activeCell="F62" sqref="F62"/>
    </sheetView>
  </sheetViews>
  <sheetFormatPr defaultRowHeight="15" x14ac:dyDescent="0.25"/>
  <cols>
    <col min="1" max="1" width="23.28515625" customWidth="1"/>
    <col min="2" max="2" width="22.7109375" customWidth="1"/>
    <col min="3" max="3" width="14.140625" customWidth="1"/>
    <col min="4" max="4" width="12" customWidth="1"/>
  </cols>
  <sheetData>
    <row r="1" spans="1:4" ht="18.75" customHeight="1" x14ac:dyDescent="0.3">
      <c r="A1" s="71" t="s">
        <v>575</v>
      </c>
      <c r="C1" s="50"/>
      <c r="D1" s="50"/>
    </row>
    <row r="2" spans="1:4" ht="18.75" customHeight="1" x14ac:dyDescent="0.3">
      <c r="A2" s="72"/>
      <c r="C2" s="50"/>
      <c r="D2" s="50"/>
    </row>
    <row r="3" spans="1:4" x14ac:dyDescent="0.25">
      <c r="A3" s="73" t="s">
        <v>521</v>
      </c>
      <c r="B3" s="74" t="s">
        <v>522</v>
      </c>
      <c r="C3" s="141" t="s">
        <v>523</v>
      </c>
      <c r="D3" s="141"/>
    </row>
    <row r="4" spans="1:4" x14ac:dyDescent="0.25">
      <c r="A4" s="75" t="s">
        <v>524</v>
      </c>
      <c r="B4" s="76" t="s">
        <v>524</v>
      </c>
      <c r="C4" s="77" t="s">
        <v>525</v>
      </c>
      <c r="D4" s="77" t="s">
        <v>526</v>
      </c>
    </row>
    <row r="5" spans="1:4" x14ac:dyDescent="0.25">
      <c r="A5" s="83" t="s">
        <v>576</v>
      </c>
      <c r="B5" s="87" t="s">
        <v>529</v>
      </c>
      <c r="C5" s="85">
        <v>1024</v>
      </c>
      <c r="D5" s="85">
        <v>22000</v>
      </c>
    </row>
    <row r="6" spans="1:4" x14ac:dyDescent="0.25">
      <c r="A6" s="80" t="s">
        <v>577</v>
      </c>
      <c r="B6" s="86" t="s">
        <v>529</v>
      </c>
      <c r="C6" s="82">
        <v>1024</v>
      </c>
      <c r="D6" s="82">
        <v>22000</v>
      </c>
    </row>
    <row r="7" spans="1:4" x14ac:dyDescent="0.25">
      <c r="A7" s="83" t="s">
        <v>578</v>
      </c>
      <c r="B7" s="87" t="s">
        <v>529</v>
      </c>
      <c r="C7" s="85">
        <v>1024</v>
      </c>
      <c r="D7" s="85">
        <v>22000</v>
      </c>
    </row>
    <row r="8" spans="1:4" x14ac:dyDescent="0.25">
      <c r="A8" s="80" t="s">
        <v>579</v>
      </c>
      <c r="B8" s="86" t="s">
        <v>529</v>
      </c>
      <c r="C8" s="82">
        <v>1024</v>
      </c>
      <c r="D8" s="82">
        <v>22000</v>
      </c>
    </row>
    <row r="9" spans="1:4" x14ac:dyDescent="0.25">
      <c r="A9" s="83" t="s">
        <v>580</v>
      </c>
      <c r="B9" s="87" t="s">
        <v>529</v>
      </c>
      <c r="C9" s="85">
        <v>1024</v>
      </c>
      <c r="D9" s="85">
        <v>22000</v>
      </c>
    </row>
    <row r="10" spans="1:4" x14ac:dyDescent="0.25">
      <c r="A10" s="80" t="s">
        <v>581</v>
      </c>
      <c r="B10" s="86" t="s">
        <v>529</v>
      </c>
      <c r="C10" s="82">
        <v>1024</v>
      </c>
      <c r="D10" s="82">
        <v>22000</v>
      </c>
    </row>
    <row r="11" spans="1:4" x14ac:dyDescent="0.25">
      <c r="A11" s="83" t="s">
        <v>582</v>
      </c>
      <c r="B11" s="87" t="s">
        <v>529</v>
      </c>
      <c r="C11" s="85">
        <v>1024</v>
      </c>
      <c r="D11" s="85">
        <v>22000</v>
      </c>
    </row>
    <row r="12" spans="1:4" x14ac:dyDescent="0.25">
      <c r="A12" s="80" t="s">
        <v>583</v>
      </c>
      <c r="B12" s="86" t="s">
        <v>529</v>
      </c>
      <c r="C12" s="82">
        <v>1024</v>
      </c>
      <c r="D12" s="82">
        <v>22000</v>
      </c>
    </row>
    <row r="13" spans="1:4" x14ac:dyDescent="0.25">
      <c r="A13" s="83" t="s">
        <v>584</v>
      </c>
      <c r="B13" s="87" t="s">
        <v>529</v>
      </c>
      <c r="C13" s="85">
        <v>1024</v>
      </c>
      <c r="D13" s="85">
        <v>21000</v>
      </c>
    </row>
    <row r="14" spans="1:4" x14ac:dyDescent="0.25">
      <c r="A14" s="80" t="s">
        <v>585</v>
      </c>
      <c r="B14" s="86" t="s">
        <v>529</v>
      </c>
      <c r="C14" s="82">
        <v>1024</v>
      </c>
      <c r="D14" s="82">
        <v>20500</v>
      </c>
    </row>
    <row r="15" spans="1:4" x14ac:dyDescent="0.25">
      <c r="A15" s="83" t="s">
        <v>586</v>
      </c>
      <c r="B15" s="87" t="s">
        <v>529</v>
      </c>
      <c r="C15" s="85">
        <v>1024</v>
      </c>
      <c r="D15" s="85">
        <v>20500</v>
      </c>
    </row>
    <row r="16" spans="1:4" x14ac:dyDescent="0.25">
      <c r="A16" s="80" t="s">
        <v>587</v>
      </c>
      <c r="B16" s="86" t="s">
        <v>529</v>
      </c>
      <c r="C16" s="82">
        <v>1024</v>
      </c>
      <c r="D16" s="82">
        <v>19500</v>
      </c>
    </row>
    <row r="17" spans="1:4" x14ac:dyDescent="0.25">
      <c r="A17" s="83" t="s">
        <v>588</v>
      </c>
      <c r="B17" s="87" t="s">
        <v>529</v>
      </c>
      <c r="C17" s="85">
        <v>1024</v>
      </c>
      <c r="D17" s="85">
        <v>18000</v>
      </c>
    </row>
    <row r="18" spans="1:4" x14ac:dyDescent="0.25">
      <c r="A18" s="80" t="s">
        <v>589</v>
      </c>
      <c r="B18" s="86" t="s">
        <v>529</v>
      </c>
      <c r="C18" s="82">
        <v>1024</v>
      </c>
      <c r="D18" s="82">
        <v>17000</v>
      </c>
    </row>
    <row r="19" spans="1:4" x14ac:dyDescent="0.25">
      <c r="A19" s="83" t="s">
        <v>590</v>
      </c>
      <c r="B19" s="87" t="s">
        <v>529</v>
      </c>
      <c r="C19" s="85">
        <v>1024</v>
      </c>
      <c r="D19" s="85">
        <v>16000</v>
      </c>
    </row>
    <row r="20" spans="1:4" x14ac:dyDescent="0.25">
      <c r="A20" s="80" t="s">
        <v>591</v>
      </c>
      <c r="B20" s="86" t="s">
        <v>529</v>
      </c>
      <c r="C20" s="82">
        <v>1024</v>
      </c>
      <c r="D20" s="82">
        <v>14500</v>
      </c>
    </row>
    <row r="21" spans="1:4" x14ac:dyDescent="0.25">
      <c r="A21" s="83" t="s">
        <v>592</v>
      </c>
      <c r="B21" s="87" t="s">
        <v>529</v>
      </c>
      <c r="C21" s="85">
        <v>1024</v>
      </c>
      <c r="D21" s="85">
        <v>12750</v>
      </c>
    </row>
    <row r="22" spans="1:4" x14ac:dyDescent="0.25">
      <c r="A22" s="80" t="s">
        <v>593</v>
      </c>
      <c r="B22" s="86" t="s">
        <v>529</v>
      </c>
      <c r="C22" s="82">
        <v>1024</v>
      </c>
      <c r="D22" s="82">
        <v>11000</v>
      </c>
    </row>
    <row r="23" spans="1:4" x14ac:dyDescent="0.25">
      <c r="A23" s="83" t="s">
        <v>594</v>
      </c>
      <c r="B23" s="87" t="s">
        <v>529</v>
      </c>
      <c r="C23" s="85">
        <v>1024</v>
      </c>
      <c r="D23" s="85">
        <v>9500</v>
      </c>
    </row>
    <row r="24" spans="1:4" x14ac:dyDescent="0.25">
      <c r="A24" s="80" t="s">
        <v>595</v>
      </c>
      <c r="B24" s="86" t="s">
        <v>529</v>
      </c>
      <c r="C24" s="82">
        <v>1024</v>
      </c>
      <c r="D24" s="82">
        <v>9000</v>
      </c>
    </row>
    <row r="25" spans="1:4" x14ac:dyDescent="0.25">
      <c r="A25" s="83" t="s">
        <v>596</v>
      </c>
      <c r="B25" s="87" t="s">
        <v>529</v>
      </c>
      <c r="C25" s="85">
        <v>1024</v>
      </c>
      <c r="D25" s="85">
        <v>8500</v>
      </c>
    </row>
    <row r="26" spans="1:4" x14ac:dyDescent="0.25">
      <c r="A26" s="80" t="s">
        <v>597</v>
      </c>
      <c r="B26" s="86" t="s">
        <v>529</v>
      </c>
      <c r="C26" s="82">
        <v>1024</v>
      </c>
      <c r="D26" s="82">
        <v>7300</v>
      </c>
    </row>
    <row r="27" spans="1:4" x14ac:dyDescent="0.25">
      <c r="A27" s="83" t="s">
        <v>598</v>
      </c>
      <c r="B27" s="87" t="s">
        <v>529</v>
      </c>
      <c r="C27" s="85">
        <v>1024</v>
      </c>
      <c r="D27" s="85">
        <v>6100</v>
      </c>
    </row>
    <row r="28" spans="1:4" x14ac:dyDescent="0.25">
      <c r="A28" s="80" t="s">
        <v>599</v>
      </c>
      <c r="B28" s="86" t="s">
        <v>529</v>
      </c>
      <c r="C28" s="82">
        <v>970</v>
      </c>
      <c r="D28" s="82">
        <v>5300</v>
      </c>
    </row>
    <row r="29" spans="1:4" x14ac:dyDescent="0.25">
      <c r="A29" s="83" t="s">
        <v>600</v>
      </c>
      <c r="B29" s="87" t="s">
        <v>529</v>
      </c>
      <c r="C29" s="85">
        <v>960</v>
      </c>
      <c r="D29" s="85">
        <v>4800</v>
      </c>
    </row>
    <row r="30" spans="1:4" x14ac:dyDescent="0.25">
      <c r="A30" s="80" t="s">
        <v>601</v>
      </c>
      <c r="B30" s="86" t="s">
        <v>529</v>
      </c>
      <c r="C30" s="82">
        <v>950</v>
      </c>
      <c r="D30" s="82">
        <v>4200</v>
      </c>
    </row>
    <row r="31" spans="1:4" x14ac:dyDescent="0.25">
      <c r="A31" s="83" t="s">
        <v>602</v>
      </c>
      <c r="B31" s="87" t="s">
        <v>529</v>
      </c>
      <c r="C31" s="85">
        <v>900</v>
      </c>
      <c r="D31" s="85">
        <v>4000</v>
      </c>
    </row>
    <row r="32" spans="1:4" x14ac:dyDescent="0.25">
      <c r="A32" s="80" t="s">
        <v>603</v>
      </c>
      <c r="B32" s="86" t="s">
        <v>529</v>
      </c>
      <c r="C32" s="82">
        <v>900</v>
      </c>
      <c r="D32" s="82">
        <v>4000</v>
      </c>
    </row>
    <row r="33" spans="1:4" x14ac:dyDescent="0.25">
      <c r="A33" s="83" t="s">
        <v>604</v>
      </c>
      <c r="B33" s="87" t="s">
        <v>529</v>
      </c>
      <c r="C33" s="85">
        <v>860</v>
      </c>
      <c r="D33" s="85">
        <v>3100</v>
      </c>
    </row>
    <row r="34" spans="1:4" x14ac:dyDescent="0.25">
      <c r="A34" s="80" t="s">
        <v>605</v>
      </c>
      <c r="B34" s="86" t="s">
        <v>529</v>
      </c>
      <c r="C34" s="82">
        <v>770</v>
      </c>
      <c r="D34" s="82">
        <v>2400</v>
      </c>
    </row>
    <row r="35" spans="1:4" x14ac:dyDescent="0.25">
      <c r="A35" s="83" t="s">
        <v>606</v>
      </c>
      <c r="B35" s="87" t="s">
        <v>529</v>
      </c>
      <c r="C35" s="85">
        <v>730</v>
      </c>
      <c r="D35" s="85">
        <v>2300</v>
      </c>
    </row>
    <row r="36" spans="1:4" x14ac:dyDescent="0.25">
      <c r="A36" s="80" t="s">
        <v>607</v>
      </c>
      <c r="B36" s="86" t="s">
        <v>529</v>
      </c>
      <c r="C36" s="82">
        <v>730</v>
      </c>
      <c r="D36" s="82">
        <v>2200</v>
      </c>
    </row>
    <row r="37" spans="1:4" x14ac:dyDescent="0.25">
      <c r="A37" s="83" t="s">
        <v>608</v>
      </c>
      <c r="B37" s="87" t="s">
        <v>529</v>
      </c>
      <c r="C37" s="85">
        <v>660</v>
      </c>
      <c r="D37" s="85">
        <v>2000</v>
      </c>
    </row>
    <row r="38" spans="1:4" x14ac:dyDescent="0.25">
      <c r="A38" s="80" t="s">
        <v>609</v>
      </c>
      <c r="B38" s="86" t="s">
        <v>529</v>
      </c>
      <c r="C38" s="82">
        <v>630</v>
      </c>
      <c r="D38" s="92">
        <v>1400</v>
      </c>
    </row>
    <row r="39" spans="1:4" x14ac:dyDescent="0.25">
      <c r="A39" s="83" t="s">
        <v>610</v>
      </c>
      <c r="B39" s="87" t="s">
        <v>529</v>
      </c>
      <c r="C39" s="85">
        <v>560</v>
      </c>
      <c r="D39" s="85">
        <v>1200</v>
      </c>
    </row>
    <row r="40" spans="1:4" x14ac:dyDescent="0.25">
      <c r="A40" s="80" t="s">
        <v>611</v>
      </c>
      <c r="B40" s="86" t="s">
        <v>529</v>
      </c>
      <c r="C40" s="82">
        <v>510</v>
      </c>
      <c r="D40" s="82">
        <v>1200</v>
      </c>
    </row>
    <row r="41" spans="1:4" x14ac:dyDescent="0.25">
      <c r="A41" s="83" t="s">
        <v>612</v>
      </c>
      <c r="B41" s="87" t="s">
        <v>529</v>
      </c>
      <c r="C41" s="85">
        <v>480</v>
      </c>
      <c r="D41" s="85">
        <v>1000</v>
      </c>
    </row>
    <row r="42" spans="1:4" x14ac:dyDescent="0.25">
      <c r="A42" s="80" t="s">
        <v>613</v>
      </c>
      <c r="B42" s="86" t="s">
        <v>529</v>
      </c>
      <c r="C42" s="82">
        <v>1024</v>
      </c>
      <c r="D42" s="82">
        <v>12000</v>
      </c>
    </row>
    <row r="43" spans="1:4" x14ac:dyDescent="0.25">
      <c r="A43" s="83" t="s">
        <v>614</v>
      </c>
      <c r="B43" s="87" t="s">
        <v>529</v>
      </c>
      <c r="C43" s="85">
        <v>810</v>
      </c>
      <c r="D43" s="85">
        <v>4000</v>
      </c>
    </row>
    <row r="44" spans="1:4" x14ac:dyDescent="0.25">
      <c r="A44" s="75"/>
      <c r="B44" s="76" t="s">
        <v>615</v>
      </c>
      <c r="C44" s="77"/>
      <c r="D44" s="77"/>
    </row>
    <row r="45" spans="1:4" s="95" customFormat="1" x14ac:dyDescent="0.25">
      <c r="A45" s="93" t="s">
        <v>577</v>
      </c>
      <c r="B45" s="94" t="s">
        <v>616</v>
      </c>
      <c r="C45" s="85">
        <v>1024</v>
      </c>
      <c r="D45" s="85">
        <v>18500</v>
      </c>
    </row>
    <row r="46" spans="1:4" s="95" customFormat="1" x14ac:dyDescent="0.25">
      <c r="A46" s="88" t="s">
        <v>578</v>
      </c>
      <c r="B46" s="96" t="s">
        <v>616</v>
      </c>
      <c r="C46" s="82">
        <v>1024</v>
      </c>
      <c r="D46" s="82">
        <v>18500</v>
      </c>
    </row>
    <row r="47" spans="1:4" s="95" customFormat="1" x14ac:dyDescent="0.25">
      <c r="A47" s="93" t="s">
        <v>579</v>
      </c>
      <c r="B47" s="94" t="s">
        <v>616</v>
      </c>
      <c r="C47" s="85">
        <v>1024</v>
      </c>
      <c r="D47" s="85">
        <v>18500</v>
      </c>
    </row>
    <row r="48" spans="1:4" s="95" customFormat="1" x14ac:dyDescent="0.25">
      <c r="A48" s="88" t="s">
        <v>580</v>
      </c>
      <c r="B48" s="96" t="s">
        <v>616</v>
      </c>
      <c r="C48" s="82">
        <v>1024</v>
      </c>
      <c r="D48" s="82">
        <v>18500</v>
      </c>
    </row>
    <row r="49" spans="1:4" s="95" customFormat="1" x14ac:dyDescent="0.25">
      <c r="A49" s="93" t="s">
        <v>581</v>
      </c>
      <c r="B49" s="94" t="s">
        <v>616</v>
      </c>
      <c r="C49" s="85">
        <v>1024</v>
      </c>
      <c r="D49" s="85">
        <v>18500</v>
      </c>
    </row>
    <row r="50" spans="1:4" s="95" customFormat="1" x14ac:dyDescent="0.25">
      <c r="A50" s="88" t="s">
        <v>582</v>
      </c>
      <c r="B50" s="96" t="s">
        <v>616</v>
      </c>
      <c r="C50" s="82">
        <v>1024</v>
      </c>
      <c r="D50" s="82">
        <v>18500</v>
      </c>
    </row>
    <row r="51" spans="1:4" s="95" customFormat="1" x14ac:dyDescent="0.25">
      <c r="A51" s="93" t="s">
        <v>583</v>
      </c>
      <c r="B51" s="94" t="s">
        <v>616</v>
      </c>
      <c r="C51" s="85">
        <v>1024</v>
      </c>
      <c r="D51" s="85">
        <v>18500</v>
      </c>
    </row>
    <row r="52" spans="1:4" s="95" customFormat="1" x14ac:dyDescent="0.25">
      <c r="A52" s="88" t="s">
        <v>584</v>
      </c>
      <c r="B52" s="96" t="s">
        <v>616</v>
      </c>
      <c r="C52" s="82">
        <v>1024</v>
      </c>
      <c r="D52" s="82">
        <v>18500</v>
      </c>
    </row>
    <row r="53" spans="1:4" s="95" customFormat="1" x14ac:dyDescent="0.25">
      <c r="A53" s="93" t="s">
        <v>586</v>
      </c>
      <c r="B53" s="94" t="s">
        <v>616</v>
      </c>
      <c r="C53" s="85">
        <v>1024</v>
      </c>
      <c r="D53" s="85">
        <v>17500</v>
      </c>
    </row>
    <row r="54" spans="1:4" s="95" customFormat="1" x14ac:dyDescent="0.25">
      <c r="A54" s="88" t="s">
        <v>588</v>
      </c>
      <c r="B54" s="96" t="s">
        <v>616</v>
      </c>
      <c r="C54" s="82">
        <v>896</v>
      </c>
      <c r="D54" s="82">
        <v>16500</v>
      </c>
    </row>
    <row r="55" spans="1:4" x14ac:dyDescent="0.25">
      <c r="A55" s="93" t="s">
        <v>590</v>
      </c>
      <c r="B55" s="94" t="s">
        <v>616</v>
      </c>
      <c r="C55" s="85">
        <v>832</v>
      </c>
      <c r="D55" s="85">
        <v>13500</v>
      </c>
    </row>
    <row r="56" spans="1:4" s="95" customFormat="1" x14ac:dyDescent="0.25">
      <c r="A56" s="88" t="s">
        <v>592</v>
      </c>
      <c r="B56" s="96" t="s">
        <v>616</v>
      </c>
      <c r="C56" s="82">
        <v>748</v>
      </c>
      <c r="D56" s="82">
        <v>11000</v>
      </c>
    </row>
    <row r="57" spans="1:4" x14ac:dyDescent="0.25">
      <c r="A57" s="93" t="s">
        <v>594</v>
      </c>
      <c r="B57" s="94" t="s">
        <v>616</v>
      </c>
      <c r="C57" s="85">
        <v>648</v>
      </c>
      <c r="D57" s="85">
        <v>9000</v>
      </c>
    </row>
    <row r="58" spans="1:4" s="95" customFormat="1" x14ac:dyDescent="0.25">
      <c r="A58" s="88" t="s">
        <v>596</v>
      </c>
      <c r="B58" s="96" t="s">
        <v>616</v>
      </c>
      <c r="C58" s="82">
        <v>548</v>
      </c>
      <c r="D58" s="82">
        <v>7000</v>
      </c>
    </row>
    <row r="59" spans="1:4" x14ac:dyDescent="0.25">
      <c r="A59" s="93" t="s">
        <v>600</v>
      </c>
      <c r="B59" s="94" t="s">
        <v>616</v>
      </c>
      <c r="C59" s="85">
        <v>300</v>
      </c>
      <c r="D59" s="85">
        <v>4800</v>
      </c>
    </row>
    <row r="60" spans="1:4" s="95" customFormat="1" x14ac:dyDescent="0.25">
      <c r="A60" s="88" t="s">
        <v>604</v>
      </c>
      <c r="B60" s="96" t="s">
        <v>616</v>
      </c>
      <c r="C60" s="82">
        <v>192</v>
      </c>
      <c r="D60" s="82">
        <v>3000</v>
      </c>
    </row>
    <row r="61" spans="1:4" s="95" customFormat="1" x14ac:dyDescent="0.25">
      <c r="A61" s="93" t="s">
        <v>608</v>
      </c>
      <c r="B61" s="94" t="s">
        <v>616</v>
      </c>
      <c r="C61" s="85">
        <v>64</v>
      </c>
      <c r="D61" s="85">
        <v>1500</v>
      </c>
    </row>
    <row r="62" spans="1:4" x14ac:dyDescent="0.25">
      <c r="A62" s="88" t="s">
        <v>612</v>
      </c>
      <c r="B62" s="96" t="s">
        <v>616</v>
      </c>
      <c r="C62" s="82">
        <v>64</v>
      </c>
      <c r="D62" s="82">
        <v>1500</v>
      </c>
    </row>
    <row r="63" spans="1:4" x14ac:dyDescent="0.25">
      <c r="A63" s="93" t="s">
        <v>613</v>
      </c>
      <c r="B63" s="94" t="s">
        <v>616</v>
      </c>
      <c r="C63" s="85">
        <v>648</v>
      </c>
      <c r="D63" s="85">
        <v>11000</v>
      </c>
    </row>
    <row r="64" spans="1:4" ht="15.75" customHeight="1" x14ac:dyDescent="0.25">
      <c r="A64" s="88" t="s">
        <v>614</v>
      </c>
      <c r="B64" s="96" t="s">
        <v>616</v>
      </c>
      <c r="C64" s="82">
        <v>256</v>
      </c>
      <c r="D64" s="82">
        <v>4800</v>
      </c>
    </row>
    <row r="65" spans="1:8" x14ac:dyDescent="0.25">
      <c r="A65" s="93" t="s">
        <v>577</v>
      </c>
      <c r="B65" s="94" t="s">
        <v>617</v>
      </c>
      <c r="C65" s="85">
        <v>1024</v>
      </c>
      <c r="D65" s="85">
        <v>18500</v>
      </c>
    </row>
    <row r="66" spans="1:8" s="95" customFormat="1" x14ac:dyDescent="0.25">
      <c r="A66" s="88" t="s">
        <v>578</v>
      </c>
      <c r="B66" s="96" t="s">
        <v>617</v>
      </c>
      <c r="C66" s="82">
        <v>1024</v>
      </c>
      <c r="D66" s="82">
        <v>18500</v>
      </c>
    </row>
    <row r="67" spans="1:8" s="95" customFormat="1" x14ac:dyDescent="0.25">
      <c r="A67" s="93" t="s">
        <v>579</v>
      </c>
      <c r="B67" s="94" t="s">
        <v>617</v>
      </c>
      <c r="C67" s="85">
        <v>1024</v>
      </c>
      <c r="D67" s="85">
        <v>18500</v>
      </c>
      <c r="H67" s="95">
        <v>129</v>
      </c>
    </row>
    <row r="68" spans="1:8" s="95" customFormat="1" x14ac:dyDescent="0.25">
      <c r="A68" s="88" t="s">
        <v>580</v>
      </c>
      <c r="B68" s="96" t="s">
        <v>617</v>
      </c>
      <c r="C68" s="82">
        <v>1024</v>
      </c>
      <c r="D68" s="82">
        <v>18500</v>
      </c>
    </row>
    <row r="69" spans="1:8" s="95" customFormat="1" x14ac:dyDescent="0.25">
      <c r="A69" s="93" t="s">
        <v>581</v>
      </c>
      <c r="B69" s="94" t="s">
        <v>617</v>
      </c>
      <c r="C69" s="85">
        <v>1024</v>
      </c>
      <c r="D69" s="85">
        <v>18500</v>
      </c>
    </row>
    <row r="70" spans="1:8" s="95" customFormat="1" x14ac:dyDescent="0.25">
      <c r="A70" s="88" t="s">
        <v>582</v>
      </c>
      <c r="B70" s="96" t="s">
        <v>617</v>
      </c>
      <c r="C70" s="82">
        <v>1024</v>
      </c>
      <c r="D70" s="82">
        <v>18500</v>
      </c>
    </row>
    <row r="71" spans="1:8" s="95" customFormat="1" x14ac:dyDescent="0.25">
      <c r="A71" s="93" t="s">
        <v>583</v>
      </c>
      <c r="B71" s="94" t="s">
        <v>617</v>
      </c>
      <c r="C71" s="85">
        <v>1024</v>
      </c>
      <c r="D71" s="85">
        <v>18500</v>
      </c>
    </row>
    <row r="72" spans="1:8" s="95" customFormat="1" x14ac:dyDescent="0.25">
      <c r="A72" s="88" t="s">
        <v>584</v>
      </c>
      <c r="B72" s="96" t="s">
        <v>617</v>
      </c>
      <c r="C72" s="82">
        <v>1024</v>
      </c>
      <c r="D72" s="82">
        <v>18500</v>
      </c>
    </row>
    <row r="73" spans="1:8" s="95" customFormat="1" x14ac:dyDescent="0.25">
      <c r="A73" s="93" t="s">
        <v>586</v>
      </c>
      <c r="B73" s="94" t="s">
        <v>617</v>
      </c>
      <c r="C73" s="85">
        <v>1024</v>
      </c>
      <c r="D73" s="85">
        <v>17500</v>
      </c>
    </row>
    <row r="74" spans="1:8" s="95" customFormat="1" x14ac:dyDescent="0.25">
      <c r="A74" s="88" t="s">
        <v>588</v>
      </c>
      <c r="B74" s="96" t="s">
        <v>617</v>
      </c>
      <c r="C74" s="82">
        <v>896</v>
      </c>
      <c r="D74" s="82">
        <v>16500</v>
      </c>
    </row>
    <row r="75" spans="1:8" s="95" customFormat="1" x14ac:dyDescent="0.25">
      <c r="A75" s="93" t="s">
        <v>590</v>
      </c>
      <c r="B75" s="94" t="s">
        <v>617</v>
      </c>
      <c r="C75" s="85">
        <v>896</v>
      </c>
      <c r="D75" s="85">
        <v>13500</v>
      </c>
    </row>
    <row r="76" spans="1:8" x14ac:dyDescent="0.25">
      <c r="A76" s="88" t="s">
        <v>592</v>
      </c>
      <c r="B76" s="96" t="s">
        <v>617</v>
      </c>
      <c r="C76" s="82">
        <v>748</v>
      </c>
      <c r="D76" s="82">
        <v>11000</v>
      </c>
    </row>
    <row r="77" spans="1:8" s="95" customFormat="1" x14ac:dyDescent="0.25">
      <c r="A77" s="93" t="s">
        <v>594</v>
      </c>
      <c r="B77" s="94" t="s">
        <v>617</v>
      </c>
      <c r="C77" s="85">
        <v>648</v>
      </c>
      <c r="D77" s="85">
        <v>9000</v>
      </c>
    </row>
    <row r="78" spans="1:8" x14ac:dyDescent="0.25">
      <c r="A78" s="88" t="s">
        <v>596</v>
      </c>
      <c r="B78" s="96" t="s">
        <v>617</v>
      </c>
      <c r="C78" s="82">
        <v>548</v>
      </c>
      <c r="D78" s="82">
        <v>7000</v>
      </c>
    </row>
    <row r="79" spans="1:8" s="95" customFormat="1" x14ac:dyDescent="0.25">
      <c r="A79" s="93" t="s">
        <v>600</v>
      </c>
      <c r="B79" s="94" t="s">
        <v>617</v>
      </c>
      <c r="C79" s="85">
        <v>300</v>
      </c>
      <c r="D79" s="85">
        <v>4800</v>
      </c>
    </row>
    <row r="80" spans="1:8" x14ac:dyDescent="0.25">
      <c r="A80" s="88" t="s">
        <v>604</v>
      </c>
      <c r="B80" s="96" t="s">
        <v>617</v>
      </c>
      <c r="C80" s="82">
        <v>192</v>
      </c>
      <c r="D80" s="82">
        <v>3000</v>
      </c>
    </row>
    <row r="81" spans="1:4" s="95" customFormat="1" x14ac:dyDescent="0.25">
      <c r="A81" s="93" t="s">
        <v>608</v>
      </c>
      <c r="B81" s="94" t="s">
        <v>617</v>
      </c>
      <c r="C81" s="85">
        <v>64</v>
      </c>
      <c r="D81" s="85">
        <v>2000</v>
      </c>
    </row>
    <row r="82" spans="1:4" s="95" customFormat="1" x14ac:dyDescent="0.25">
      <c r="A82" s="88" t="s">
        <v>612</v>
      </c>
      <c r="B82" s="96" t="s">
        <v>617</v>
      </c>
      <c r="C82" s="82">
        <v>64</v>
      </c>
      <c r="D82" s="82">
        <v>1500</v>
      </c>
    </row>
    <row r="83" spans="1:4" x14ac:dyDescent="0.25">
      <c r="A83" s="93" t="s">
        <v>613</v>
      </c>
      <c r="B83" s="94" t="s">
        <v>617</v>
      </c>
      <c r="C83" s="85">
        <v>648</v>
      </c>
      <c r="D83" s="85">
        <v>11000</v>
      </c>
    </row>
    <row r="84" spans="1:4" x14ac:dyDescent="0.25">
      <c r="A84" s="88" t="s">
        <v>614</v>
      </c>
      <c r="B84" s="96" t="s">
        <v>617</v>
      </c>
      <c r="C84" s="82">
        <v>256</v>
      </c>
      <c r="D84" s="82">
        <v>4800</v>
      </c>
    </row>
    <row r="85" spans="1:4" x14ac:dyDescent="0.25">
      <c r="A85" s="75"/>
      <c r="B85" s="76" t="s">
        <v>618</v>
      </c>
      <c r="C85" s="77"/>
      <c r="D85" s="77"/>
    </row>
    <row r="86" spans="1:4" x14ac:dyDescent="0.25">
      <c r="A86" s="93" t="s">
        <v>577</v>
      </c>
      <c r="B86" s="94" t="s">
        <v>619</v>
      </c>
      <c r="C86" s="85">
        <v>1024</v>
      </c>
      <c r="D86" s="85">
        <v>20500</v>
      </c>
    </row>
    <row r="87" spans="1:4" s="95" customFormat="1" x14ac:dyDescent="0.25">
      <c r="A87" s="88" t="s">
        <v>578</v>
      </c>
      <c r="B87" s="96" t="s">
        <v>619</v>
      </c>
      <c r="C87" s="82">
        <v>1024</v>
      </c>
      <c r="D87" s="82">
        <v>19000</v>
      </c>
    </row>
    <row r="88" spans="1:4" s="95" customFormat="1" x14ac:dyDescent="0.25">
      <c r="A88" s="93" t="s">
        <v>579</v>
      </c>
      <c r="B88" s="94" t="s">
        <v>619</v>
      </c>
      <c r="C88" s="85">
        <v>1024</v>
      </c>
      <c r="D88" s="85">
        <v>18000</v>
      </c>
    </row>
    <row r="89" spans="1:4" s="95" customFormat="1" x14ac:dyDescent="0.25">
      <c r="A89" s="88" t="s">
        <v>580</v>
      </c>
      <c r="B89" s="96" t="s">
        <v>619</v>
      </c>
      <c r="C89" s="82">
        <v>1024</v>
      </c>
      <c r="D89" s="82">
        <v>18000</v>
      </c>
    </row>
    <row r="90" spans="1:4" s="95" customFormat="1" x14ac:dyDescent="0.25">
      <c r="A90" s="93" t="s">
        <v>581</v>
      </c>
      <c r="B90" s="94" t="s">
        <v>619</v>
      </c>
      <c r="C90" s="85">
        <v>1024</v>
      </c>
      <c r="D90" s="85">
        <v>17500</v>
      </c>
    </row>
    <row r="91" spans="1:4" s="95" customFormat="1" x14ac:dyDescent="0.25">
      <c r="A91" s="88" t="s">
        <v>582</v>
      </c>
      <c r="B91" s="96" t="s">
        <v>619</v>
      </c>
      <c r="C91" s="82">
        <v>1024</v>
      </c>
      <c r="D91" s="82">
        <v>17000</v>
      </c>
    </row>
    <row r="92" spans="1:4" s="95" customFormat="1" x14ac:dyDescent="0.25">
      <c r="A92" s="93" t="s">
        <v>583</v>
      </c>
      <c r="B92" s="94" t="s">
        <v>619</v>
      </c>
      <c r="C92" s="85">
        <v>1024</v>
      </c>
      <c r="D92" s="85">
        <v>16500</v>
      </c>
    </row>
    <row r="93" spans="1:4" s="95" customFormat="1" x14ac:dyDescent="0.25">
      <c r="A93" s="88" t="s">
        <v>584</v>
      </c>
      <c r="B93" s="96" t="s">
        <v>619</v>
      </c>
      <c r="C93" s="82">
        <v>1024</v>
      </c>
      <c r="D93" s="82">
        <v>16500</v>
      </c>
    </row>
    <row r="94" spans="1:4" s="95" customFormat="1" x14ac:dyDescent="0.25">
      <c r="A94" s="93" t="s">
        <v>586</v>
      </c>
      <c r="B94" s="94" t="s">
        <v>619</v>
      </c>
      <c r="C94" s="85">
        <v>1024</v>
      </c>
      <c r="D94" s="85">
        <v>15000</v>
      </c>
    </row>
    <row r="95" spans="1:4" x14ac:dyDescent="0.25">
      <c r="A95" s="88" t="s">
        <v>588</v>
      </c>
      <c r="B95" s="96" t="s">
        <v>619</v>
      </c>
      <c r="C95" s="82">
        <v>1024</v>
      </c>
      <c r="D95" s="82">
        <v>14500</v>
      </c>
    </row>
    <row r="96" spans="1:4" s="95" customFormat="1" x14ac:dyDescent="0.25">
      <c r="A96" s="93" t="s">
        <v>590</v>
      </c>
      <c r="B96" s="94" t="s">
        <v>619</v>
      </c>
      <c r="C96" s="85">
        <v>1024</v>
      </c>
      <c r="D96" s="85">
        <v>11500</v>
      </c>
    </row>
    <row r="97" spans="1:4" x14ac:dyDescent="0.25">
      <c r="A97" s="88" t="s">
        <v>592</v>
      </c>
      <c r="B97" s="96" t="s">
        <v>619</v>
      </c>
      <c r="C97" s="82">
        <v>1024</v>
      </c>
      <c r="D97" s="82">
        <v>9500</v>
      </c>
    </row>
    <row r="98" spans="1:4" x14ac:dyDescent="0.25">
      <c r="A98" s="93" t="s">
        <v>594</v>
      </c>
      <c r="B98" s="94" t="s">
        <v>619</v>
      </c>
      <c r="C98" s="85">
        <v>1024</v>
      </c>
      <c r="D98" s="85">
        <v>7500</v>
      </c>
    </row>
    <row r="99" spans="1:4" x14ac:dyDescent="0.25">
      <c r="A99" s="88" t="s">
        <v>596</v>
      </c>
      <c r="B99" s="96" t="s">
        <v>619</v>
      </c>
      <c r="C99" s="82">
        <v>1024</v>
      </c>
      <c r="D99" s="82">
        <v>5500</v>
      </c>
    </row>
    <row r="100" spans="1:4" x14ac:dyDescent="0.25">
      <c r="A100" s="93" t="s">
        <v>600</v>
      </c>
      <c r="B100" s="94" t="s">
        <v>619</v>
      </c>
      <c r="C100" s="85">
        <v>896</v>
      </c>
      <c r="D100" s="85">
        <v>4000</v>
      </c>
    </row>
    <row r="101" spans="1:4" x14ac:dyDescent="0.25">
      <c r="A101" s="88" t="s">
        <v>604</v>
      </c>
      <c r="B101" s="96" t="s">
        <v>619</v>
      </c>
      <c r="C101" s="82">
        <v>896</v>
      </c>
      <c r="D101" s="82">
        <v>2500</v>
      </c>
    </row>
    <row r="102" spans="1:4" x14ac:dyDescent="0.25">
      <c r="A102" s="93" t="s">
        <v>608</v>
      </c>
      <c r="B102" s="94" t="s">
        <v>619</v>
      </c>
      <c r="C102" s="85">
        <v>732</v>
      </c>
      <c r="D102" s="85">
        <v>1500</v>
      </c>
    </row>
    <row r="103" spans="1:4" x14ac:dyDescent="0.25">
      <c r="A103" s="88" t="s">
        <v>612</v>
      </c>
      <c r="B103" s="96" t="s">
        <v>619</v>
      </c>
      <c r="C103" s="82">
        <v>548</v>
      </c>
      <c r="D103" s="82">
        <v>600</v>
      </c>
    </row>
    <row r="104" spans="1:4" x14ac:dyDescent="0.25">
      <c r="A104" s="93" t="s">
        <v>613</v>
      </c>
      <c r="B104" s="94" t="s">
        <v>619</v>
      </c>
      <c r="C104" s="85">
        <v>1024</v>
      </c>
      <c r="D104" s="85">
        <v>9000</v>
      </c>
    </row>
    <row r="105" spans="1:4" x14ac:dyDescent="0.25">
      <c r="A105" s="88" t="s">
        <v>614</v>
      </c>
      <c r="B105" s="96" t="s">
        <v>619</v>
      </c>
      <c r="C105" s="82">
        <v>832</v>
      </c>
      <c r="D105" s="82">
        <v>3500</v>
      </c>
    </row>
    <row r="106" spans="1:4" x14ac:dyDescent="0.25">
      <c r="A106" s="93" t="s">
        <v>577</v>
      </c>
      <c r="B106" s="94" t="s">
        <v>620</v>
      </c>
      <c r="C106" s="85">
        <v>1024</v>
      </c>
      <c r="D106" s="85">
        <v>20500</v>
      </c>
    </row>
    <row r="107" spans="1:4" x14ac:dyDescent="0.25">
      <c r="A107" s="88" t="s">
        <v>578</v>
      </c>
      <c r="B107" s="96" t="s">
        <v>620</v>
      </c>
      <c r="C107" s="82">
        <v>1024</v>
      </c>
      <c r="D107" s="82">
        <v>19000</v>
      </c>
    </row>
    <row r="108" spans="1:4" x14ac:dyDescent="0.25">
      <c r="A108" s="93" t="s">
        <v>579</v>
      </c>
      <c r="B108" s="94" t="s">
        <v>620</v>
      </c>
      <c r="C108" s="85">
        <v>1024</v>
      </c>
      <c r="D108" s="85">
        <v>18000</v>
      </c>
    </row>
    <row r="109" spans="1:4" x14ac:dyDescent="0.25">
      <c r="A109" s="88" t="s">
        <v>580</v>
      </c>
      <c r="B109" s="96" t="s">
        <v>620</v>
      </c>
      <c r="C109" s="82">
        <v>1024</v>
      </c>
      <c r="D109" s="82">
        <v>18000</v>
      </c>
    </row>
    <row r="110" spans="1:4" x14ac:dyDescent="0.25">
      <c r="A110" s="93" t="s">
        <v>581</v>
      </c>
      <c r="B110" s="94" t="s">
        <v>620</v>
      </c>
      <c r="C110" s="85">
        <v>1024</v>
      </c>
      <c r="D110" s="85">
        <v>17500</v>
      </c>
    </row>
    <row r="111" spans="1:4" x14ac:dyDescent="0.25">
      <c r="A111" s="88" t="s">
        <v>582</v>
      </c>
      <c r="B111" s="96" t="s">
        <v>620</v>
      </c>
      <c r="C111" s="82">
        <v>1024</v>
      </c>
      <c r="D111" s="82">
        <v>17000</v>
      </c>
    </row>
    <row r="112" spans="1:4" x14ac:dyDescent="0.25">
      <c r="A112" s="93" t="s">
        <v>583</v>
      </c>
      <c r="B112" s="94" t="s">
        <v>620</v>
      </c>
      <c r="C112" s="85">
        <v>1024</v>
      </c>
      <c r="D112" s="85">
        <v>16500</v>
      </c>
    </row>
    <row r="113" spans="1:4" x14ac:dyDescent="0.25">
      <c r="A113" s="88" t="s">
        <v>584</v>
      </c>
      <c r="B113" s="96" t="s">
        <v>620</v>
      </c>
      <c r="C113" s="82">
        <v>1024</v>
      </c>
      <c r="D113" s="82">
        <v>16500</v>
      </c>
    </row>
    <row r="114" spans="1:4" x14ac:dyDescent="0.25">
      <c r="A114" s="93" t="s">
        <v>586</v>
      </c>
      <c r="B114" s="94" t="s">
        <v>620</v>
      </c>
      <c r="C114" s="85">
        <v>1024</v>
      </c>
      <c r="D114" s="85">
        <v>15000</v>
      </c>
    </row>
    <row r="115" spans="1:4" x14ac:dyDescent="0.25">
      <c r="A115" s="88" t="s">
        <v>588</v>
      </c>
      <c r="B115" s="96" t="s">
        <v>620</v>
      </c>
      <c r="C115" s="82">
        <v>1024</v>
      </c>
      <c r="D115" s="82">
        <v>14500</v>
      </c>
    </row>
    <row r="116" spans="1:4" x14ac:dyDescent="0.25">
      <c r="A116" s="93" t="s">
        <v>590</v>
      </c>
      <c r="B116" s="94" t="s">
        <v>620</v>
      </c>
      <c r="C116" s="85">
        <v>1024</v>
      </c>
      <c r="D116" s="85">
        <v>11500</v>
      </c>
    </row>
    <row r="117" spans="1:4" x14ac:dyDescent="0.25">
      <c r="A117" s="88" t="s">
        <v>592</v>
      </c>
      <c r="B117" s="96" t="s">
        <v>620</v>
      </c>
      <c r="C117" s="82">
        <v>1024</v>
      </c>
      <c r="D117" s="82">
        <v>9500</v>
      </c>
    </row>
    <row r="118" spans="1:4" x14ac:dyDescent="0.25">
      <c r="A118" s="93" t="s">
        <v>594</v>
      </c>
      <c r="B118" s="94" t="s">
        <v>620</v>
      </c>
      <c r="C118" s="85">
        <v>1024</v>
      </c>
      <c r="D118" s="85">
        <v>7500</v>
      </c>
    </row>
    <row r="119" spans="1:4" x14ac:dyDescent="0.25">
      <c r="A119" s="88" t="s">
        <v>596</v>
      </c>
      <c r="B119" s="96" t="s">
        <v>620</v>
      </c>
      <c r="C119" s="82">
        <v>1024</v>
      </c>
      <c r="D119" s="82">
        <v>5500</v>
      </c>
    </row>
    <row r="120" spans="1:4" x14ac:dyDescent="0.25">
      <c r="A120" s="93" t="s">
        <v>600</v>
      </c>
      <c r="B120" s="94" t="s">
        <v>620</v>
      </c>
      <c r="C120" s="85">
        <v>896</v>
      </c>
      <c r="D120" s="85">
        <v>4000</v>
      </c>
    </row>
    <row r="121" spans="1:4" x14ac:dyDescent="0.25">
      <c r="A121" s="88" t="s">
        <v>604</v>
      </c>
      <c r="B121" s="96" t="s">
        <v>620</v>
      </c>
      <c r="C121" s="82">
        <v>896</v>
      </c>
      <c r="D121" s="82">
        <v>2500</v>
      </c>
    </row>
    <row r="122" spans="1:4" x14ac:dyDescent="0.25">
      <c r="A122" s="93" t="s">
        <v>608</v>
      </c>
      <c r="B122" s="94" t="s">
        <v>620</v>
      </c>
      <c r="C122" s="85">
        <v>732</v>
      </c>
      <c r="D122" s="85">
        <v>1500</v>
      </c>
    </row>
    <row r="123" spans="1:4" x14ac:dyDescent="0.25">
      <c r="A123" s="88" t="s">
        <v>612</v>
      </c>
      <c r="B123" s="96" t="s">
        <v>620</v>
      </c>
      <c r="C123" s="82">
        <v>548</v>
      </c>
      <c r="D123" s="82">
        <v>600</v>
      </c>
    </row>
    <row r="124" spans="1:4" x14ac:dyDescent="0.25">
      <c r="A124" s="93" t="s">
        <v>613</v>
      </c>
      <c r="B124" s="94" t="s">
        <v>620</v>
      </c>
      <c r="C124" s="85">
        <v>1024</v>
      </c>
      <c r="D124" s="85">
        <v>9000</v>
      </c>
    </row>
    <row r="125" spans="1:4" x14ac:dyDescent="0.25">
      <c r="A125" s="88" t="s">
        <v>614</v>
      </c>
      <c r="B125" s="96" t="s">
        <v>620</v>
      </c>
      <c r="C125" s="82">
        <v>832</v>
      </c>
      <c r="D125" s="82">
        <v>3500</v>
      </c>
    </row>
    <row r="126" spans="1:4" x14ac:dyDescent="0.25">
      <c r="A126" s="75"/>
      <c r="B126" s="76" t="s">
        <v>621</v>
      </c>
      <c r="C126" s="77"/>
      <c r="D126" s="77"/>
    </row>
    <row r="127" spans="1:4" x14ac:dyDescent="0.25">
      <c r="A127" s="80" t="s">
        <v>622</v>
      </c>
      <c r="B127" s="97" t="s">
        <v>623</v>
      </c>
      <c r="C127" s="82">
        <v>1024</v>
      </c>
      <c r="D127" s="82">
        <v>22000</v>
      </c>
    </row>
    <row r="128" spans="1:4" x14ac:dyDescent="0.25">
      <c r="A128" s="83" t="s">
        <v>624</v>
      </c>
      <c r="B128" s="98" t="s">
        <v>623</v>
      </c>
      <c r="C128" s="85">
        <v>1024</v>
      </c>
      <c r="D128" s="85">
        <v>20128</v>
      </c>
    </row>
    <row r="129" spans="1:4" x14ac:dyDescent="0.25">
      <c r="A129" s="80" t="s">
        <v>625</v>
      </c>
      <c r="B129" s="97" t="s">
        <v>623</v>
      </c>
      <c r="C129" s="82">
        <v>1024</v>
      </c>
      <c r="D129" s="82">
        <v>15000</v>
      </c>
    </row>
    <row r="130" spans="1:4" x14ac:dyDescent="0.25">
      <c r="A130" s="83" t="s">
        <v>626</v>
      </c>
      <c r="B130" s="98" t="s">
        <v>623</v>
      </c>
      <c r="C130" s="85">
        <v>1024</v>
      </c>
      <c r="D130" s="85">
        <v>9000</v>
      </c>
    </row>
    <row r="131" spans="1:4" x14ac:dyDescent="0.25">
      <c r="A131" s="80" t="s">
        <v>627</v>
      </c>
      <c r="B131" s="97" t="s">
        <v>623</v>
      </c>
      <c r="C131" s="82">
        <v>1024</v>
      </c>
      <c r="D131" s="82">
        <v>6000</v>
      </c>
    </row>
    <row r="132" spans="1:4" x14ac:dyDescent="0.25">
      <c r="A132" s="83" t="s">
        <v>622</v>
      </c>
      <c r="B132" s="98" t="s">
        <v>628</v>
      </c>
      <c r="C132" s="85">
        <v>1024</v>
      </c>
      <c r="D132" s="85">
        <v>22000</v>
      </c>
    </row>
    <row r="133" spans="1:4" x14ac:dyDescent="0.25">
      <c r="A133" s="80" t="s">
        <v>624</v>
      </c>
      <c r="B133" s="97" t="s">
        <v>628</v>
      </c>
      <c r="C133" s="82">
        <v>1024</v>
      </c>
      <c r="D133" s="82">
        <v>20128</v>
      </c>
    </row>
    <row r="134" spans="1:4" x14ac:dyDescent="0.25">
      <c r="A134" s="83" t="s">
        <v>625</v>
      </c>
      <c r="B134" s="98" t="s">
        <v>628</v>
      </c>
      <c r="C134" s="85">
        <v>1024</v>
      </c>
      <c r="D134" s="85">
        <v>15000</v>
      </c>
    </row>
    <row r="135" spans="1:4" x14ac:dyDescent="0.25">
      <c r="A135" s="80" t="s">
        <v>626</v>
      </c>
      <c r="B135" s="97" t="s">
        <v>628</v>
      </c>
      <c r="C135" s="82">
        <v>1024</v>
      </c>
      <c r="D135" s="82">
        <v>9000</v>
      </c>
    </row>
    <row r="136" spans="1:4" x14ac:dyDescent="0.25">
      <c r="A136" s="83" t="s">
        <v>627</v>
      </c>
      <c r="B136" s="98" t="s">
        <v>628</v>
      </c>
      <c r="C136" s="85">
        <v>1024</v>
      </c>
      <c r="D136" s="85">
        <v>6000</v>
      </c>
    </row>
    <row r="137" spans="1:4" x14ac:dyDescent="0.25">
      <c r="A137" s="78" t="s">
        <v>573</v>
      </c>
      <c r="B137" s="79" t="s">
        <v>574</v>
      </c>
      <c r="C137" s="79"/>
      <c r="D137" s="79"/>
    </row>
    <row r="138" spans="1:4" x14ac:dyDescent="0.25">
      <c r="A138" s="80">
        <v>1200</v>
      </c>
      <c r="B138" s="97" t="s">
        <v>341</v>
      </c>
      <c r="C138" s="82">
        <v>890</v>
      </c>
      <c r="D138" s="82">
        <v>3400</v>
      </c>
    </row>
    <row r="139" spans="1:4" x14ac:dyDescent="0.25">
      <c r="A139" s="83">
        <v>5000</v>
      </c>
      <c r="B139" s="98" t="s">
        <v>270</v>
      </c>
      <c r="C139" s="85">
        <v>633</v>
      </c>
      <c r="D139" s="85">
        <v>10200</v>
      </c>
    </row>
    <row r="140" spans="1:4" x14ac:dyDescent="0.25">
      <c r="A140" s="80">
        <v>5000</v>
      </c>
      <c r="B140" s="97" t="s">
        <v>271</v>
      </c>
      <c r="C140" s="82">
        <v>889</v>
      </c>
      <c r="D140" s="82">
        <v>12120</v>
      </c>
    </row>
    <row r="141" spans="1:4" x14ac:dyDescent="0.25">
      <c r="A141" s="83">
        <v>3000</v>
      </c>
      <c r="B141" s="98" t="s">
        <v>272</v>
      </c>
      <c r="C141" s="85">
        <v>889</v>
      </c>
      <c r="D141" s="85">
        <v>18105</v>
      </c>
    </row>
    <row r="142" spans="1:4" x14ac:dyDescent="0.25">
      <c r="A142" s="80">
        <v>3000</v>
      </c>
      <c r="B142" s="97" t="s">
        <v>273</v>
      </c>
      <c r="C142" s="82">
        <v>889</v>
      </c>
      <c r="D142" s="82">
        <v>20120</v>
      </c>
    </row>
    <row r="143" spans="1:4" x14ac:dyDescent="0.25">
      <c r="A143" s="83">
        <v>4000</v>
      </c>
      <c r="B143" s="98" t="s">
        <v>274</v>
      </c>
      <c r="C143" s="85">
        <v>760</v>
      </c>
      <c r="D143" s="85">
        <v>1020</v>
      </c>
    </row>
    <row r="144" spans="1:4" x14ac:dyDescent="0.25">
      <c r="A144" s="80">
        <v>4000</v>
      </c>
      <c r="B144" s="97" t="s">
        <v>275</v>
      </c>
      <c r="C144" s="82">
        <v>1018</v>
      </c>
      <c r="D144" s="82">
        <v>1530</v>
      </c>
    </row>
    <row r="145" spans="1:4" x14ac:dyDescent="0.25">
      <c r="A145" s="83">
        <v>4000</v>
      </c>
      <c r="B145" s="98" t="s">
        <v>276</v>
      </c>
      <c r="C145" s="85">
        <v>760</v>
      </c>
      <c r="D145" s="85">
        <v>2550</v>
      </c>
    </row>
    <row r="146" spans="1:4" x14ac:dyDescent="0.25">
      <c r="A146" s="80">
        <v>4000</v>
      </c>
      <c r="B146" s="97" t="s">
        <v>277</v>
      </c>
      <c r="C146" s="82">
        <v>1018</v>
      </c>
      <c r="D146" s="82">
        <v>3570</v>
      </c>
    </row>
    <row r="147" spans="1:4" x14ac:dyDescent="0.25">
      <c r="A147" s="83">
        <v>4000</v>
      </c>
      <c r="B147" s="98" t="s">
        <v>278</v>
      </c>
      <c r="C147" s="85">
        <v>760</v>
      </c>
      <c r="D147" s="85">
        <v>5060</v>
      </c>
    </row>
    <row r="148" spans="1:4" x14ac:dyDescent="0.25">
      <c r="A148" s="80">
        <v>4000</v>
      </c>
      <c r="B148" s="97" t="s">
        <v>279</v>
      </c>
      <c r="C148" s="82">
        <v>1018</v>
      </c>
      <c r="D148" s="82">
        <v>6060</v>
      </c>
    </row>
    <row r="149" spans="1:4" x14ac:dyDescent="0.25">
      <c r="A149" s="83">
        <v>4000</v>
      </c>
      <c r="B149" s="98" t="s">
        <v>280</v>
      </c>
      <c r="C149" s="85">
        <v>760</v>
      </c>
      <c r="D149" s="85">
        <v>9070</v>
      </c>
    </row>
    <row r="150" spans="1:4" x14ac:dyDescent="0.25">
      <c r="A150" s="80">
        <v>4000</v>
      </c>
      <c r="B150" s="97" t="s">
        <v>281</v>
      </c>
      <c r="C150" s="82">
        <v>1018</v>
      </c>
      <c r="D150" s="82">
        <v>10060</v>
      </c>
    </row>
    <row r="151" spans="1:4" x14ac:dyDescent="0.25">
      <c r="A151" s="83">
        <v>8100</v>
      </c>
      <c r="B151" s="98" t="s">
        <v>296</v>
      </c>
      <c r="C151" s="85">
        <v>889</v>
      </c>
      <c r="D151" s="85">
        <v>9430</v>
      </c>
    </row>
    <row r="152" spans="1:4" x14ac:dyDescent="0.25">
      <c r="A152" s="80">
        <v>6600</v>
      </c>
      <c r="B152" s="97" t="s">
        <v>297</v>
      </c>
      <c r="C152" s="82">
        <v>889</v>
      </c>
      <c r="D152" s="82">
        <v>11768</v>
      </c>
    </row>
    <row r="153" spans="1:4" x14ac:dyDescent="0.25">
      <c r="A153" s="83">
        <v>6600</v>
      </c>
      <c r="B153" s="98" t="s">
        <v>295</v>
      </c>
      <c r="C153" s="85">
        <v>1018</v>
      </c>
      <c r="D153" s="85">
        <v>11768</v>
      </c>
    </row>
    <row r="154" spans="1:4" x14ac:dyDescent="0.25">
      <c r="A154" s="80">
        <v>8100</v>
      </c>
      <c r="B154" s="97" t="s">
        <v>302</v>
      </c>
      <c r="C154" s="82">
        <v>889</v>
      </c>
      <c r="D154" s="82">
        <v>8820</v>
      </c>
    </row>
    <row r="155" spans="1:4" x14ac:dyDescent="0.25">
      <c r="A155" s="83">
        <v>6600</v>
      </c>
      <c r="B155" s="98" t="s">
        <v>303</v>
      </c>
      <c r="C155" s="85">
        <v>1140</v>
      </c>
      <c r="D155" s="85">
        <v>11770</v>
      </c>
    </row>
    <row r="156" spans="1:4" x14ac:dyDescent="0.25">
      <c r="A156" s="80">
        <v>5100</v>
      </c>
      <c r="B156" s="97" t="s">
        <v>304</v>
      </c>
      <c r="C156" s="82">
        <v>1140</v>
      </c>
      <c r="D156" s="82">
        <v>14710</v>
      </c>
    </row>
    <row r="157" spans="1:4" x14ac:dyDescent="0.25">
      <c r="A157" s="83">
        <v>5900</v>
      </c>
      <c r="B157" s="98" t="s">
        <v>339</v>
      </c>
      <c r="C157" s="85">
        <v>760</v>
      </c>
      <c r="D157" s="85">
        <v>9430</v>
      </c>
    </row>
    <row r="158" spans="1:4" x14ac:dyDescent="0.25">
      <c r="A158" s="80">
        <v>5150</v>
      </c>
      <c r="B158" s="97" t="s">
        <v>338</v>
      </c>
      <c r="C158" s="82">
        <v>890</v>
      </c>
      <c r="D158" s="82">
        <v>11770</v>
      </c>
    </row>
    <row r="159" spans="1:4" x14ac:dyDescent="0.25">
      <c r="A159" s="83">
        <v>4350</v>
      </c>
      <c r="B159" s="98" t="s">
        <v>340</v>
      </c>
      <c r="C159" s="85">
        <v>890</v>
      </c>
      <c r="D159" s="85">
        <v>15900</v>
      </c>
    </row>
    <row r="160" spans="1:4" x14ac:dyDescent="0.25">
      <c r="D160" s="90"/>
    </row>
  </sheetData>
  <mergeCells count="1">
    <mergeCell ref="C3:D3"/>
  </mergeCells>
  <pageMargins left="0" right="0" top="0" bottom="0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selection activeCell="D91" sqref="D5:D91"/>
    </sheetView>
  </sheetViews>
  <sheetFormatPr defaultRowHeight="12.75" x14ac:dyDescent="0.2"/>
  <cols>
    <col min="1" max="1" width="25.28515625" style="100" customWidth="1"/>
    <col min="2" max="2" width="19.85546875" style="100" customWidth="1"/>
    <col min="3" max="3" width="14.140625" style="100" customWidth="1"/>
    <col min="4" max="4" width="12" style="100" customWidth="1"/>
    <col min="5" max="16384" width="9.140625" style="100"/>
  </cols>
  <sheetData>
    <row r="1" spans="1:13" ht="18.75" customHeight="1" x14ac:dyDescent="0.25">
      <c r="A1" s="99" t="s">
        <v>629</v>
      </c>
      <c r="F1" s="142" t="s">
        <v>630</v>
      </c>
      <c r="G1" s="142"/>
      <c r="H1" s="142"/>
      <c r="I1" s="142"/>
      <c r="J1" s="142"/>
      <c r="K1" s="142"/>
      <c r="L1" s="142"/>
      <c r="M1" s="142"/>
    </row>
    <row r="2" spans="1:13" x14ac:dyDescent="0.2">
      <c r="A2" s="101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73" t="s">
        <v>521</v>
      </c>
      <c r="B3" s="74" t="s">
        <v>522</v>
      </c>
      <c r="C3" s="141" t="s">
        <v>523</v>
      </c>
      <c r="D3" s="141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76" t="s">
        <v>524</v>
      </c>
      <c r="B4" s="76" t="s">
        <v>524</v>
      </c>
      <c r="C4" s="77" t="s">
        <v>526</v>
      </c>
      <c r="D4" s="77" t="s">
        <v>525</v>
      </c>
      <c r="F4" s="142"/>
      <c r="G4" s="142"/>
      <c r="H4" s="142"/>
      <c r="I4" s="142"/>
      <c r="J4" s="142"/>
      <c r="K4" s="142"/>
      <c r="L4" s="142"/>
      <c r="M4" s="142"/>
    </row>
    <row r="5" spans="1:13" ht="15" customHeight="1" x14ac:dyDescent="0.2">
      <c r="A5" s="87" t="s">
        <v>576</v>
      </c>
      <c r="B5" s="87" t="s">
        <v>529</v>
      </c>
      <c r="C5" s="102" t="s">
        <v>631</v>
      </c>
      <c r="D5" s="102">
        <v>1024</v>
      </c>
      <c r="F5" s="142"/>
      <c r="G5" s="142"/>
      <c r="H5" s="142"/>
      <c r="I5" s="142"/>
      <c r="J5" s="142"/>
      <c r="K5" s="142"/>
      <c r="L5" s="142"/>
      <c r="M5" s="142"/>
    </row>
    <row r="6" spans="1:13" x14ac:dyDescent="0.2">
      <c r="A6" s="86" t="s">
        <v>577</v>
      </c>
      <c r="B6" s="86" t="s">
        <v>529</v>
      </c>
      <c r="C6" s="103" t="s">
        <v>631</v>
      </c>
      <c r="D6" s="103">
        <v>1024</v>
      </c>
      <c r="F6" s="142"/>
      <c r="G6" s="142"/>
      <c r="H6" s="142"/>
      <c r="I6" s="142"/>
      <c r="J6" s="142"/>
      <c r="K6" s="142"/>
      <c r="L6" s="142"/>
      <c r="M6" s="142"/>
    </row>
    <row r="7" spans="1:13" x14ac:dyDescent="0.2">
      <c r="A7" s="87" t="s">
        <v>578</v>
      </c>
      <c r="B7" s="87" t="s">
        <v>529</v>
      </c>
      <c r="C7" s="102" t="s">
        <v>631</v>
      </c>
      <c r="D7" s="102">
        <v>1024</v>
      </c>
      <c r="F7" s="142"/>
      <c r="G7" s="142"/>
      <c r="H7" s="142"/>
      <c r="I7" s="142"/>
      <c r="J7" s="142"/>
      <c r="K7" s="142"/>
      <c r="L7" s="142"/>
      <c r="M7" s="142"/>
    </row>
    <row r="8" spans="1:13" x14ac:dyDescent="0.2">
      <c r="A8" s="86" t="s">
        <v>579</v>
      </c>
      <c r="B8" s="86" t="s">
        <v>529</v>
      </c>
      <c r="C8" s="103" t="s">
        <v>631</v>
      </c>
      <c r="D8" s="103">
        <v>1024</v>
      </c>
      <c r="F8" s="142"/>
      <c r="G8" s="142"/>
      <c r="H8" s="142"/>
      <c r="I8" s="142"/>
      <c r="J8" s="142"/>
      <c r="K8" s="142"/>
      <c r="L8" s="142"/>
      <c r="M8" s="142"/>
    </row>
    <row r="9" spans="1:13" x14ac:dyDescent="0.2">
      <c r="A9" s="87" t="s">
        <v>580</v>
      </c>
      <c r="B9" s="87" t="s">
        <v>529</v>
      </c>
      <c r="C9" s="102" t="s">
        <v>631</v>
      </c>
      <c r="D9" s="102">
        <v>1024</v>
      </c>
      <c r="F9" s="142"/>
      <c r="G9" s="142"/>
      <c r="H9" s="142"/>
      <c r="I9" s="142"/>
      <c r="J9" s="142"/>
      <c r="K9" s="142"/>
      <c r="L9" s="142"/>
      <c r="M9" s="142"/>
    </row>
    <row r="10" spans="1:13" x14ac:dyDescent="0.2">
      <c r="A10" s="86" t="s">
        <v>581</v>
      </c>
      <c r="B10" s="86" t="s">
        <v>529</v>
      </c>
      <c r="C10" s="103" t="s">
        <v>631</v>
      </c>
      <c r="D10" s="103">
        <v>1024</v>
      </c>
      <c r="F10" s="142"/>
      <c r="G10" s="142"/>
      <c r="H10" s="142"/>
      <c r="I10" s="142"/>
      <c r="J10" s="142"/>
      <c r="K10" s="142"/>
      <c r="L10" s="142"/>
      <c r="M10" s="142"/>
    </row>
    <row r="11" spans="1:13" x14ac:dyDescent="0.2">
      <c r="A11" s="87" t="s">
        <v>582</v>
      </c>
      <c r="B11" s="87" t="s">
        <v>529</v>
      </c>
      <c r="C11" s="102" t="s">
        <v>631</v>
      </c>
      <c r="D11" s="102">
        <v>1024</v>
      </c>
      <c r="F11" s="142"/>
      <c r="G11" s="142"/>
      <c r="H11" s="142"/>
      <c r="I11" s="142"/>
      <c r="J11" s="142"/>
      <c r="K11" s="142"/>
      <c r="L11" s="142"/>
      <c r="M11" s="142"/>
    </row>
    <row r="12" spans="1:13" x14ac:dyDescent="0.2">
      <c r="A12" s="86" t="s">
        <v>583</v>
      </c>
      <c r="B12" s="86" t="s">
        <v>529</v>
      </c>
      <c r="C12" s="103" t="s">
        <v>631</v>
      </c>
      <c r="D12" s="103">
        <v>1024</v>
      </c>
    </row>
    <row r="13" spans="1:13" x14ac:dyDescent="0.2">
      <c r="A13" s="87" t="s">
        <v>584</v>
      </c>
      <c r="B13" s="87" t="s">
        <v>529</v>
      </c>
      <c r="C13" s="102" t="s">
        <v>631</v>
      </c>
      <c r="D13" s="102">
        <v>1024</v>
      </c>
    </row>
    <row r="14" spans="1:13" x14ac:dyDescent="0.2">
      <c r="A14" s="86" t="s">
        <v>585</v>
      </c>
      <c r="B14" s="86" t="s">
        <v>529</v>
      </c>
      <c r="C14" s="103" t="s">
        <v>631</v>
      </c>
      <c r="D14" s="103">
        <v>1024</v>
      </c>
    </row>
    <row r="15" spans="1:13" x14ac:dyDescent="0.2">
      <c r="A15" s="87" t="s">
        <v>586</v>
      </c>
      <c r="B15" s="87" t="s">
        <v>529</v>
      </c>
      <c r="C15" s="102" t="s">
        <v>631</v>
      </c>
      <c r="D15" s="102">
        <v>1024</v>
      </c>
    </row>
    <row r="16" spans="1:13" x14ac:dyDescent="0.2">
      <c r="A16" s="86" t="s">
        <v>587</v>
      </c>
      <c r="B16" s="86" t="s">
        <v>529</v>
      </c>
      <c r="C16" s="103" t="s">
        <v>631</v>
      </c>
      <c r="D16" s="103">
        <v>1024</v>
      </c>
    </row>
    <row r="17" spans="1:4" x14ac:dyDescent="0.2">
      <c r="A17" s="87" t="s">
        <v>588</v>
      </c>
      <c r="B17" s="87" t="s">
        <v>529</v>
      </c>
      <c r="C17" s="102" t="s">
        <v>631</v>
      </c>
      <c r="D17" s="102">
        <v>1024</v>
      </c>
    </row>
    <row r="18" spans="1:4" x14ac:dyDescent="0.2">
      <c r="A18" s="86" t="s">
        <v>589</v>
      </c>
      <c r="B18" s="86" t="s">
        <v>529</v>
      </c>
      <c r="C18" s="103" t="s">
        <v>631</v>
      </c>
      <c r="D18" s="103">
        <v>1024</v>
      </c>
    </row>
    <row r="19" spans="1:4" x14ac:dyDescent="0.2">
      <c r="A19" s="87" t="s">
        <v>590</v>
      </c>
      <c r="B19" s="87" t="s">
        <v>529</v>
      </c>
      <c r="C19" s="102" t="s">
        <v>631</v>
      </c>
      <c r="D19" s="102">
        <v>1024</v>
      </c>
    </row>
    <row r="20" spans="1:4" x14ac:dyDescent="0.2">
      <c r="A20" s="86" t="s">
        <v>591</v>
      </c>
      <c r="B20" s="86" t="s">
        <v>529</v>
      </c>
      <c r="C20" s="103" t="s">
        <v>631</v>
      </c>
      <c r="D20" s="103">
        <v>1024</v>
      </c>
    </row>
    <row r="21" spans="1:4" x14ac:dyDescent="0.2">
      <c r="A21" s="87" t="s">
        <v>592</v>
      </c>
      <c r="B21" s="87" t="s">
        <v>529</v>
      </c>
      <c r="C21" s="102" t="s">
        <v>631</v>
      </c>
      <c r="D21" s="102">
        <v>1024</v>
      </c>
    </row>
    <row r="22" spans="1:4" x14ac:dyDescent="0.2">
      <c r="A22" s="86" t="s">
        <v>593</v>
      </c>
      <c r="B22" s="86" t="s">
        <v>529</v>
      </c>
      <c r="C22" s="103" t="s">
        <v>631</v>
      </c>
      <c r="D22" s="103">
        <v>1024</v>
      </c>
    </row>
    <row r="23" spans="1:4" x14ac:dyDescent="0.2">
      <c r="A23" s="87" t="s">
        <v>594</v>
      </c>
      <c r="B23" s="87" t="s">
        <v>529</v>
      </c>
      <c r="C23" s="102" t="s">
        <v>631</v>
      </c>
      <c r="D23" s="102">
        <v>1024</v>
      </c>
    </row>
    <row r="24" spans="1:4" x14ac:dyDescent="0.2">
      <c r="A24" s="86" t="s">
        <v>595</v>
      </c>
      <c r="B24" s="86" t="s">
        <v>529</v>
      </c>
      <c r="C24" s="103" t="s">
        <v>631</v>
      </c>
      <c r="D24" s="103">
        <v>1024</v>
      </c>
    </row>
    <row r="25" spans="1:4" x14ac:dyDescent="0.2">
      <c r="A25" s="87" t="s">
        <v>596</v>
      </c>
      <c r="B25" s="87" t="s">
        <v>529</v>
      </c>
      <c r="C25" s="102">
        <v>7616</v>
      </c>
      <c r="D25" s="102">
        <v>1024</v>
      </c>
    </row>
    <row r="26" spans="1:4" x14ac:dyDescent="0.2">
      <c r="A26" s="86" t="s">
        <v>597</v>
      </c>
      <c r="B26" s="86" t="s">
        <v>529</v>
      </c>
      <c r="C26" s="103">
        <v>7200</v>
      </c>
      <c r="D26" s="103">
        <v>1024</v>
      </c>
    </row>
    <row r="27" spans="1:4" x14ac:dyDescent="0.2">
      <c r="A27" s="87" t="s">
        <v>598</v>
      </c>
      <c r="B27" s="87" t="s">
        <v>529</v>
      </c>
      <c r="C27" s="102">
        <v>6400</v>
      </c>
      <c r="D27" s="102">
        <v>1024</v>
      </c>
    </row>
    <row r="28" spans="1:4" x14ac:dyDescent="0.2">
      <c r="A28" s="86" t="s">
        <v>599</v>
      </c>
      <c r="B28" s="86" t="s">
        <v>529</v>
      </c>
      <c r="C28" s="103">
        <v>5824</v>
      </c>
      <c r="D28" s="103">
        <v>1024</v>
      </c>
    </row>
    <row r="29" spans="1:4" x14ac:dyDescent="0.2">
      <c r="A29" s="87" t="s">
        <v>600</v>
      </c>
      <c r="B29" s="87" t="s">
        <v>529</v>
      </c>
      <c r="C29" s="102">
        <v>5408</v>
      </c>
      <c r="D29" s="102">
        <v>896</v>
      </c>
    </row>
    <row r="30" spans="1:4" x14ac:dyDescent="0.2">
      <c r="A30" s="86" t="s">
        <v>601</v>
      </c>
      <c r="B30" s="86" t="s">
        <v>529</v>
      </c>
      <c r="C30" s="103">
        <v>4800</v>
      </c>
      <c r="D30" s="103">
        <v>832</v>
      </c>
    </row>
    <row r="31" spans="1:4" x14ac:dyDescent="0.2">
      <c r="A31" s="87" t="s">
        <v>602</v>
      </c>
      <c r="B31" s="87" t="s">
        <v>529</v>
      </c>
      <c r="C31" s="102">
        <v>4352</v>
      </c>
      <c r="D31" s="102">
        <v>768</v>
      </c>
    </row>
    <row r="32" spans="1:4" x14ac:dyDescent="0.2">
      <c r="A32" s="86" t="s">
        <v>603</v>
      </c>
      <c r="B32" s="86" t="s">
        <v>529</v>
      </c>
      <c r="C32" s="103">
        <v>3776</v>
      </c>
      <c r="D32" s="103">
        <v>736</v>
      </c>
    </row>
    <row r="33" spans="1:4" x14ac:dyDescent="0.2">
      <c r="A33" s="87" t="s">
        <v>604</v>
      </c>
      <c r="B33" s="87" t="s">
        <v>529</v>
      </c>
      <c r="C33" s="102">
        <v>3328</v>
      </c>
      <c r="D33" s="102">
        <v>672</v>
      </c>
    </row>
    <row r="34" spans="1:4" x14ac:dyDescent="0.2">
      <c r="A34" s="86" t="s">
        <v>605</v>
      </c>
      <c r="B34" s="86" t="s">
        <v>529</v>
      </c>
      <c r="C34" s="103">
        <v>3040</v>
      </c>
      <c r="D34" s="103">
        <v>640</v>
      </c>
    </row>
    <row r="35" spans="1:4" x14ac:dyDescent="0.2">
      <c r="A35" s="87" t="s">
        <v>606</v>
      </c>
      <c r="B35" s="87" t="s">
        <v>529</v>
      </c>
      <c r="C35" s="102">
        <v>2592</v>
      </c>
      <c r="D35" s="102">
        <v>576</v>
      </c>
    </row>
    <row r="36" spans="1:4" x14ac:dyDescent="0.2">
      <c r="A36" s="86" t="s">
        <v>607</v>
      </c>
      <c r="B36" s="86" t="s">
        <v>529</v>
      </c>
      <c r="C36" s="103">
        <v>2176</v>
      </c>
      <c r="D36" s="103">
        <v>544</v>
      </c>
    </row>
    <row r="37" spans="1:4" x14ac:dyDescent="0.2">
      <c r="A37" s="87" t="s">
        <v>608</v>
      </c>
      <c r="B37" s="87" t="s">
        <v>529</v>
      </c>
      <c r="C37" s="102">
        <v>1856</v>
      </c>
      <c r="D37" s="102">
        <v>512</v>
      </c>
    </row>
    <row r="38" spans="1:4" x14ac:dyDescent="0.2">
      <c r="A38" s="86" t="s">
        <v>609</v>
      </c>
      <c r="B38" s="86" t="s">
        <v>529</v>
      </c>
      <c r="C38" s="103">
        <v>1568</v>
      </c>
      <c r="D38" s="103">
        <v>448</v>
      </c>
    </row>
    <row r="39" spans="1:4" x14ac:dyDescent="0.2">
      <c r="A39" s="87" t="s">
        <v>610</v>
      </c>
      <c r="B39" s="87" t="s">
        <v>529</v>
      </c>
      <c r="C39" s="102">
        <v>1312</v>
      </c>
      <c r="D39" s="102">
        <v>416</v>
      </c>
    </row>
    <row r="40" spans="1:4" x14ac:dyDescent="0.2">
      <c r="A40" s="86" t="s">
        <v>611</v>
      </c>
      <c r="B40" s="86" t="s">
        <v>529</v>
      </c>
      <c r="C40" s="103">
        <v>1120</v>
      </c>
      <c r="D40" s="103">
        <v>384</v>
      </c>
    </row>
    <row r="41" spans="1:4" x14ac:dyDescent="0.2">
      <c r="A41" s="87" t="s">
        <v>612</v>
      </c>
      <c r="B41" s="87" t="s">
        <v>529</v>
      </c>
      <c r="C41" s="102">
        <v>768</v>
      </c>
      <c r="D41" s="102">
        <v>320</v>
      </c>
    </row>
    <row r="42" spans="1:4" x14ac:dyDescent="0.2">
      <c r="A42" s="104"/>
      <c r="B42" s="104"/>
      <c r="C42" s="104"/>
      <c r="D42" s="104"/>
    </row>
    <row r="43" spans="1:4" x14ac:dyDescent="0.2">
      <c r="A43" s="105" t="s">
        <v>632</v>
      </c>
      <c r="B43" s="105" t="s">
        <v>529</v>
      </c>
      <c r="C43" s="106" t="s">
        <v>631</v>
      </c>
      <c r="D43" s="106">
        <v>896</v>
      </c>
    </row>
    <row r="44" spans="1:4" x14ac:dyDescent="0.2">
      <c r="A44" s="107" t="s">
        <v>633</v>
      </c>
      <c r="B44" s="107" t="s">
        <v>529</v>
      </c>
      <c r="C44" s="108">
        <v>7296</v>
      </c>
      <c r="D44" s="108">
        <v>896</v>
      </c>
    </row>
    <row r="45" spans="1:4" x14ac:dyDescent="0.2">
      <c r="A45" s="105" t="s">
        <v>634</v>
      </c>
      <c r="B45" s="105" t="s">
        <v>529</v>
      </c>
      <c r="C45" s="106">
        <v>7296</v>
      </c>
      <c r="D45" s="106">
        <v>896</v>
      </c>
    </row>
    <row r="46" spans="1:4" x14ac:dyDescent="0.2">
      <c r="A46" s="107" t="s">
        <v>635</v>
      </c>
      <c r="B46" s="107" t="s">
        <v>529</v>
      </c>
      <c r="C46" s="108">
        <v>7296</v>
      </c>
      <c r="D46" s="108">
        <v>896</v>
      </c>
    </row>
    <row r="47" spans="1:4" x14ac:dyDescent="0.2">
      <c r="A47" s="105" t="s">
        <v>636</v>
      </c>
      <c r="B47" s="105" t="s">
        <v>529</v>
      </c>
      <c r="C47" s="106" t="s">
        <v>631</v>
      </c>
      <c r="D47" s="106">
        <v>896</v>
      </c>
    </row>
    <row r="48" spans="1:4" x14ac:dyDescent="0.2">
      <c r="A48" s="107" t="s">
        <v>637</v>
      </c>
      <c r="B48" s="107" t="s">
        <v>529</v>
      </c>
      <c r="C48" s="108">
        <v>2816</v>
      </c>
      <c r="D48" s="108">
        <v>608</v>
      </c>
    </row>
    <row r="49" spans="1:4" x14ac:dyDescent="0.2">
      <c r="A49" s="105" t="s">
        <v>638</v>
      </c>
      <c r="B49" s="105" t="s">
        <v>529</v>
      </c>
      <c r="C49" s="106">
        <v>3296</v>
      </c>
      <c r="D49" s="106">
        <v>416</v>
      </c>
    </row>
    <row r="50" spans="1:4" x14ac:dyDescent="0.2">
      <c r="A50" s="107" t="s">
        <v>639</v>
      </c>
      <c r="B50" s="107" t="s">
        <v>529</v>
      </c>
      <c r="C50" s="108">
        <v>3008</v>
      </c>
      <c r="D50" s="108">
        <v>608</v>
      </c>
    </row>
    <row r="51" spans="1:4" x14ac:dyDescent="0.2">
      <c r="A51" s="109"/>
      <c r="B51" s="110" t="s">
        <v>640</v>
      </c>
      <c r="C51" s="109"/>
      <c r="D51" s="109"/>
    </row>
    <row r="52" spans="1:4" x14ac:dyDescent="0.2">
      <c r="A52" s="105" t="s">
        <v>637</v>
      </c>
      <c r="B52" s="105" t="s">
        <v>641</v>
      </c>
      <c r="C52" s="106">
        <v>2304</v>
      </c>
      <c r="D52" s="106">
        <v>608</v>
      </c>
    </row>
    <row r="53" spans="1:4" x14ac:dyDescent="0.2">
      <c r="A53" s="107" t="s">
        <v>639</v>
      </c>
      <c r="B53" s="107" t="s">
        <v>641</v>
      </c>
      <c r="C53" s="108">
        <v>2496</v>
      </c>
      <c r="D53" s="108">
        <v>608</v>
      </c>
    </row>
    <row r="54" spans="1:4" x14ac:dyDescent="0.2">
      <c r="A54" s="105" t="s">
        <v>613</v>
      </c>
      <c r="B54" s="105" t="s">
        <v>641</v>
      </c>
      <c r="C54" s="106">
        <v>7200</v>
      </c>
      <c r="D54" s="106">
        <v>896</v>
      </c>
    </row>
    <row r="55" spans="1:4" x14ac:dyDescent="0.2">
      <c r="A55" s="107" t="s">
        <v>633</v>
      </c>
      <c r="B55" s="107" t="s">
        <v>641</v>
      </c>
      <c r="C55" s="108">
        <v>7008</v>
      </c>
      <c r="D55" s="108">
        <v>896</v>
      </c>
    </row>
    <row r="56" spans="1:4" x14ac:dyDescent="0.2">
      <c r="A56" s="105" t="s">
        <v>634</v>
      </c>
      <c r="B56" s="105" t="s">
        <v>641</v>
      </c>
      <c r="C56" s="106">
        <v>7008</v>
      </c>
      <c r="D56" s="106">
        <v>896</v>
      </c>
    </row>
    <row r="57" spans="1:4" x14ac:dyDescent="0.2">
      <c r="A57" s="107" t="s">
        <v>636</v>
      </c>
      <c r="B57" s="107" t="s">
        <v>641</v>
      </c>
      <c r="C57" s="108">
        <v>5920</v>
      </c>
      <c r="D57" s="108">
        <v>896</v>
      </c>
    </row>
    <row r="58" spans="1:4" x14ac:dyDescent="0.2">
      <c r="A58" s="109"/>
      <c r="B58" s="110" t="s">
        <v>642</v>
      </c>
      <c r="C58" s="109"/>
      <c r="D58" s="109"/>
    </row>
    <row r="59" spans="1:4" x14ac:dyDescent="0.2">
      <c r="A59" s="105" t="s">
        <v>638</v>
      </c>
      <c r="B59" s="105" t="s">
        <v>643</v>
      </c>
      <c r="C59" s="106">
        <v>3200</v>
      </c>
      <c r="D59" s="106">
        <v>416</v>
      </c>
    </row>
    <row r="60" spans="1:4" x14ac:dyDescent="0.2">
      <c r="A60" s="107" t="s">
        <v>613</v>
      </c>
      <c r="B60" s="107" t="s">
        <v>643</v>
      </c>
      <c r="C60" s="108">
        <v>6880</v>
      </c>
      <c r="D60" s="108">
        <v>896</v>
      </c>
    </row>
    <row r="61" spans="1:4" x14ac:dyDescent="0.2">
      <c r="A61" s="105" t="s">
        <v>633</v>
      </c>
      <c r="B61" s="105" t="s">
        <v>643</v>
      </c>
      <c r="C61" s="106">
        <v>6680</v>
      </c>
      <c r="D61" s="106">
        <v>896</v>
      </c>
    </row>
    <row r="62" spans="1:4" x14ac:dyDescent="0.2">
      <c r="A62" s="107" t="s">
        <v>635</v>
      </c>
      <c r="B62" s="107" t="s">
        <v>643</v>
      </c>
      <c r="C62" s="108">
        <v>5984</v>
      </c>
      <c r="D62" s="108">
        <v>896</v>
      </c>
    </row>
    <row r="63" spans="1:4" x14ac:dyDescent="0.2">
      <c r="A63" s="105" t="s">
        <v>633</v>
      </c>
      <c r="B63" s="105" t="s">
        <v>644</v>
      </c>
      <c r="C63" s="106">
        <v>2688</v>
      </c>
      <c r="D63" s="106">
        <v>896</v>
      </c>
    </row>
    <row r="64" spans="1:4" x14ac:dyDescent="0.2">
      <c r="A64" s="107" t="s">
        <v>636</v>
      </c>
      <c r="B64" s="107" t="s">
        <v>643</v>
      </c>
      <c r="C64" s="108">
        <v>5312</v>
      </c>
      <c r="D64" s="108">
        <v>896</v>
      </c>
    </row>
    <row r="65" spans="1:4" x14ac:dyDescent="0.2">
      <c r="A65" s="109"/>
      <c r="B65" s="110" t="s">
        <v>645</v>
      </c>
      <c r="C65" s="109"/>
      <c r="D65" s="109"/>
    </row>
    <row r="66" spans="1:4" x14ac:dyDescent="0.2">
      <c r="A66" s="111" t="s">
        <v>622</v>
      </c>
      <c r="B66" s="105" t="s">
        <v>623</v>
      </c>
      <c r="C66" s="106" t="s">
        <v>631</v>
      </c>
      <c r="D66" s="106">
        <v>896</v>
      </c>
    </row>
    <row r="67" spans="1:4" x14ac:dyDescent="0.2">
      <c r="A67" s="112" t="s">
        <v>624</v>
      </c>
      <c r="B67" s="107" t="s">
        <v>623</v>
      </c>
      <c r="C67" s="108" t="s">
        <v>631</v>
      </c>
      <c r="D67" s="108">
        <v>896</v>
      </c>
    </row>
    <row r="68" spans="1:4" x14ac:dyDescent="0.2">
      <c r="A68" s="111" t="s">
        <v>625</v>
      </c>
      <c r="B68" s="105" t="s">
        <v>623</v>
      </c>
      <c r="C68" s="106" t="s">
        <v>631</v>
      </c>
      <c r="D68" s="106">
        <v>896</v>
      </c>
    </row>
    <row r="69" spans="1:4" x14ac:dyDescent="0.2">
      <c r="A69" s="112" t="s">
        <v>622</v>
      </c>
      <c r="B69" s="107" t="s">
        <v>628</v>
      </c>
      <c r="C69" s="108" t="s">
        <v>631</v>
      </c>
      <c r="D69" s="108">
        <v>896</v>
      </c>
    </row>
    <row r="70" spans="1:4" x14ac:dyDescent="0.2">
      <c r="A70" s="111" t="s">
        <v>624</v>
      </c>
      <c r="B70" s="105" t="s">
        <v>628</v>
      </c>
      <c r="C70" s="106" t="s">
        <v>631</v>
      </c>
      <c r="D70" s="106">
        <v>896</v>
      </c>
    </row>
    <row r="71" spans="1:4" x14ac:dyDescent="0.2">
      <c r="A71" s="112" t="s">
        <v>625</v>
      </c>
      <c r="B71" s="107" t="s">
        <v>628</v>
      </c>
      <c r="C71" s="108" t="s">
        <v>631</v>
      </c>
      <c r="D71" s="108">
        <v>896</v>
      </c>
    </row>
    <row r="72" spans="1:4" x14ac:dyDescent="0.2">
      <c r="A72" s="113" t="s">
        <v>646</v>
      </c>
      <c r="B72" s="113" t="s">
        <v>574</v>
      </c>
      <c r="C72" s="113"/>
      <c r="D72" s="113"/>
    </row>
    <row r="73" spans="1:4" x14ac:dyDescent="0.2">
      <c r="A73" s="111" t="s">
        <v>594</v>
      </c>
      <c r="B73" s="105" t="s">
        <v>282</v>
      </c>
      <c r="C73" s="106">
        <v>256</v>
      </c>
      <c r="D73" s="106">
        <v>256</v>
      </c>
    </row>
    <row r="74" spans="1:4" x14ac:dyDescent="0.2">
      <c r="A74" s="112" t="s">
        <v>594</v>
      </c>
      <c r="B74" s="107" t="s">
        <v>283</v>
      </c>
      <c r="C74" s="108">
        <v>640</v>
      </c>
      <c r="D74" s="108">
        <v>256</v>
      </c>
    </row>
    <row r="75" spans="1:4" x14ac:dyDescent="0.2">
      <c r="A75" s="111" t="s">
        <v>594</v>
      </c>
      <c r="B75" s="105" t="s">
        <v>284</v>
      </c>
      <c r="C75" s="106">
        <v>1536</v>
      </c>
      <c r="D75" s="106">
        <v>640</v>
      </c>
    </row>
    <row r="76" spans="1:4" x14ac:dyDescent="0.2">
      <c r="A76" s="112" t="s">
        <v>594</v>
      </c>
      <c r="B76" s="107" t="s">
        <v>285</v>
      </c>
      <c r="C76" s="108">
        <v>1536</v>
      </c>
      <c r="D76" s="108">
        <v>896</v>
      </c>
    </row>
    <row r="77" spans="1:4" x14ac:dyDescent="0.2">
      <c r="A77" s="111" t="s">
        <v>594</v>
      </c>
      <c r="B77" s="105" t="s">
        <v>286</v>
      </c>
      <c r="C77" s="106">
        <v>3072</v>
      </c>
      <c r="D77" s="106">
        <v>640</v>
      </c>
    </row>
    <row r="78" spans="1:4" x14ac:dyDescent="0.2">
      <c r="A78" s="112" t="s">
        <v>594</v>
      </c>
      <c r="B78" s="107" t="s">
        <v>287</v>
      </c>
      <c r="C78" s="108">
        <v>5120</v>
      </c>
      <c r="D78" s="108">
        <v>896</v>
      </c>
    </row>
    <row r="79" spans="1:4" x14ac:dyDescent="0.2">
      <c r="A79" s="111" t="s">
        <v>594</v>
      </c>
      <c r="B79" s="105" t="s">
        <v>288</v>
      </c>
      <c r="C79" s="106">
        <v>7168</v>
      </c>
      <c r="D79" s="106">
        <v>896</v>
      </c>
    </row>
    <row r="80" spans="1:4" x14ac:dyDescent="0.2">
      <c r="A80" s="112" t="s">
        <v>647</v>
      </c>
      <c r="B80" s="107" t="s">
        <v>298</v>
      </c>
      <c r="C80" s="108">
        <v>576</v>
      </c>
      <c r="D80" s="108">
        <v>288</v>
      </c>
    </row>
    <row r="81" spans="1:4" x14ac:dyDescent="0.2">
      <c r="A81" s="111" t="s">
        <v>648</v>
      </c>
      <c r="B81" s="105" t="s">
        <v>289</v>
      </c>
      <c r="C81" s="106">
        <v>896</v>
      </c>
      <c r="D81" s="106">
        <v>288</v>
      </c>
    </row>
    <row r="82" spans="1:4" x14ac:dyDescent="0.2">
      <c r="A82" s="112" t="s">
        <v>649</v>
      </c>
      <c r="B82" s="107" t="s">
        <v>290</v>
      </c>
      <c r="C82" s="108">
        <v>896</v>
      </c>
      <c r="D82" s="108">
        <v>448</v>
      </c>
    </row>
    <row r="83" spans="1:4" x14ac:dyDescent="0.2">
      <c r="A83" s="111" t="s">
        <v>648</v>
      </c>
      <c r="B83" s="105" t="s">
        <v>291</v>
      </c>
      <c r="C83" s="106">
        <v>1760</v>
      </c>
      <c r="D83" s="106">
        <v>288</v>
      </c>
    </row>
    <row r="84" spans="1:4" x14ac:dyDescent="0.2">
      <c r="A84" s="112" t="s">
        <v>612</v>
      </c>
      <c r="B84" s="107" t="s">
        <v>292</v>
      </c>
      <c r="C84" s="108">
        <v>1760</v>
      </c>
      <c r="D84" s="108">
        <v>576</v>
      </c>
    </row>
    <row r="85" spans="1:4" x14ac:dyDescent="0.2">
      <c r="A85" s="111" t="s">
        <v>598</v>
      </c>
      <c r="B85" s="105" t="s">
        <v>293</v>
      </c>
      <c r="C85" s="106">
        <v>3520</v>
      </c>
      <c r="D85" s="106">
        <v>576</v>
      </c>
    </row>
    <row r="86" spans="1:4" x14ac:dyDescent="0.2">
      <c r="A86" s="112" t="s">
        <v>598</v>
      </c>
      <c r="B86" s="107" t="s">
        <v>299</v>
      </c>
      <c r="C86" s="108">
        <v>3520</v>
      </c>
      <c r="D86" s="108">
        <v>736</v>
      </c>
    </row>
    <row r="87" spans="1:4" x14ac:dyDescent="0.2">
      <c r="A87" s="111" t="s">
        <v>650</v>
      </c>
      <c r="B87" s="105" t="s">
        <v>300</v>
      </c>
      <c r="C87" s="106">
        <v>4704</v>
      </c>
      <c r="D87" s="106">
        <v>576</v>
      </c>
    </row>
    <row r="88" spans="1:4" x14ac:dyDescent="0.2">
      <c r="A88" s="112" t="s">
        <v>595</v>
      </c>
      <c r="B88" s="107" t="s">
        <v>294</v>
      </c>
      <c r="C88" s="108">
        <v>5888</v>
      </c>
      <c r="D88" s="108">
        <v>896</v>
      </c>
    </row>
    <row r="89" spans="1:4" x14ac:dyDescent="0.2">
      <c r="A89" s="111" t="s">
        <v>595</v>
      </c>
      <c r="B89" s="105" t="s">
        <v>301</v>
      </c>
      <c r="C89" s="106">
        <v>7072</v>
      </c>
      <c r="D89" s="106">
        <v>576</v>
      </c>
    </row>
    <row r="90" spans="1:4" x14ac:dyDescent="0.2">
      <c r="A90" s="112" t="s">
        <v>576</v>
      </c>
      <c r="B90" s="107" t="s">
        <v>307</v>
      </c>
      <c r="C90" s="108" t="s">
        <v>631</v>
      </c>
      <c r="D90" s="108">
        <v>1024</v>
      </c>
    </row>
    <row r="91" spans="1:4" x14ac:dyDescent="0.2">
      <c r="A91" s="111" t="s">
        <v>576</v>
      </c>
      <c r="B91" s="105" t="s">
        <v>653</v>
      </c>
      <c r="C91" s="106" t="s">
        <v>631</v>
      </c>
      <c r="D91" s="106">
        <v>1024</v>
      </c>
    </row>
  </sheetData>
  <mergeCells count="2">
    <mergeCell ref="F1:M11"/>
    <mergeCell ref="C3:D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78"/>
  <sheetViews>
    <sheetView workbookViewId="0">
      <pane ySplit="5" topLeftCell="A9" activePane="bottomLeft" state="frozen"/>
      <selection pane="bottomLeft" activeCell="C57" sqref="C57"/>
    </sheetView>
  </sheetViews>
  <sheetFormatPr defaultRowHeight="15" x14ac:dyDescent="0.25"/>
  <cols>
    <col min="1" max="1" width="18.5703125" customWidth="1"/>
    <col min="2" max="2" width="15.5703125" bestFit="1" customWidth="1"/>
    <col min="3" max="3" width="8.5703125" bestFit="1" customWidth="1"/>
    <col min="4" max="4" width="11.85546875" bestFit="1" customWidth="1"/>
    <col min="5" max="5" width="10.85546875" style="1" bestFit="1" customWidth="1"/>
    <col min="6" max="6" width="9.140625" style="1"/>
    <col min="7" max="7" width="11.28515625" style="1" bestFit="1" customWidth="1"/>
    <col min="8" max="23" width="9.140625" style="1"/>
  </cols>
  <sheetData>
    <row r="4" spans="1:23" x14ac:dyDescent="0.25">
      <c r="E4" s="143" t="s">
        <v>10</v>
      </c>
      <c r="F4" s="143" t="s">
        <v>12</v>
      </c>
      <c r="G4" s="143" t="s">
        <v>11</v>
      </c>
      <c r="H4" s="145" t="s">
        <v>5</v>
      </c>
      <c r="I4" s="146"/>
      <c r="J4" s="145" t="s">
        <v>6</v>
      </c>
      <c r="K4" s="146"/>
      <c r="L4" s="138" t="s">
        <v>3</v>
      </c>
      <c r="M4" s="140"/>
      <c r="N4" s="138" t="s">
        <v>2</v>
      </c>
      <c r="O4" s="140"/>
      <c r="P4" s="138" t="s">
        <v>7</v>
      </c>
      <c r="Q4" s="140"/>
      <c r="R4" s="138" t="s">
        <v>8</v>
      </c>
      <c r="S4" s="140"/>
      <c r="T4" s="138" t="s">
        <v>9</v>
      </c>
      <c r="U4" s="140"/>
      <c r="V4" s="138" t="s">
        <v>14</v>
      </c>
      <c r="W4" s="140"/>
    </row>
    <row r="5" spans="1:23" x14ac:dyDescent="0.25">
      <c r="A5" t="s">
        <v>19</v>
      </c>
      <c r="B5" s="3" t="s">
        <v>0</v>
      </c>
      <c r="C5" s="5" t="s">
        <v>51</v>
      </c>
      <c r="D5" s="5" t="s">
        <v>76</v>
      </c>
      <c r="E5" s="144"/>
      <c r="F5" s="144"/>
      <c r="G5" s="144"/>
      <c r="H5" s="4" t="s">
        <v>4</v>
      </c>
      <c r="I5" s="2" t="s">
        <v>1</v>
      </c>
      <c r="J5" s="4" t="s">
        <v>4</v>
      </c>
      <c r="K5" s="2" t="s">
        <v>1</v>
      </c>
      <c r="L5" s="4" t="s">
        <v>4</v>
      </c>
      <c r="M5" s="2" t="s">
        <v>1</v>
      </c>
      <c r="N5" s="4" t="s">
        <v>4</v>
      </c>
      <c r="O5" s="2" t="s">
        <v>1</v>
      </c>
      <c r="P5" s="4" t="s">
        <v>4</v>
      </c>
      <c r="Q5" s="2" t="s">
        <v>1</v>
      </c>
      <c r="R5" s="4" t="s">
        <v>4</v>
      </c>
      <c r="S5" s="2" t="s">
        <v>1</v>
      </c>
      <c r="T5" s="4" t="s">
        <v>4</v>
      </c>
      <c r="U5" s="2" t="s">
        <v>1</v>
      </c>
      <c r="V5" s="4" t="s">
        <v>4</v>
      </c>
      <c r="W5" s="2" t="s">
        <v>1</v>
      </c>
    </row>
    <row r="6" spans="1:23" x14ac:dyDescent="0.25">
      <c r="A6" t="s">
        <v>15</v>
      </c>
      <c r="B6" t="s">
        <v>16</v>
      </c>
      <c r="E6" s="1" t="s">
        <v>29</v>
      </c>
      <c r="F6" s="1" t="s">
        <v>30</v>
      </c>
      <c r="G6" s="1" t="s">
        <v>37</v>
      </c>
      <c r="H6" s="1">
        <v>150000</v>
      </c>
      <c r="I6" s="1">
        <v>96000</v>
      </c>
      <c r="J6" s="1">
        <v>32</v>
      </c>
      <c r="K6" s="1">
        <v>32</v>
      </c>
      <c r="L6" s="1">
        <v>6</v>
      </c>
      <c r="M6" s="1">
        <v>6</v>
      </c>
      <c r="N6" s="1">
        <v>0</v>
      </c>
      <c r="O6" s="1">
        <v>0</v>
      </c>
      <c r="P6" s="1">
        <v>31</v>
      </c>
      <c r="Q6" s="1">
        <v>31</v>
      </c>
      <c r="R6" s="1">
        <v>8</v>
      </c>
      <c r="S6" s="1">
        <v>8</v>
      </c>
      <c r="T6" s="1">
        <v>1</v>
      </c>
      <c r="U6" s="1">
        <v>1</v>
      </c>
      <c r="V6" s="1" t="s">
        <v>13</v>
      </c>
      <c r="W6" s="1" t="s">
        <v>13</v>
      </c>
    </row>
    <row r="7" spans="1:23" x14ac:dyDescent="0.25">
      <c r="B7" t="s">
        <v>17</v>
      </c>
      <c r="E7" s="1" t="s">
        <v>29</v>
      </c>
      <c r="F7" s="1" t="s">
        <v>31</v>
      </c>
      <c r="G7" s="1" t="s">
        <v>37</v>
      </c>
      <c r="H7" s="1">
        <v>150000</v>
      </c>
      <c r="I7" s="1">
        <v>96000</v>
      </c>
      <c r="J7" s="1">
        <v>32</v>
      </c>
      <c r="K7" s="1">
        <v>32</v>
      </c>
      <c r="L7" s="1">
        <v>6</v>
      </c>
      <c r="M7" s="1">
        <v>6</v>
      </c>
      <c r="N7" s="1">
        <v>0</v>
      </c>
      <c r="O7" s="1">
        <v>0</v>
      </c>
      <c r="P7" s="1">
        <v>31</v>
      </c>
      <c r="Q7" s="1">
        <v>31</v>
      </c>
      <c r="R7" s="1">
        <v>8</v>
      </c>
      <c r="S7" s="1">
        <v>8</v>
      </c>
      <c r="T7" s="1">
        <v>1</v>
      </c>
      <c r="U7" s="1">
        <v>1</v>
      </c>
      <c r="V7" s="1" t="s">
        <v>13</v>
      </c>
      <c r="W7" s="1" t="s">
        <v>13</v>
      </c>
    </row>
    <row r="8" spans="1:23" x14ac:dyDescent="0.25">
      <c r="B8" t="s">
        <v>18</v>
      </c>
      <c r="E8" s="1" t="s">
        <v>29</v>
      </c>
      <c r="F8" s="1" t="s">
        <v>32</v>
      </c>
      <c r="G8" s="1" t="s">
        <v>37</v>
      </c>
      <c r="H8" s="1">
        <v>150000</v>
      </c>
      <c r="I8" s="1">
        <v>96000</v>
      </c>
      <c r="J8" s="1">
        <v>32</v>
      </c>
      <c r="K8" s="1">
        <v>32</v>
      </c>
      <c r="L8" s="1">
        <v>6</v>
      </c>
      <c r="M8" s="1">
        <v>6</v>
      </c>
      <c r="N8" s="1">
        <v>0</v>
      </c>
      <c r="O8" s="1">
        <v>0</v>
      </c>
      <c r="P8" s="1">
        <v>31</v>
      </c>
      <c r="Q8" s="1">
        <v>31</v>
      </c>
      <c r="R8" s="1">
        <v>8</v>
      </c>
      <c r="S8" s="1">
        <v>8</v>
      </c>
      <c r="T8" s="1">
        <v>1</v>
      </c>
      <c r="U8" s="1">
        <v>1</v>
      </c>
      <c r="V8" s="1" t="s">
        <v>13</v>
      </c>
      <c r="W8" s="1" t="s">
        <v>13</v>
      </c>
    </row>
    <row r="9" spans="1:23" x14ac:dyDescent="0.25">
      <c r="B9" t="s">
        <v>20</v>
      </c>
      <c r="E9" s="1" t="s">
        <v>29</v>
      </c>
      <c r="F9" s="1" t="s">
        <v>30</v>
      </c>
      <c r="G9" s="1" t="s">
        <v>37</v>
      </c>
      <c r="H9" s="1">
        <v>150000</v>
      </c>
      <c r="I9" s="1">
        <v>96000</v>
      </c>
      <c r="J9" s="1">
        <v>32</v>
      </c>
      <c r="K9" s="1">
        <v>32</v>
      </c>
      <c r="L9" s="1">
        <v>9</v>
      </c>
      <c r="M9" s="1">
        <v>9</v>
      </c>
      <c r="N9" s="1">
        <v>0</v>
      </c>
      <c r="O9" s="1">
        <v>0</v>
      </c>
      <c r="P9" s="1">
        <v>31</v>
      </c>
      <c r="Q9" s="1">
        <v>31</v>
      </c>
      <c r="R9" s="1">
        <v>8</v>
      </c>
      <c r="S9" s="1">
        <v>5</v>
      </c>
      <c r="T9" s="1">
        <v>2</v>
      </c>
      <c r="U9" s="1">
        <v>1</v>
      </c>
      <c r="V9" s="1" t="s">
        <v>13</v>
      </c>
      <c r="W9" s="1" t="s">
        <v>13</v>
      </c>
    </row>
    <row r="10" spans="1:23" x14ac:dyDescent="0.25">
      <c r="B10" t="s">
        <v>21</v>
      </c>
      <c r="E10" s="1" t="s">
        <v>29</v>
      </c>
      <c r="F10" s="1" t="s">
        <v>31</v>
      </c>
      <c r="G10" s="1" t="s">
        <v>37</v>
      </c>
      <c r="H10" s="1">
        <v>150000</v>
      </c>
      <c r="I10" s="1">
        <v>96000</v>
      </c>
      <c r="J10" s="1">
        <v>32</v>
      </c>
      <c r="K10" s="1">
        <v>32</v>
      </c>
      <c r="L10" s="1">
        <v>9</v>
      </c>
      <c r="M10" s="1">
        <v>9</v>
      </c>
      <c r="N10" s="1">
        <v>0</v>
      </c>
      <c r="O10" s="1">
        <v>0</v>
      </c>
      <c r="P10" s="1">
        <v>31</v>
      </c>
      <c r="Q10" s="1">
        <v>31</v>
      </c>
      <c r="R10" s="1">
        <v>8</v>
      </c>
      <c r="S10" s="1">
        <v>5</v>
      </c>
      <c r="T10" s="1">
        <v>2</v>
      </c>
      <c r="U10" s="1">
        <v>1</v>
      </c>
      <c r="V10" s="1" t="s">
        <v>13</v>
      </c>
      <c r="W10" s="1" t="s">
        <v>13</v>
      </c>
    </row>
    <row r="11" spans="1:23" x14ac:dyDescent="0.25">
      <c r="B11" t="s">
        <v>22</v>
      </c>
      <c r="E11" s="1" t="s">
        <v>29</v>
      </c>
      <c r="F11" s="1" t="s">
        <v>32</v>
      </c>
      <c r="G11" s="1" t="s">
        <v>37</v>
      </c>
      <c r="H11" s="1">
        <v>150000</v>
      </c>
      <c r="I11" s="1">
        <v>96000</v>
      </c>
      <c r="J11" s="1">
        <v>32</v>
      </c>
      <c r="K11" s="1">
        <v>32</v>
      </c>
      <c r="L11" s="1">
        <v>9</v>
      </c>
      <c r="M11" s="1">
        <v>9</v>
      </c>
      <c r="N11" s="1">
        <v>0</v>
      </c>
      <c r="O11" s="1">
        <v>0</v>
      </c>
      <c r="P11" s="1">
        <v>31</v>
      </c>
      <c r="Q11" s="1">
        <v>31</v>
      </c>
      <c r="R11" s="1">
        <v>8</v>
      </c>
      <c r="S11" s="1">
        <v>5</v>
      </c>
      <c r="T11" s="1">
        <v>2</v>
      </c>
      <c r="U11" s="1">
        <v>1</v>
      </c>
      <c r="V11" s="1" t="s">
        <v>13</v>
      </c>
      <c r="W11" s="1" t="s">
        <v>13</v>
      </c>
    </row>
    <row r="13" spans="1:23" x14ac:dyDescent="0.25">
      <c r="A13" t="s">
        <v>49</v>
      </c>
      <c r="B13" t="s">
        <v>16</v>
      </c>
      <c r="E13" s="1" t="s">
        <v>29</v>
      </c>
      <c r="F13" s="1" t="s">
        <v>30</v>
      </c>
      <c r="G13" s="1" t="s">
        <v>37</v>
      </c>
      <c r="H13" s="1">
        <v>150000</v>
      </c>
      <c r="I13" s="1">
        <v>96000</v>
      </c>
      <c r="J13" s="1">
        <v>32</v>
      </c>
      <c r="K13" s="1">
        <v>32</v>
      </c>
      <c r="L13" s="1">
        <v>6</v>
      </c>
      <c r="M13" s="1">
        <v>6</v>
      </c>
      <c r="N13" s="1">
        <v>0</v>
      </c>
      <c r="O13" s="1">
        <v>0</v>
      </c>
      <c r="P13" s="1">
        <v>31</v>
      </c>
      <c r="Q13" s="1">
        <v>31</v>
      </c>
      <c r="R13" s="1">
        <v>8</v>
      </c>
      <c r="S13" s="1">
        <v>8</v>
      </c>
      <c r="T13" s="1">
        <v>1</v>
      </c>
      <c r="U13" s="1">
        <v>1</v>
      </c>
      <c r="V13" s="1" t="s">
        <v>13</v>
      </c>
      <c r="W13" s="1" t="s">
        <v>50</v>
      </c>
    </row>
    <row r="14" spans="1:23" x14ac:dyDescent="0.25">
      <c r="B14" t="s">
        <v>17</v>
      </c>
      <c r="E14" s="1" t="s">
        <v>29</v>
      </c>
      <c r="F14" s="1" t="s">
        <v>31</v>
      </c>
      <c r="G14" s="1" t="s">
        <v>37</v>
      </c>
      <c r="H14" s="1">
        <v>150000</v>
      </c>
      <c r="I14" s="1">
        <v>96000</v>
      </c>
      <c r="J14" s="1">
        <v>32</v>
      </c>
      <c r="K14" s="1">
        <v>32</v>
      </c>
      <c r="L14" s="1">
        <v>6</v>
      </c>
      <c r="M14" s="1">
        <v>6</v>
      </c>
      <c r="N14" s="1">
        <v>0</v>
      </c>
      <c r="O14" s="1">
        <v>0</v>
      </c>
      <c r="P14" s="1">
        <v>31</v>
      </c>
      <c r="Q14" s="1">
        <v>31</v>
      </c>
      <c r="R14" s="1">
        <v>8</v>
      </c>
      <c r="S14" s="1">
        <v>8</v>
      </c>
      <c r="T14" s="1">
        <v>1</v>
      </c>
      <c r="U14" s="1">
        <v>1</v>
      </c>
      <c r="V14" s="1" t="s">
        <v>13</v>
      </c>
      <c r="W14" s="1" t="s">
        <v>50</v>
      </c>
    </row>
    <row r="15" spans="1:23" x14ac:dyDescent="0.25">
      <c r="B15" t="s">
        <v>18</v>
      </c>
      <c r="E15" s="1" t="s">
        <v>29</v>
      </c>
      <c r="F15" s="1" t="s">
        <v>32</v>
      </c>
      <c r="G15" s="1" t="s">
        <v>37</v>
      </c>
      <c r="H15" s="1">
        <v>150000</v>
      </c>
      <c r="I15" s="1">
        <v>96000</v>
      </c>
      <c r="J15" s="1">
        <v>32</v>
      </c>
      <c r="K15" s="1">
        <v>32</v>
      </c>
      <c r="L15" s="1">
        <v>6</v>
      </c>
      <c r="M15" s="1">
        <v>6</v>
      </c>
      <c r="N15" s="1">
        <v>0</v>
      </c>
      <c r="O15" s="1">
        <v>0</v>
      </c>
      <c r="P15" s="1">
        <v>31</v>
      </c>
      <c r="Q15" s="1">
        <v>31</v>
      </c>
      <c r="R15" s="1">
        <v>8</v>
      </c>
      <c r="S15" s="1">
        <v>8</v>
      </c>
      <c r="T15" s="1">
        <v>1</v>
      </c>
      <c r="U15" s="1">
        <v>1</v>
      </c>
      <c r="V15" s="1" t="s">
        <v>13</v>
      </c>
      <c r="W15" s="1" t="s">
        <v>50</v>
      </c>
    </row>
    <row r="16" spans="1:23" x14ac:dyDescent="0.25">
      <c r="B16" t="s">
        <v>20</v>
      </c>
      <c r="E16" s="1" t="s">
        <v>29</v>
      </c>
      <c r="F16" s="1" t="s">
        <v>30</v>
      </c>
      <c r="G16" s="1" t="s">
        <v>37</v>
      </c>
      <c r="H16" s="1">
        <v>150000</v>
      </c>
      <c r="I16" s="1">
        <v>96000</v>
      </c>
      <c r="J16" s="1">
        <v>32</v>
      </c>
      <c r="K16" s="1">
        <v>32</v>
      </c>
      <c r="L16" s="1">
        <v>9</v>
      </c>
      <c r="M16" s="1">
        <v>9</v>
      </c>
      <c r="N16" s="1">
        <v>0</v>
      </c>
      <c r="O16" s="1">
        <v>0</v>
      </c>
      <c r="P16" s="1">
        <v>31</v>
      </c>
      <c r="Q16" s="1">
        <v>31</v>
      </c>
      <c r="R16" s="1">
        <v>8</v>
      </c>
      <c r="S16" s="1">
        <v>5</v>
      </c>
      <c r="T16" s="1">
        <v>2</v>
      </c>
      <c r="U16" s="1">
        <v>1</v>
      </c>
      <c r="V16" s="1" t="s">
        <v>13</v>
      </c>
      <c r="W16" s="1" t="s">
        <v>50</v>
      </c>
    </row>
    <row r="17" spans="1:23" x14ac:dyDescent="0.25">
      <c r="B17" t="s">
        <v>21</v>
      </c>
      <c r="E17" s="1" t="s">
        <v>29</v>
      </c>
      <c r="F17" s="1" t="s">
        <v>31</v>
      </c>
      <c r="G17" s="1" t="s">
        <v>37</v>
      </c>
      <c r="H17" s="1">
        <v>150000</v>
      </c>
      <c r="I17" s="1">
        <v>96000</v>
      </c>
      <c r="J17" s="1">
        <v>32</v>
      </c>
      <c r="K17" s="1">
        <v>32</v>
      </c>
      <c r="L17" s="1">
        <v>9</v>
      </c>
      <c r="M17" s="1">
        <v>9</v>
      </c>
      <c r="N17" s="1">
        <v>0</v>
      </c>
      <c r="O17" s="1">
        <v>0</v>
      </c>
      <c r="P17" s="1">
        <v>31</v>
      </c>
      <c r="Q17" s="1">
        <v>31</v>
      </c>
      <c r="R17" s="1">
        <v>8</v>
      </c>
      <c r="S17" s="1">
        <v>5</v>
      </c>
      <c r="T17" s="1">
        <v>2</v>
      </c>
      <c r="U17" s="1">
        <v>1</v>
      </c>
      <c r="V17" s="1" t="s">
        <v>13</v>
      </c>
      <c r="W17" s="1" t="s">
        <v>50</v>
      </c>
    </row>
    <row r="18" spans="1:23" x14ac:dyDescent="0.25">
      <c r="B18" t="s">
        <v>22</v>
      </c>
      <c r="E18" s="1" t="s">
        <v>29</v>
      </c>
      <c r="F18" s="1" t="s">
        <v>32</v>
      </c>
      <c r="G18" s="1" t="s">
        <v>37</v>
      </c>
      <c r="H18" s="1">
        <v>150000</v>
      </c>
      <c r="I18" s="1">
        <v>96000</v>
      </c>
      <c r="J18" s="1">
        <v>32</v>
      </c>
      <c r="K18" s="1">
        <v>32</v>
      </c>
      <c r="L18" s="1">
        <v>9</v>
      </c>
      <c r="M18" s="1">
        <v>9</v>
      </c>
      <c r="N18" s="1">
        <v>0</v>
      </c>
      <c r="O18" s="1">
        <v>0</v>
      </c>
      <c r="P18" s="1">
        <v>31</v>
      </c>
      <c r="Q18" s="1">
        <v>31</v>
      </c>
      <c r="R18" s="1">
        <v>8</v>
      </c>
      <c r="S18" s="1">
        <v>5</v>
      </c>
      <c r="T18" s="1">
        <v>2</v>
      </c>
      <c r="U18" s="1">
        <v>1</v>
      </c>
      <c r="V18" s="1" t="s">
        <v>13</v>
      </c>
      <c r="W18" s="1" t="s">
        <v>50</v>
      </c>
    </row>
    <row r="20" spans="1:23" x14ac:dyDescent="0.25">
      <c r="B20" t="s">
        <v>25</v>
      </c>
      <c r="E20" s="1" t="s">
        <v>23</v>
      </c>
      <c r="F20" s="1" t="s">
        <v>36</v>
      </c>
      <c r="G20" s="1" t="s">
        <v>37</v>
      </c>
      <c r="H20" s="1">
        <v>32000</v>
      </c>
      <c r="I20" s="1">
        <v>2048</v>
      </c>
      <c r="J20" s="1">
        <v>32</v>
      </c>
      <c r="K20" s="1">
        <v>32</v>
      </c>
      <c r="L20" s="1">
        <v>6</v>
      </c>
      <c r="M20" s="1">
        <v>6</v>
      </c>
      <c r="N20" s="1">
        <v>0</v>
      </c>
      <c r="O20" s="1">
        <v>0</v>
      </c>
      <c r="P20" s="1">
        <v>31</v>
      </c>
      <c r="Q20" s="1">
        <v>31</v>
      </c>
      <c r="R20" s="1">
        <v>8</v>
      </c>
      <c r="S20" s="1">
        <v>8</v>
      </c>
      <c r="T20" s="1">
        <v>0.5</v>
      </c>
      <c r="U20" s="1">
        <v>0.5</v>
      </c>
      <c r="V20" s="1" t="s">
        <v>13</v>
      </c>
      <c r="W20" s="1" t="s">
        <v>13</v>
      </c>
    </row>
    <row r="21" spans="1:23" x14ac:dyDescent="0.25">
      <c r="B21" t="s">
        <v>24</v>
      </c>
      <c r="E21" s="1" t="s">
        <v>23</v>
      </c>
      <c r="F21" s="1" t="s">
        <v>36</v>
      </c>
      <c r="G21" s="1" t="s">
        <v>37</v>
      </c>
      <c r="H21" s="1">
        <v>32000</v>
      </c>
      <c r="I21" s="1">
        <v>2048</v>
      </c>
      <c r="J21" s="1">
        <v>32</v>
      </c>
      <c r="K21" s="1">
        <v>32</v>
      </c>
      <c r="L21" s="1">
        <v>9</v>
      </c>
      <c r="M21" s="1">
        <v>9</v>
      </c>
      <c r="N21" s="1">
        <v>0</v>
      </c>
      <c r="O21" s="1">
        <v>0</v>
      </c>
      <c r="P21" s="1">
        <v>31</v>
      </c>
      <c r="Q21" s="1">
        <v>31</v>
      </c>
      <c r="R21" s="1">
        <v>8</v>
      </c>
      <c r="S21" s="1">
        <v>5</v>
      </c>
      <c r="T21" s="1">
        <v>2</v>
      </c>
      <c r="U21" s="1">
        <v>1</v>
      </c>
      <c r="V21" s="1" t="s">
        <v>13</v>
      </c>
      <c r="W21" s="1" t="s">
        <v>13</v>
      </c>
    </row>
    <row r="23" spans="1:23" x14ac:dyDescent="0.25">
      <c r="B23" t="s">
        <v>26</v>
      </c>
      <c r="E23" s="1" t="s">
        <v>33</v>
      </c>
      <c r="F23" s="1" t="s">
        <v>36</v>
      </c>
      <c r="G23" s="1" t="s">
        <v>37</v>
      </c>
      <c r="H23" s="1">
        <v>8032</v>
      </c>
      <c r="I23" s="1">
        <v>1024</v>
      </c>
      <c r="J23" s="1">
        <v>32</v>
      </c>
      <c r="K23" s="1">
        <v>32</v>
      </c>
      <c r="L23" s="1">
        <v>6</v>
      </c>
      <c r="M23" s="1">
        <v>6</v>
      </c>
      <c r="N23" s="1">
        <v>0</v>
      </c>
      <c r="O23" s="1">
        <v>0</v>
      </c>
      <c r="P23" s="1">
        <v>31</v>
      </c>
      <c r="Q23" s="1">
        <v>31</v>
      </c>
      <c r="R23" s="1">
        <v>8</v>
      </c>
      <c r="S23" s="1">
        <v>8</v>
      </c>
      <c r="T23" s="1" t="s">
        <v>36</v>
      </c>
      <c r="U23" s="1" t="s">
        <v>36</v>
      </c>
      <c r="V23" s="1" t="s">
        <v>13</v>
      </c>
      <c r="W23" s="1" t="s">
        <v>13</v>
      </c>
    </row>
    <row r="24" spans="1:23" x14ac:dyDescent="0.25">
      <c r="B24" t="s">
        <v>27</v>
      </c>
      <c r="E24" s="1" t="s">
        <v>34</v>
      </c>
      <c r="F24" s="1" t="s">
        <v>36</v>
      </c>
      <c r="G24" s="1" t="s">
        <v>37</v>
      </c>
      <c r="H24" s="1">
        <v>8032</v>
      </c>
      <c r="I24" s="1">
        <v>1024</v>
      </c>
      <c r="J24" s="1">
        <v>32</v>
      </c>
      <c r="K24" s="1">
        <v>32</v>
      </c>
      <c r="L24" s="1">
        <v>6</v>
      </c>
      <c r="M24" s="1">
        <v>6</v>
      </c>
      <c r="N24" s="1">
        <v>0</v>
      </c>
      <c r="O24" s="1">
        <v>0</v>
      </c>
      <c r="P24" s="1">
        <v>31</v>
      </c>
      <c r="Q24" s="1">
        <v>31</v>
      </c>
      <c r="R24" s="1">
        <v>8</v>
      </c>
      <c r="S24" s="1">
        <v>8</v>
      </c>
      <c r="T24" s="1" t="s">
        <v>36</v>
      </c>
      <c r="U24" s="1" t="s">
        <v>36</v>
      </c>
      <c r="V24" s="1" t="s">
        <v>13</v>
      </c>
      <c r="W24" s="1" t="s">
        <v>13</v>
      </c>
    </row>
    <row r="25" spans="1:23" x14ac:dyDescent="0.25">
      <c r="B25" t="s">
        <v>28</v>
      </c>
      <c r="E25" s="1" t="s">
        <v>35</v>
      </c>
      <c r="F25" s="1" t="s">
        <v>36</v>
      </c>
      <c r="G25" s="1" t="s">
        <v>37</v>
      </c>
      <c r="H25" s="1">
        <v>8032</v>
      </c>
      <c r="I25" s="1">
        <v>1024</v>
      </c>
      <c r="J25" s="1">
        <v>32</v>
      </c>
      <c r="K25" s="1">
        <v>32</v>
      </c>
      <c r="L25" s="1">
        <v>6</v>
      </c>
      <c r="M25" s="1">
        <v>6</v>
      </c>
      <c r="N25" s="1">
        <v>0</v>
      </c>
      <c r="O25" s="1">
        <v>0</v>
      </c>
      <c r="P25" s="1">
        <v>31</v>
      </c>
      <c r="Q25" s="1">
        <v>31</v>
      </c>
      <c r="R25" s="1">
        <v>8</v>
      </c>
      <c r="S25" s="1">
        <v>8</v>
      </c>
      <c r="T25" s="1" t="s">
        <v>36</v>
      </c>
      <c r="U25" s="1" t="s">
        <v>36</v>
      </c>
      <c r="V25" s="1" t="s">
        <v>13</v>
      </c>
      <c r="W25" s="1" t="s">
        <v>13</v>
      </c>
    </row>
    <row r="27" spans="1:23" x14ac:dyDescent="0.25">
      <c r="A27" t="s">
        <v>38</v>
      </c>
      <c r="B27" t="s">
        <v>42</v>
      </c>
      <c r="E27" s="1" t="s">
        <v>39</v>
      </c>
      <c r="F27" s="1" t="s">
        <v>36</v>
      </c>
      <c r="G27" s="1" t="s">
        <v>40</v>
      </c>
      <c r="H27" s="1">
        <v>11776</v>
      </c>
      <c r="I27" s="1">
        <v>1024</v>
      </c>
      <c r="J27" s="1">
        <v>32</v>
      </c>
      <c r="K27" s="1">
        <v>32</v>
      </c>
      <c r="L27" s="1">
        <v>9</v>
      </c>
      <c r="M27" s="1">
        <v>9</v>
      </c>
      <c r="N27" s="1">
        <v>1</v>
      </c>
      <c r="O27" s="1">
        <v>1</v>
      </c>
      <c r="P27" s="1">
        <v>16</v>
      </c>
      <c r="Q27" s="1">
        <v>16</v>
      </c>
      <c r="R27" s="1" t="s">
        <v>36</v>
      </c>
      <c r="S27" s="1" t="s">
        <v>36</v>
      </c>
      <c r="T27" s="1">
        <v>0.5</v>
      </c>
      <c r="U27" s="1">
        <v>0.5</v>
      </c>
      <c r="V27" s="1" t="s">
        <v>13</v>
      </c>
      <c r="W27" s="1" t="s">
        <v>13</v>
      </c>
    </row>
    <row r="28" spans="1:23" x14ac:dyDescent="0.25">
      <c r="B28" t="s">
        <v>43</v>
      </c>
      <c r="E28" s="1" t="s">
        <v>39</v>
      </c>
      <c r="F28" s="1" t="s">
        <v>36</v>
      </c>
      <c r="G28" s="1" t="s">
        <v>41</v>
      </c>
      <c r="H28" s="1">
        <v>11776</v>
      </c>
      <c r="I28" s="1">
        <v>1024</v>
      </c>
      <c r="J28" s="1">
        <v>32</v>
      </c>
      <c r="K28" s="1">
        <v>32</v>
      </c>
      <c r="L28" s="1">
        <v>9</v>
      </c>
      <c r="M28" s="1">
        <v>9</v>
      </c>
      <c r="N28" s="1">
        <v>1</v>
      </c>
      <c r="O28" s="1">
        <v>1</v>
      </c>
      <c r="P28" s="1">
        <v>16</v>
      </c>
      <c r="Q28" s="1">
        <v>16</v>
      </c>
      <c r="R28" s="1">
        <v>8</v>
      </c>
      <c r="S28" s="1">
        <v>8</v>
      </c>
      <c r="T28" s="1">
        <v>0.5</v>
      </c>
      <c r="U28" s="1">
        <v>0.5</v>
      </c>
      <c r="V28" s="1" t="s">
        <v>13</v>
      </c>
      <c r="W28" s="1" t="s">
        <v>13</v>
      </c>
    </row>
    <row r="30" spans="1:23" x14ac:dyDescent="0.25">
      <c r="B30" t="s">
        <v>46</v>
      </c>
      <c r="E30" s="1" t="s">
        <v>23</v>
      </c>
      <c r="F30" s="1" t="s">
        <v>36</v>
      </c>
      <c r="G30" s="1" t="s">
        <v>37</v>
      </c>
      <c r="H30" s="1">
        <v>14720</v>
      </c>
      <c r="I30" s="1">
        <v>1152</v>
      </c>
      <c r="J30" s="1">
        <v>32</v>
      </c>
      <c r="K30" s="1">
        <v>32</v>
      </c>
      <c r="L30" s="1">
        <v>9</v>
      </c>
      <c r="M30" s="1">
        <v>9</v>
      </c>
      <c r="N30" s="1">
        <v>1</v>
      </c>
      <c r="O30" s="1">
        <v>1</v>
      </c>
      <c r="P30" s="1">
        <v>16</v>
      </c>
      <c r="Q30" s="1">
        <v>16</v>
      </c>
      <c r="R30" s="1">
        <v>5</v>
      </c>
      <c r="S30" s="1">
        <v>5</v>
      </c>
      <c r="T30" s="1">
        <v>0.5</v>
      </c>
      <c r="U30" s="1">
        <v>0.5</v>
      </c>
      <c r="V30" s="1" t="s">
        <v>13</v>
      </c>
      <c r="W30" s="1" t="s">
        <v>13</v>
      </c>
    </row>
    <row r="31" spans="1:23" x14ac:dyDescent="0.25">
      <c r="B31" t="s">
        <v>44</v>
      </c>
      <c r="E31" s="1" t="s">
        <v>45</v>
      </c>
      <c r="F31" s="1" t="s">
        <v>36</v>
      </c>
      <c r="G31" s="1" t="s">
        <v>37</v>
      </c>
      <c r="H31" s="1">
        <v>15904</v>
      </c>
      <c r="I31" s="1">
        <v>896</v>
      </c>
      <c r="J31" s="1">
        <v>32</v>
      </c>
      <c r="K31" s="1">
        <v>32</v>
      </c>
      <c r="L31" s="1">
        <v>10</v>
      </c>
      <c r="M31" s="1">
        <v>10</v>
      </c>
      <c r="N31" s="1">
        <v>1</v>
      </c>
      <c r="O31" s="1">
        <v>1</v>
      </c>
      <c r="P31" s="1">
        <v>16</v>
      </c>
      <c r="Q31" s="1">
        <v>16</v>
      </c>
      <c r="R31" s="1">
        <v>5</v>
      </c>
      <c r="S31" s="1">
        <v>5</v>
      </c>
      <c r="T31" s="1">
        <v>0.5</v>
      </c>
      <c r="U31" s="1">
        <v>0.5</v>
      </c>
      <c r="V31" s="1" t="s">
        <v>13</v>
      </c>
      <c r="W31" s="1" t="s">
        <v>13</v>
      </c>
    </row>
    <row r="33" spans="1:23" x14ac:dyDescent="0.25">
      <c r="B33" t="s">
        <v>47</v>
      </c>
      <c r="E33" s="1" t="s">
        <v>29</v>
      </c>
      <c r="F33" s="1" t="s">
        <v>30</v>
      </c>
      <c r="G33" s="1" t="s">
        <v>37</v>
      </c>
      <c r="H33" s="1">
        <v>50016</v>
      </c>
      <c r="I33" s="1">
        <v>5024</v>
      </c>
      <c r="J33" s="1">
        <v>32</v>
      </c>
      <c r="K33" s="1">
        <v>32</v>
      </c>
      <c r="L33" s="1">
        <v>9</v>
      </c>
      <c r="M33" s="1">
        <v>6</v>
      </c>
      <c r="N33" s="1">
        <v>1</v>
      </c>
      <c r="O33" s="1">
        <v>1</v>
      </c>
      <c r="P33" s="1">
        <v>16</v>
      </c>
      <c r="Q33" s="1">
        <v>16</v>
      </c>
      <c r="R33" s="1">
        <v>8</v>
      </c>
      <c r="S33" s="1">
        <v>5</v>
      </c>
      <c r="T33" s="1">
        <v>0.5</v>
      </c>
      <c r="U33" s="1">
        <v>0.5</v>
      </c>
      <c r="V33" s="1" t="s">
        <v>13</v>
      </c>
      <c r="W33" s="1" t="s">
        <v>13</v>
      </c>
    </row>
    <row r="34" spans="1:23" x14ac:dyDescent="0.25">
      <c r="B34" t="s">
        <v>48</v>
      </c>
      <c r="E34" s="1" t="s">
        <v>29</v>
      </c>
      <c r="F34" s="1" t="s">
        <v>30</v>
      </c>
      <c r="G34" s="1" t="s">
        <v>37</v>
      </c>
      <c r="H34" s="1">
        <v>25024</v>
      </c>
      <c r="I34" s="1">
        <v>2016</v>
      </c>
      <c r="J34" s="1">
        <v>32</v>
      </c>
      <c r="K34" s="1">
        <v>32</v>
      </c>
      <c r="L34" s="1">
        <v>9</v>
      </c>
      <c r="M34" s="1">
        <v>6</v>
      </c>
      <c r="N34" s="1">
        <v>1</v>
      </c>
      <c r="O34" s="1">
        <v>1</v>
      </c>
      <c r="P34" s="1">
        <v>16</v>
      </c>
      <c r="Q34" s="1">
        <v>16</v>
      </c>
      <c r="R34" s="1">
        <v>8</v>
      </c>
      <c r="S34" s="1">
        <v>5</v>
      </c>
      <c r="T34" s="1">
        <v>2</v>
      </c>
      <c r="U34" s="1">
        <v>1</v>
      </c>
      <c r="V34" s="1" t="s">
        <v>13</v>
      </c>
      <c r="W34" s="1" t="s">
        <v>13</v>
      </c>
    </row>
    <row r="36" spans="1:23" x14ac:dyDescent="0.25">
      <c r="A36" t="s">
        <v>64</v>
      </c>
      <c r="B36" s="6" t="s">
        <v>52</v>
      </c>
      <c r="C36">
        <v>14690</v>
      </c>
      <c r="E36" s="1" t="s">
        <v>23</v>
      </c>
      <c r="G36" s="1" t="s">
        <v>37</v>
      </c>
      <c r="H36" s="1">
        <v>1792</v>
      </c>
      <c r="I36" s="1">
        <v>864</v>
      </c>
      <c r="J36" s="1">
        <v>32</v>
      </c>
      <c r="K36" s="1">
        <v>32</v>
      </c>
      <c r="L36" s="1">
        <v>6</v>
      </c>
      <c r="M36" s="1">
        <v>6</v>
      </c>
      <c r="N36" s="1">
        <v>1</v>
      </c>
      <c r="O36" s="1">
        <v>1</v>
      </c>
      <c r="P36" s="1">
        <v>31</v>
      </c>
      <c r="Q36" s="1">
        <v>31</v>
      </c>
      <c r="R36" s="1">
        <v>8</v>
      </c>
      <c r="S36" s="1">
        <v>8</v>
      </c>
      <c r="T36" s="1">
        <v>1</v>
      </c>
      <c r="U36" s="1">
        <v>1</v>
      </c>
      <c r="V36" s="1" t="s">
        <v>13</v>
      </c>
      <c r="W36" s="1" t="s">
        <v>13</v>
      </c>
    </row>
    <row r="37" spans="1:23" x14ac:dyDescent="0.25">
      <c r="A37" t="s">
        <v>65</v>
      </c>
      <c r="B37" s="6" t="s">
        <v>53</v>
      </c>
      <c r="C37">
        <v>10300</v>
      </c>
      <c r="E37" s="1" t="s">
        <v>23</v>
      </c>
      <c r="G37" s="1" t="s">
        <v>37</v>
      </c>
      <c r="H37" s="1">
        <v>3376</v>
      </c>
      <c r="I37" s="1">
        <v>864</v>
      </c>
      <c r="J37" s="1">
        <v>32</v>
      </c>
      <c r="K37" s="1">
        <v>32</v>
      </c>
      <c r="L37" s="1">
        <v>6</v>
      </c>
      <c r="M37" s="1">
        <v>6</v>
      </c>
      <c r="N37" s="1">
        <v>1</v>
      </c>
      <c r="O37" s="1">
        <v>1</v>
      </c>
      <c r="P37" s="1">
        <v>31</v>
      </c>
      <c r="Q37" s="1">
        <v>31</v>
      </c>
      <c r="R37" s="1">
        <v>8</v>
      </c>
      <c r="S37" s="1">
        <v>8</v>
      </c>
      <c r="T37" s="1">
        <v>1</v>
      </c>
      <c r="U37" s="1">
        <v>1</v>
      </c>
      <c r="V37" s="1" t="s">
        <v>13</v>
      </c>
      <c r="W37" s="1" t="s">
        <v>13</v>
      </c>
    </row>
    <row r="38" spans="1:23" x14ac:dyDescent="0.25">
      <c r="A38" t="s">
        <v>63</v>
      </c>
      <c r="B38" s="6" t="s">
        <v>54</v>
      </c>
      <c r="C38">
        <v>6440</v>
      </c>
      <c r="E38" s="1" t="s">
        <v>29</v>
      </c>
      <c r="F38" s="1" t="s">
        <v>30</v>
      </c>
      <c r="G38" s="1" t="s">
        <v>37</v>
      </c>
      <c r="H38" s="1">
        <v>6752</v>
      </c>
      <c r="I38" s="1">
        <v>864</v>
      </c>
      <c r="J38" s="1">
        <v>32</v>
      </c>
      <c r="K38" s="1">
        <v>32</v>
      </c>
      <c r="L38" s="1">
        <v>6</v>
      </c>
      <c r="M38" s="1">
        <v>6</v>
      </c>
      <c r="N38" s="1">
        <v>1</v>
      </c>
      <c r="O38" s="1">
        <v>1</v>
      </c>
      <c r="P38" s="1">
        <v>31</v>
      </c>
      <c r="Q38" s="1">
        <v>31</v>
      </c>
      <c r="R38" s="1">
        <v>8</v>
      </c>
      <c r="S38" s="1">
        <v>8</v>
      </c>
      <c r="T38" s="1">
        <v>1</v>
      </c>
      <c r="U38" s="1">
        <v>1</v>
      </c>
      <c r="V38" s="1" t="s">
        <v>13</v>
      </c>
      <c r="W38" s="1" t="s">
        <v>13</v>
      </c>
    </row>
    <row r="39" spans="1:23" x14ac:dyDescent="0.25">
      <c r="B39" s="6" t="s">
        <v>55</v>
      </c>
      <c r="C39">
        <v>5670</v>
      </c>
      <c r="E39" s="1" t="s">
        <v>29</v>
      </c>
      <c r="F39" s="1" t="s">
        <v>30</v>
      </c>
      <c r="G39" s="1" t="s">
        <v>37</v>
      </c>
      <c r="H39" s="1">
        <v>10912</v>
      </c>
      <c r="I39" s="1">
        <v>864</v>
      </c>
      <c r="J39" s="1">
        <v>32</v>
      </c>
      <c r="K39" s="1">
        <v>32</v>
      </c>
      <c r="L39" s="1">
        <v>6</v>
      </c>
      <c r="M39" s="1">
        <v>6</v>
      </c>
      <c r="N39" s="1">
        <v>1</v>
      </c>
      <c r="O39" s="1">
        <v>1</v>
      </c>
      <c r="P39" s="1">
        <v>31</v>
      </c>
      <c r="Q39" s="1">
        <v>31</v>
      </c>
      <c r="R39" s="1">
        <v>8</v>
      </c>
      <c r="S39" s="1">
        <v>8</v>
      </c>
      <c r="T39" s="1">
        <v>1</v>
      </c>
      <c r="U39" s="1">
        <v>1</v>
      </c>
      <c r="V39" s="1" t="s">
        <v>13</v>
      </c>
      <c r="W39" s="1" t="s">
        <v>13</v>
      </c>
    </row>
    <row r="40" spans="1:23" x14ac:dyDescent="0.25">
      <c r="B40" s="6" t="s">
        <v>56</v>
      </c>
      <c r="C40">
        <v>3860</v>
      </c>
      <c r="E40" s="1" t="s">
        <v>29</v>
      </c>
      <c r="F40" s="1" t="s">
        <v>30</v>
      </c>
      <c r="G40" s="1" t="s">
        <v>37</v>
      </c>
      <c r="H40" s="1">
        <v>16384</v>
      </c>
      <c r="I40" s="1">
        <v>864</v>
      </c>
      <c r="J40" s="1">
        <v>32</v>
      </c>
      <c r="K40" s="1">
        <v>32</v>
      </c>
      <c r="L40" s="1">
        <v>6</v>
      </c>
      <c r="M40" s="1">
        <v>6</v>
      </c>
      <c r="N40" s="1">
        <v>1</v>
      </c>
      <c r="O40" s="1">
        <v>1</v>
      </c>
      <c r="P40" s="1">
        <v>31</v>
      </c>
      <c r="Q40" s="1">
        <v>31</v>
      </c>
      <c r="R40" s="1">
        <v>8</v>
      </c>
      <c r="S40" s="1">
        <v>8</v>
      </c>
      <c r="T40" s="1">
        <v>1</v>
      </c>
      <c r="U40" s="1">
        <v>1</v>
      </c>
      <c r="V40" s="1" t="s">
        <v>13</v>
      </c>
      <c r="W40" s="1" t="s">
        <v>13</v>
      </c>
    </row>
    <row r="41" spans="1:23" x14ac:dyDescent="0.25">
      <c r="B41" s="6" t="s">
        <v>57</v>
      </c>
      <c r="C41">
        <v>3350</v>
      </c>
      <c r="E41" s="1" t="s">
        <v>29</v>
      </c>
      <c r="F41" s="1" t="s">
        <v>30</v>
      </c>
      <c r="G41" s="1" t="s">
        <v>37</v>
      </c>
      <c r="H41" s="1">
        <v>21824</v>
      </c>
      <c r="I41" s="1">
        <v>992</v>
      </c>
      <c r="J41" s="1">
        <v>32</v>
      </c>
      <c r="K41" s="1">
        <v>32</v>
      </c>
      <c r="L41" s="1">
        <v>6</v>
      </c>
      <c r="M41" s="1">
        <v>6</v>
      </c>
      <c r="N41" s="1">
        <v>1</v>
      </c>
      <c r="O41" s="1">
        <v>1</v>
      </c>
      <c r="P41" s="1">
        <v>31</v>
      </c>
      <c r="Q41" s="1">
        <v>31</v>
      </c>
      <c r="R41" s="1">
        <v>8</v>
      </c>
      <c r="S41" s="1">
        <v>8</v>
      </c>
      <c r="T41" s="1">
        <v>1</v>
      </c>
      <c r="U41" s="1">
        <v>1</v>
      </c>
      <c r="V41" s="1" t="s">
        <v>13</v>
      </c>
      <c r="W41" s="1" t="s">
        <v>13</v>
      </c>
    </row>
    <row r="42" spans="1:23" x14ac:dyDescent="0.25">
      <c r="B42" s="6" t="s">
        <v>58</v>
      </c>
      <c r="C42">
        <v>7210</v>
      </c>
      <c r="E42" s="1" t="s">
        <v>29</v>
      </c>
      <c r="F42" s="1" t="s">
        <v>30</v>
      </c>
      <c r="G42" s="1" t="s">
        <v>37</v>
      </c>
      <c r="H42" s="1">
        <v>4352</v>
      </c>
      <c r="I42" s="1">
        <v>1120</v>
      </c>
      <c r="J42" s="1">
        <v>32</v>
      </c>
      <c r="K42" s="1">
        <v>32</v>
      </c>
      <c r="L42" s="1">
        <v>6</v>
      </c>
      <c r="M42" s="1">
        <v>6</v>
      </c>
      <c r="N42" s="1">
        <v>1</v>
      </c>
      <c r="O42" s="1">
        <v>1</v>
      </c>
      <c r="P42" s="1">
        <v>31</v>
      </c>
      <c r="Q42" s="1">
        <v>31</v>
      </c>
      <c r="R42" s="1">
        <v>8</v>
      </c>
      <c r="S42" s="1">
        <v>8</v>
      </c>
      <c r="T42" s="1">
        <v>1</v>
      </c>
      <c r="U42" s="1">
        <v>1</v>
      </c>
      <c r="V42" s="1" t="s">
        <v>13</v>
      </c>
      <c r="W42" s="1" t="s">
        <v>13</v>
      </c>
    </row>
    <row r="43" spans="1:23" x14ac:dyDescent="0.25">
      <c r="B43" s="6" t="s">
        <v>59</v>
      </c>
      <c r="C43">
        <v>3090</v>
      </c>
      <c r="E43" s="1" t="s">
        <v>29</v>
      </c>
      <c r="F43" s="1" t="s">
        <v>30</v>
      </c>
      <c r="G43" s="1" t="s">
        <v>37</v>
      </c>
      <c r="H43" s="1">
        <v>6752</v>
      </c>
      <c r="I43" s="1">
        <v>1792</v>
      </c>
      <c r="J43" s="1">
        <v>32</v>
      </c>
      <c r="K43" s="1">
        <v>32</v>
      </c>
      <c r="L43" s="1">
        <v>6</v>
      </c>
      <c r="M43" s="1">
        <v>6</v>
      </c>
      <c r="N43" s="1">
        <v>1</v>
      </c>
      <c r="O43" s="1">
        <v>1</v>
      </c>
      <c r="P43" s="1">
        <v>31</v>
      </c>
      <c r="Q43" s="1">
        <v>31</v>
      </c>
      <c r="R43" s="1">
        <v>8</v>
      </c>
      <c r="S43" s="1">
        <v>8</v>
      </c>
      <c r="T43" s="1">
        <v>1</v>
      </c>
      <c r="U43" s="1">
        <v>1</v>
      </c>
      <c r="V43" s="1" t="s">
        <v>13</v>
      </c>
      <c r="W43" s="1" t="s">
        <v>13</v>
      </c>
    </row>
    <row r="44" spans="1:23" x14ac:dyDescent="0.25">
      <c r="B44" s="6" t="s">
        <v>60</v>
      </c>
      <c r="C44">
        <v>3090</v>
      </c>
      <c r="E44" s="1" t="s">
        <v>29</v>
      </c>
      <c r="F44" s="1" t="s">
        <v>30</v>
      </c>
      <c r="G44" s="1" t="s">
        <v>37</v>
      </c>
      <c r="H44" s="1">
        <v>13504</v>
      </c>
      <c r="I44" s="1">
        <v>1792</v>
      </c>
      <c r="J44" s="1">
        <v>32</v>
      </c>
      <c r="K44" s="1">
        <v>32</v>
      </c>
      <c r="L44" s="1">
        <v>6</v>
      </c>
      <c r="M44" s="1">
        <v>6</v>
      </c>
      <c r="N44" s="1">
        <v>1</v>
      </c>
      <c r="O44" s="1">
        <v>1</v>
      </c>
      <c r="P44" s="1">
        <v>31</v>
      </c>
      <c r="Q44" s="1">
        <v>31</v>
      </c>
      <c r="R44" s="1">
        <v>8</v>
      </c>
      <c r="S44" s="1">
        <v>8</v>
      </c>
      <c r="T44" s="1">
        <v>1</v>
      </c>
      <c r="U44" s="1">
        <v>1</v>
      </c>
      <c r="V44" s="1" t="s">
        <v>13</v>
      </c>
      <c r="W44" s="1" t="s">
        <v>13</v>
      </c>
    </row>
    <row r="45" spans="1:23" x14ac:dyDescent="0.25">
      <c r="B45" s="6" t="s">
        <v>61</v>
      </c>
      <c r="C45">
        <v>3090</v>
      </c>
      <c r="E45" s="1" t="s">
        <v>29</v>
      </c>
      <c r="F45" s="1" t="s">
        <v>30</v>
      </c>
      <c r="G45" s="1" t="s">
        <v>37</v>
      </c>
      <c r="H45" s="1">
        <v>21824</v>
      </c>
      <c r="I45" s="1">
        <v>1792</v>
      </c>
      <c r="J45" s="1">
        <v>32</v>
      </c>
      <c r="K45" s="1">
        <v>32</v>
      </c>
      <c r="L45" s="1">
        <v>6</v>
      </c>
      <c r="M45" s="1">
        <v>6</v>
      </c>
      <c r="N45" s="1">
        <v>1</v>
      </c>
      <c r="O45" s="1">
        <v>1</v>
      </c>
      <c r="P45" s="1">
        <v>31</v>
      </c>
      <c r="Q45" s="1">
        <v>31</v>
      </c>
      <c r="R45" s="1">
        <v>8</v>
      </c>
      <c r="S45" s="1">
        <v>8</v>
      </c>
      <c r="T45" s="1">
        <v>1</v>
      </c>
      <c r="U45" s="1">
        <v>1</v>
      </c>
      <c r="V45" s="1" t="s">
        <v>13</v>
      </c>
      <c r="W45" s="1" t="s">
        <v>13</v>
      </c>
    </row>
    <row r="46" spans="1:23" x14ac:dyDescent="0.25">
      <c r="B46" s="6" t="s">
        <v>62</v>
      </c>
      <c r="C46">
        <v>2570</v>
      </c>
      <c r="E46" s="1" t="s">
        <v>29</v>
      </c>
      <c r="F46" s="1" t="s">
        <v>30</v>
      </c>
      <c r="G46" s="1" t="s">
        <v>37</v>
      </c>
      <c r="H46" s="1">
        <v>32658</v>
      </c>
      <c r="I46" s="1">
        <v>1792</v>
      </c>
      <c r="J46" s="1">
        <v>32</v>
      </c>
      <c r="K46" s="1">
        <v>32</v>
      </c>
      <c r="L46" s="1">
        <v>6</v>
      </c>
      <c r="M46" s="1">
        <v>6</v>
      </c>
      <c r="N46" s="1">
        <v>1</v>
      </c>
      <c r="O46" s="1">
        <v>1</v>
      </c>
      <c r="P46" s="1">
        <v>31</v>
      </c>
      <c r="Q46" s="1">
        <v>31</v>
      </c>
      <c r="R46" s="1">
        <v>8</v>
      </c>
      <c r="S46" s="1">
        <v>8</v>
      </c>
      <c r="T46" s="1">
        <v>1</v>
      </c>
      <c r="U46" s="1">
        <v>1</v>
      </c>
      <c r="V46" s="1" t="s">
        <v>13</v>
      </c>
      <c r="W46" s="1" t="s">
        <v>13</v>
      </c>
    </row>
    <row r="47" spans="1:23" x14ac:dyDescent="0.25">
      <c r="B47" s="6" t="s">
        <v>66</v>
      </c>
      <c r="C47">
        <v>2060</v>
      </c>
      <c r="E47" s="1" t="s">
        <v>29</v>
      </c>
      <c r="F47" s="1" t="s">
        <v>30</v>
      </c>
      <c r="G47" s="1" t="s">
        <v>37</v>
      </c>
      <c r="H47" s="1">
        <v>13504</v>
      </c>
      <c r="I47" s="1">
        <v>5504</v>
      </c>
      <c r="J47" s="1">
        <v>32</v>
      </c>
      <c r="K47" s="1">
        <v>32</v>
      </c>
      <c r="L47" s="1">
        <v>6</v>
      </c>
      <c r="M47" s="1">
        <v>6</v>
      </c>
      <c r="N47" s="1">
        <v>1</v>
      </c>
      <c r="O47" s="1">
        <v>1</v>
      </c>
      <c r="P47" s="1">
        <v>31</v>
      </c>
      <c r="Q47" s="1">
        <v>31</v>
      </c>
      <c r="R47" s="1">
        <v>8</v>
      </c>
      <c r="S47" s="1">
        <v>8</v>
      </c>
      <c r="T47" s="1">
        <v>1</v>
      </c>
      <c r="U47" s="1">
        <v>1</v>
      </c>
      <c r="V47" s="1" t="s">
        <v>13</v>
      </c>
      <c r="W47" s="1" t="s">
        <v>13</v>
      </c>
    </row>
    <row r="48" spans="1:23" x14ac:dyDescent="0.25">
      <c r="B48" s="6" t="s">
        <v>67</v>
      </c>
      <c r="C48">
        <v>2060</v>
      </c>
      <c r="E48" s="1" t="s">
        <v>29</v>
      </c>
      <c r="F48" s="1" t="s">
        <v>30</v>
      </c>
      <c r="G48" s="1" t="s">
        <v>37</v>
      </c>
      <c r="H48" s="1">
        <v>21824</v>
      </c>
      <c r="I48" s="1">
        <v>5504</v>
      </c>
      <c r="J48" s="1">
        <v>32</v>
      </c>
      <c r="K48" s="1">
        <v>32</v>
      </c>
      <c r="L48" s="1">
        <v>6</v>
      </c>
      <c r="M48" s="1">
        <v>6</v>
      </c>
      <c r="N48" s="1">
        <v>1</v>
      </c>
      <c r="O48" s="1">
        <v>1</v>
      </c>
      <c r="P48" s="1">
        <v>31</v>
      </c>
      <c r="Q48" s="1">
        <v>31</v>
      </c>
      <c r="R48" s="1">
        <v>8</v>
      </c>
      <c r="S48" s="1">
        <v>8</v>
      </c>
      <c r="T48" s="1">
        <v>1</v>
      </c>
      <c r="U48" s="1">
        <v>1</v>
      </c>
      <c r="V48" s="1" t="s">
        <v>13</v>
      </c>
      <c r="W48" s="1" t="s">
        <v>13</v>
      </c>
    </row>
    <row r="49" spans="1:23" x14ac:dyDescent="0.25">
      <c r="B49" s="8" t="s">
        <v>68</v>
      </c>
      <c r="C49">
        <v>2060</v>
      </c>
      <c r="E49" s="1" t="s">
        <v>29</v>
      </c>
      <c r="F49" s="1" t="s">
        <v>30</v>
      </c>
      <c r="G49" s="1" t="s">
        <v>37</v>
      </c>
      <c r="H49" s="1">
        <v>43648</v>
      </c>
      <c r="I49" s="1">
        <v>5504</v>
      </c>
      <c r="J49" s="1">
        <v>32</v>
      </c>
      <c r="K49" s="1">
        <v>32</v>
      </c>
      <c r="L49" s="1">
        <v>6</v>
      </c>
      <c r="M49" s="1">
        <v>6</v>
      </c>
      <c r="N49" s="1">
        <v>1</v>
      </c>
      <c r="O49" s="1">
        <v>1</v>
      </c>
      <c r="P49" s="1">
        <v>31</v>
      </c>
      <c r="Q49" s="1">
        <v>31</v>
      </c>
      <c r="R49" s="1">
        <v>8</v>
      </c>
      <c r="S49" s="1">
        <v>8</v>
      </c>
      <c r="T49" s="1">
        <v>1</v>
      </c>
      <c r="U49" s="1">
        <v>1</v>
      </c>
      <c r="V49" s="1" t="s">
        <v>13</v>
      </c>
      <c r="W49" s="1" t="s">
        <v>13</v>
      </c>
    </row>
    <row r="50" spans="1:23" x14ac:dyDescent="0.25">
      <c r="B50" s="7" t="s">
        <v>70</v>
      </c>
      <c r="C50">
        <v>1030</v>
      </c>
      <c r="E50" s="1" t="s">
        <v>29</v>
      </c>
      <c r="F50" s="1" t="s">
        <v>32</v>
      </c>
      <c r="G50" s="1" t="s">
        <v>37</v>
      </c>
      <c r="H50" s="1">
        <v>66240</v>
      </c>
      <c r="I50" s="1">
        <v>5888</v>
      </c>
      <c r="J50" s="1">
        <v>32</v>
      </c>
      <c r="K50" s="1">
        <v>32</v>
      </c>
      <c r="L50" s="1">
        <v>6</v>
      </c>
      <c r="M50" s="1">
        <v>6</v>
      </c>
      <c r="N50" s="1">
        <v>1</v>
      </c>
      <c r="O50" s="1">
        <v>1</v>
      </c>
      <c r="P50" s="1">
        <v>31</v>
      </c>
      <c r="Q50" s="1">
        <v>31</v>
      </c>
      <c r="R50" s="1">
        <v>8</v>
      </c>
      <c r="S50" s="1">
        <v>8</v>
      </c>
      <c r="T50" s="1">
        <v>1</v>
      </c>
      <c r="U50" s="1">
        <v>1</v>
      </c>
      <c r="V50" s="1" t="s">
        <v>13</v>
      </c>
      <c r="W50" s="1" t="s">
        <v>13</v>
      </c>
    </row>
    <row r="52" spans="1:23" x14ac:dyDescent="0.25">
      <c r="A52" t="s">
        <v>71</v>
      </c>
      <c r="B52" s="6" t="s">
        <v>59</v>
      </c>
      <c r="C52">
        <v>10050</v>
      </c>
      <c r="E52" s="1" t="s">
        <v>23</v>
      </c>
      <c r="G52" s="1" t="s">
        <v>37</v>
      </c>
      <c r="H52" s="1">
        <v>3376</v>
      </c>
      <c r="I52" s="1">
        <v>896</v>
      </c>
      <c r="J52" s="1">
        <f t="shared" ref="J52:J60" si="0">H52/4</f>
        <v>844</v>
      </c>
      <c r="K52" s="1">
        <f t="shared" ref="K52:K60" si="1">I52/4</f>
        <v>224</v>
      </c>
      <c r="L52" s="1">
        <v>6</v>
      </c>
      <c r="M52" s="1">
        <v>6</v>
      </c>
      <c r="N52" s="1">
        <v>1</v>
      </c>
      <c r="O52" s="1">
        <v>1</v>
      </c>
      <c r="P52" s="1">
        <v>31</v>
      </c>
      <c r="Q52" s="1">
        <v>31</v>
      </c>
      <c r="R52" s="1">
        <v>8</v>
      </c>
      <c r="S52" s="1">
        <v>8</v>
      </c>
      <c r="T52" s="1">
        <v>1</v>
      </c>
      <c r="U52" s="1">
        <v>1</v>
      </c>
      <c r="V52" s="1" t="s">
        <v>13</v>
      </c>
      <c r="W52" s="1" t="s">
        <v>13</v>
      </c>
    </row>
    <row r="53" spans="1:23" x14ac:dyDescent="0.25">
      <c r="A53" t="s">
        <v>65</v>
      </c>
      <c r="B53" s="6" t="s">
        <v>60</v>
      </c>
      <c r="C53">
        <v>6180</v>
      </c>
      <c r="E53" s="1" t="s">
        <v>29</v>
      </c>
      <c r="F53" s="1" t="s">
        <v>30</v>
      </c>
      <c r="G53" s="1" t="s">
        <v>37</v>
      </c>
      <c r="H53" s="1">
        <v>6880</v>
      </c>
      <c r="I53" s="1">
        <v>896</v>
      </c>
      <c r="J53" s="1">
        <f t="shared" si="0"/>
        <v>1720</v>
      </c>
      <c r="K53" s="1">
        <f t="shared" si="1"/>
        <v>224</v>
      </c>
      <c r="L53" s="1">
        <v>6</v>
      </c>
      <c r="M53" s="1">
        <v>6</v>
      </c>
      <c r="N53" s="1">
        <v>1</v>
      </c>
      <c r="O53" s="1">
        <v>1</v>
      </c>
      <c r="P53" s="1">
        <v>31</v>
      </c>
      <c r="Q53" s="1">
        <v>31</v>
      </c>
      <c r="R53" s="1">
        <v>8</v>
      </c>
      <c r="S53" s="1">
        <v>8</v>
      </c>
      <c r="T53" s="1">
        <v>1</v>
      </c>
      <c r="U53" s="1">
        <v>1</v>
      </c>
      <c r="V53" s="1" t="s">
        <v>13</v>
      </c>
      <c r="W53" s="1" t="s">
        <v>13</v>
      </c>
    </row>
    <row r="54" spans="1:23" x14ac:dyDescent="0.25">
      <c r="A54" t="s">
        <v>63</v>
      </c>
      <c r="B54" s="6" t="s">
        <v>61</v>
      </c>
      <c r="C54">
        <v>5410</v>
      </c>
      <c r="E54" s="1" t="s">
        <v>29</v>
      </c>
      <c r="F54" s="1" t="s">
        <v>30</v>
      </c>
      <c r="G54" s="1" t="s">
        <v>37</v>
      </c>
      <c r="H54" s="1">
        <v>11520</v>
      </c>
      <c r="I54" s="1">
        <v>896</v>
      </c>
      <c r="J54" s="1">
        <f t="shared" si="0"/>
        <v>2880</v>
      </c>
      <c r="K54" s="1">
        <f t="shared" si="1"/>
        <v>224</v>
      </c>
      <c r="L54" s="1">
        <v>6</v>
      </c>
      <c r="M54" s="1">
        <v>6</v>
      </c>
      <c r="N54" s="1">
        <v>1</v>
      </c>
      <c r="O54" s="1">
        <v>1</v>
      </c>
      <c r="P54" s="1">
        <v>31</v>
      </c>
      <c r="Q54" s="1">
        <v>31</v>
      </c>
      <c r="R54" s="1">
        <v>8</v>
      </c>
      <c r="S54" s="1">
        <v>8</v>
      </c>
      <c r="T54" s="1">
        <v>1</v>
      </c>
      <c r="U54" s="1">
        <v>1</v>
      </c>
      <c r="V54" s="1" t="s">
        <v>13</v>
      </c>
      <c r="W54" s="1" t="s">
        <v>13</v>
      </c>
    </row>
    <row r="55" spans="1:23" x14ac:dyDescent="0.25">
      <c r="B55" s="6" t="s">
        <v>62</v>
      </c>
      <c r="C55">
        <v>3600</v>
      </c>
      <c r="E55" s="1" t="s">
        <v>29</v>
      </c>
      <c r="F55" s="1" t="s">
        <v>30</v>
      </c>
      <c r="G55" s="1" t="s">
        <v>37</v>
      </c>
      <c r="H55" s="1">
        <v>17344</v>
      </c>
      <c r="I55" s="1">
        <v>896</v>
      </c>
      <c r="J55" s="1">
        <f t="shared" si="0"/>
        <v>4336</v>
      </c>
      <c r="K55" s="1">
        <f t="shared" si="1"/>
        <v>224</v>
      </c>
      <c r="L55" s="1">
        <v>6</v>
      </c>
      <c r="M55" s="1">
        <v>6</v>
      </c>
      <c r="N55" s="1">
        <v>1</v>
      </c>
      <c r="O55" s="1">
        <v>1</v>
      </c>
      <c r="P55" s="1">
        <v>31</v>
      </c>
      <c r="Q55" s="1">
        <v>31</v>
      </c>
      <c r="R55" s="1">
        <v>8</v>
      </c>
      <c r="S55" s="1">
        <v>8</v>
      </c>
      <c r="T55" s="1">
        <v>1</v>
      </c>
      <c r="U55" s="1">
        <v>1</v>
      </c>
      <c r="V55" s="1" t="s">
        <v>13</v>
      </c>
      <c r="W55" s="1" t="s">
        <v>13</v>
      </c>
    </row>
    <row r="56" spans="1:23" x14ac:dyDescent="0.25">
      <c r="B56" s="6" t="s">
        <v>66</v>
      </c>
      <c r="C56">
        <v>2570</v>
      </c>
      <c r="E56" s="1" t="s">
        <v>29</v>
      </c>
      <c r="F56" s="1" t="s">
        <v>30</v>
      </c>
      <c r="G56" s="1" t="s">
        <v>37</v>
      </c>
      <c r="H56" s="1">
        <v>6880</v>
      </c>
      <c r="I56" s="1">
        <v>2944</v>
      </c>
      <c r="J56" s="1">
        <f t="shared" si="0"/>
        <v>1720</v>
      </c>
      <c r="K56" s="1">
        <f t="shared" si="1"/>
        <v>736</v>
      </c>
      <c r="L56" s="1">
        <v>6</v>
      </c>
      <c r="M56" s="1">
        <v>6</v>
      </c>
      <c r="N56" s="1">
        <v>1</v>
      </c>
      <c r="O56" s="1">
        <v>1</v>
      </c>
      <c r="P56" s="1">
        <v>31</v>
      </c>
      <c r="Q56" s="1">
        <v>31</v>
      </c>
      <c r="R56" s="1">
        <v>8</v>
      </c>
      <c r="S56" s="1">
        <v>8</v>
      </c>
      <c r="T56" s="1">
        <v>1</v>
      </c>
      <c r="U56" s="1">
        <v>1</v>
      </c>
      <c r="V56" s="1" t="s">
        <v>13</v>
      </c>
      <c r="W56" s="1" t="s">
        <v>13</v>
      </c>
    </row>
    <row r="57" spans="1:23" x14ac:dyDescent="0.25">
      <c r="B57" s="6" t="s">
        <v>67</v>
      </c>
      <c r="C57">
        <v>2570</v>
      </c>
      <c r="E57" s="1" t="s">
        <v>29</v>
      </c>
      <c r="F57" s="1" t="s">
        <v>30</v>
      </c>
      <c r="G57" s="1" t="s">
        <v>37</v>
      </c>
      <c r="H57" s="1">
        <v>11520</v>
      </c>
      <c r="I57" s="1">
        <v>2944</v>
      </c>
      <c r="J57" s="1">
        <f t="shared" si="0"/>
        <v>2880</v>
      </c>
      <c r="K57" s="1">
        <f t="shared" si="1"/>
        <v>736</v>
      </c>
      <c r="L57" s="1">
        <v>6</v>
      </c>
      <c r="M57" s="1">
        <v>6</v>
      </c>
      <c r="N57" s="1">
        <v>1</v>
      </c>
      <c r="O57" s="1">
        <v>1</v>
      </c>
      <c r="P57" s="1">
        <v>31</v>
      </c>
      <c r="Q57" s="1">
        <v>31</v>
      </c>
      <c r="R57" s="1">
        <v>8</v>
      </c>
      <c r="S57" s="1">
        <v>8</v>
      </c>
      <c r="T57" s="1">
        <v>1</v>
      </c>
      <c r="U57" s="1">
        <v>1</v>
      </c>
      <c r="V57" s="1" t="s">
        <v>13</v>
      </c>
      <c r="W57" s="1" t="s">
        <v>13</v>
      </c>
    </row>
    <row r="58" spans="1:23" x14ac:dyDescent="0.25">
      <c r="B58" s="8" t="s">
        <v>68</v>
      </c>
      <c r="C58">
        <v>2570</v>
      </c>
      <c r="E58" s="1" t="s">
        <v>29</v>
      </c>
      <c r="F58" s="1" t="s">
        <v>30</v>
      </c>
      <c r="G58" s="1" t="s">
        <v>37</v>
      </c>
      <c r="H58" s="1">
        <v>23104</v>
      </c>
      <c r="I58" s="1">
        <v>2944</v>
      </c>
      <c r="J58" s="1">
        <f t="shared" si="0"/>
        <v>5776</v>
      </c>
      <c r="K58" s="1">
        <f t="shared" si="1"/>
        <v>736</v>
      </c>
      <c r="L58" s="1">
        <v>6</v>
      </c>
      <c r="M58" s="1">
        <v>6</v>
      </c>
      <c r="N58" s="1">
        <v>1</v>
      </c>
      <c r="O58" s="1">
        <v>1</v>
      </c>
      <c r="P58" s="1">
        <v>31</v>
      </c>
      <c r="Q58" s="1">
        <v>31</v>
      </c>
      <c r="R58" s="1">
        <v>8</v>
      </c>
      <c r="S58" s="1">
        <v>8</v>
      </c>
      <c r="T58" s="1">
        <v>1</v>
      </c>
      <c r="U58" s="1">
        <v>1</v>
      </c>
      <c r="V58" s="1" t="s">
        <v>13</v>
      </c>
      <c r="W58" s="1" t="s">
        <v>13</v>
      </c>
    </row>
    <row r="59" spans="1:23" x14ac:dyDescent="0.25">
      <c r="B59" s="8" t="s">
        <v>70</v>
      </c>
      <c r="C59">
        <v>2060</v>
      </c>
      <c r="E59" s="1" t="s">
        <v>29</v>
      </c>
      <c r="F59" s="1" t="s">
        <v>30</v>
      </c>
      <c r="G59" s="1" t="s">
        <v>37</v>
      </c>
      <c r="H59" s="1">
        <v>33120</v>
      </c>
      <c r="I59" s="1">
        <v>2944</v>
      </c>
      <c r="J59" s="1">
        <f t="shared" si="0"/>
        <v>8280</v>
      </c>
      <c r="K59" s="1">
        <f t="shared" si="1"/>
        <v>736</v>
      </c>
      <c r="L59" s="1">
        <v>6</v>
      </c>
      <c r="M59" s="1">
        <v>6</v>
      </c>
      <c r="N59" s="1">
        <v>1</v>
      </c>
      <c r="O59" s="1">
        <v>1</v>
      </c>
      <c r="P59" s="1">
        <v>31</v>
      </c>
      <c r="Q59" s="1">
        <v>31</v>
      </c>
      <c r="R59" s="1">
        <v>8</v>
      </c>
      <c r="S59" s="1">
        <v>8</v>
      </c>
      <c r="T59" s="1">
        <v>1</v>
      </c>
      <c r="U59" s="1">
        <v>1</v>
      </c>
      <c r="V59" s="1" t="s">
        <v>13</v>
      </c>
      <c r="W59" s="1" t="s">
        <v>13</v>
      </c>
    </row>
    <row r="60" spans="1:23" x14ac:dyDescent="0.25">
      <c r="B60" s="8" t="s">
        <v>72</v>
      </c>
      <c r="C60">
        <v>1800</v>
      </c>
      <c r="E60" s="1" t="s">
        <v>29</v>
      </c>
      <c r="F60" s="1" t="s">
        <v>30</v>
      </c>
      <c r="G60" s="1" t="s">
        <v>37</v>
      </c>
      <c r="H60" s="1">
        <v>44192</v>
      </c>
      <c r="I60" s="1">
        <v>5760</v>
      </c>
      <c r="J60" s="1">
        <f t="shared" si="0"/>
        <v>11048</v>
      </c>
      <c r="K60" s="1">
        <f t="shared" si="1"/>
        <v>1440</v>
      </c>
      <c r="L60" s="1">
        <v>6</v>
      </c>
      <c r="M60" s="1">
        <v>6</v>
      </c>
      <c r="N60" s="1">
        <v>1</v>
      </c>
      <c r="O60" s="1">
        <v>1</v>
      </c>
      <c r="P60" s="1">
        <v>31</v>
      </c>
      <c r="Q60" s="1">
        <v>31</v>
      </c>
      <c r="R60" s="1">
        <v>8</v>
      </c>
      <c r="S60" s="1">
        <v>8</v>
      </c>
      <c r="T60" s="1">
        <v>1</v>
      </c>
      <c r="U60" s="1">
        <v>1</v>
      </c>
      <c r="V60" s="1" t="s">
        <v>13</v>
      </c>
      <c r="W60" s="1" t="s">
        <v>13</v>
      </c>
    </row>
    <row r="62" spans="1:23" x14ac:dyDescent="0.25">
      <c r="A62" t="s">
        <v>64</v>
      </c>
      <c r="B62" s="9" t="s">
        <v>75</v>
      </c>
      <c r="C62">
        <v>2570</v>
      </c>
      <c r="E62" s="1" t="s">
        <v>29</v>
      </c>
      <c r="F62" s="1" t="s">
        <v>30</v>
      </c>
      <c r="G62" s="1" t="s">
        <v>37</v>
      </c>
      <c r="H62" s="1">
        <v>27264</v>
      </c>
      <c r="I62" s="1">
        <v>1792</v>
      </c>
      <c r="J62" s="1">
        <v>32</v>
      </c>
      <c r="K62" s="1">
        <v>32</v>
      </c>
      <c r="L62" s="1">
        <v>9</v>
      </c>
      <c r="M62" s="1">
        <v>9</v>
      </c>
      <c r="N62" s="1">
        <v>1</v>
      </c>
      <c r="O62" s="1">
        <v>1</v>
      </c>
      <c r="P62" s="1">
        <v>31</v>
      </c>
      <c r="Q62" s="1">
        <v>31</v>
      </c>
      <c r="R62" s="1">
        <v>8</v>
      </c>
      <c r="S62" s="1">
        <v>5</v>
      </c>
      <c r="T62" s="1">
        <v>2</v>
      </c>
      <c r="U62" s="1">
        <v>1</v>
      </c>
      <c r="V62" s="1" t="s">
        <v>13</v>
      </c>
      <c r="W62" s="1" t="s">
        <v>13</v>
      </c>
    </row>
    <row r="63" spans="1:23" x14ac:dyDescent="0.25">
      <c r="A63" t="s">
        <v>65</v>
      </c>
      <c r="B63" s="8" t="s">
        <v>68</v>
      </c>
      <c r="C63">
        <v>1800</v>
      </c>
      <c r="E63" s="1" t="s">
        <v>29</v>
      </c>
      <c r="F63" s="1" t="s">
        <v>30</v>
      </c>
      <c r="G63" s="1" t="s">
        <v>37</v>
      </c>
      <c r="H63" s="1">
        <v>43648</v>
      </c>
      <c r="I63" s="1">
        <v>5504</v>
      </c>
      <c r="J63" s="1">
        <v>32</v>
      </c>
      <c r="K63" s="1">
        <v>32</v>
      </c>
      <c r="L63" s="1">
        <v>9</v>
      </c>
      <c r="M63" s="1">
        <v>9</v>
      </c>
      <c r="N63" s="1">
        <v>1</v>
      </c>
      <c r="O63" s="1">
        <v>1</v>
      </c>
      <c r="P63" s="1">
        <v>31</v>
      </c>
      <c r="Q63" s="1">
        <v>31</v>
      </c>
      <c r="R63" s="1">
        <v>8</v>
      </c>
      <c r="S63" s="1">
        <v>5</v>
      </c>
      <c r="T63" s="1">
        <v>2</v>
      </c>
      <c r="U63" s="1">
        <v>1</v>
      </c>
      <c r="V63" s="1" t="s">
        <v>13</v>
      </c>
      <c r="W63" s="1" t="s">
        <v>13</v>
      </c>
    </row>
    <row r="64" spans="1:23" x14ac:dyDescent="0.25">
      <c r="A64" t="s">
        <v>74</v>
      </c>
      <c r="B64" s="7" t="s">
        <v>70</v>
      </c>
      <c r="C64">
        <v>770</v>
      </c>
      <c r="E64" s="1" t="s">
        <v>29</v>
      </c>
      <c r="F64" s="1" t="s">
        <v>32</v>
      </c>
      <c r="G64" s="1" t="s">
        <v>37</v>
      </c>
      <c r="H64" s="1">
        <v>66208</v>
      </c>
      <c r="I64" s="1">
        <v>5888</v>
      </c>
      <c r="J64" s="1">
        <v>32</v>
      </c>
      <c r="K64" s="1">
        <v>32</v>
      </c>
      <c r="L64" s="1">
        <v>9</v>
      </c>
      <c r="M64" s="1">
        <v>9</v>
      </c>
      <c r="N64" s="1">
        <v>1</v>
      </c>
      <c r="O64" s="1">
        <v>1</v>
      </c>
      <c r="P64" s="1">
        <v>31</v>
      </c>
      <c r="Q64" s="1">
        <v>31</v>
      </c>
      <c r="R64" s="1">
        <v>8</v>
      </c>
      <c r="S64" s="1">
        <v>5</v>
      </c>
      <c r="T64" s="1">
        <v>2</v>
      </c>
      <c r="U64" s="1">
        <v>1</v>
      </c>
      <c r="V64" s="1" t="s">
        <v>13</v>
      </c>
      <c r="W64" s="1" t="s">
        <v>13</v>
      </c>
    </row>
    <row r="66" spans="1:23" x14ac:dyDescent="0.25">
      <c r="A66" t="s">
        <v>71</v>
      </c>
      <c r="B66" s="10" t="s">
        <v>75</v>
      </c>
      <c r="C66">
        <v>3860</v>
      </c>
      <c r="E66" s="1" t="s">
        <v>29</v>
      </c>
      <c r="F66" s="1" t="s">
        <v>30</v>
      </c>
      <c r="G66" s="1" t="s">
        <v>37</v>
      </c>
      <c r="H66" s="1">
        <v>13632</v>
      </c>
      <c r="I66" s="1">
        <v>896</v>
      </c>
      <c r="J66" s="1">
        <f t="shared" ref="J66:K69" si="2">H66/4</f>
        <v>3408</v>
      </c>
      <c r="K66" s="1">
        <f t="shared" si="2"/>
        <v>224</v>
      </c>
      <c r="L66" s="1">
        <v>9</v>
      </c>
      <c r="M66" s="1">
        <v>9</v>
      </c>
      <c r="N66" s="1">
        <v>1</v>
      </c>
      <c r="O66" s="1">
        <v>1</v>
      </c>
      <c r="P66" s="1">
        <v>31</v>
      </c>
      <c r="Q66" s="1">
        <v>31</v>
      </c>
      <c r="R66" s="1">
        <v>8</v>
      </c>
      <c r="S66" s="1">
        <v>5</v>
      </c>
      <c r="T66" s="1">
        <v>2</v>
      </c>
      <c r="U66" s="1">
        <v>1</v>
      </c>
      <c r="V66" s="1" t="s">
        <v>13</v>
      </c>
      <c r="W66" s="1" t="s">
        <v>13</v>
      </c>
    </row>
    <row r="67" spans="1:23" x14ac:dyDescent="0.25">
      <c r="A67" t="s">
        <v>65</v>
      </c>
      <c r="B67" s="8" t="s">
        <v>68</v>
      </c>
      <c r="C67">
        <v>2320</v>
      </c>
      <c r="E67" s="1" t="s">
        <v>29</v>
      </c>
      <c r="F67" s="1" t="s">
        <v>30</v>
      </c>
      <c r="G67" s="1" t="s">
        <v>37</v>
      </c>
      <c r="H67" s="1">
        <v>23104</v>
      </c>
      <c r="I67" s="1">
        <v>2944</v>
      </c>
      <c r="J67" s="1">
        <f t="shared" si="2"/>
        <v>5776</v>
      </c>
      <c r="K67" s="1">
        <f t="shared" si="2"/>
        <v>736</v>
      </c>
      <c r="L67" s="1">
        <v>9</v>
      </c>
      <c r="M67" s="1">
        <v>9</v>
      </c>
      <c r="N67" s="1">
        <v>1</v>
      </c>
      <c r="O67" s="1">
        <v>1</v>
      </c>
      <c r="P67" s="1">
        <v>31</v>
      </c>
      <c r="Q67" s="1">
        <v>31</v>
      </c>
      <c r="R67" s="1">
        <v>8</v>
      </c>
      <c r="S67" s="1">
        <v>5</v>
      </c>
      <c r="T67" s="1">
        <v>2</v>
      </c>
      <c r="U67" s="1">
        <v>1</v>
      </c>
      <c r="V67" s="1" t="s">
        <v>13</v>
      </c>
      <c r="W67" s="1" t="s">
        <v>13</v>
      </c>
    </row>
    <row r="68" spans="1:23" x14ac:dyDescent="0.25">
      <c r="A68" t="s">
        <v>74</v>
      </c>
      <c r="B68" s="8" t="s">
        <v>70</v>
      </c>
      <c r="C68">
        <v>2060</v>
      </c>
      <c r="E68" s="1" t="s">
        <v>29</v>
      </c>
      <c r="F68" s="1" t="s">
        <v>30</v>
      </c>
      <c r="G68" s="1" t="s">
        <v>37</v>
      </c>
      <c r="H68" s="1">
        <v>33120</v>
      </c>
      <c r="I68" s="1">
        <v>2944</v>
      </c>
      <c r="J68" s="1">
        <f t="shared" si="2"/>
        <v>8280</v>
      </c>
      <c r="K68" s="1">
        <f t="shared" si="2"/>
        <v>736</v>
      </c>
      <c r="L68" s="1">
        <v>9</v>
      </c>
      <c r="M68" s="1">
        <v>9</v>
      </c>
      <c r="N68" s="1">
        <v>1</v>
      </c>
      <c r="O68" s="1">
        <v>1</v>
      </c>
      <c r="P68" s="1">
        <v>31</v>
      </c>
      <c r="Q68" s="1">
        <v>31</v>
      </c>
      <c r="R68" s="1">
        <v>8</v>
      </c>
      <c r="S68" s="1">
        <v>5</v>
      </c>
      <c r="T68" s="1">
        <v>2</v>
      </c>
      <c r="U68" s="1">
        <v>1</v>
      </c>
      <c r="V68" s="1" t="s">
        <v>13</v>
      </c>
      <c r="W68" s="1" t="s">
        <v>13</v>
      </c>
    </row>
    <row r="69" spans="1:23" x14ac:dyDescent="0.25">
      <c r="B69" s="8" t="s">
        <v>72</v>
      </c>
      <c r="C69">
        <v>1800</v>
      </c>
      <c r="E69" s="1" t="s">
        <v>29</v>
      </c>
      <c r="F69" s="1" t="s">
        <v>30</v>
      </c>
      <c r="G69" s="1" t="s">
        <v>37</v>
      </c>
      <c r="H69" s="1">
        <v>44160</v>
      </c>
      <c r="I69" s="1">
        <v>5760</v>
      </c>
      <c r="J69" s="1">
        <f t="shared" si="2"/>
        <v>11040</v>
      </c>
      <c r="K69" s="1">
        <f t="shared" si="2"/>
        <v>1440</v>
      </c>
      <c r="L69" s="1">
        <v>9</v>
      </c>
      <c r="M69" s="1">
        <v>9</v>
      </c>
      <c r="N69" s="1">
        <v>1</v>
      </c>
      <c r="O69" s="1">
        <v>1</v>
      </c>
      <c r="P69" s="1">
        <v>31</v>
      </c>
      <c r="Q69" s="1">
        <v>31</v>
      </c>
      <c r="R69" s="1">
        <v>8</v>
      </c>
      <c r="S69" s="1">
        <v>5</v>
      </c>
      <c r="T69" s="1">
        <v>2</v>
      </c>
      <c r="U69" s="1">
        <v>1</v>
      </c>
      <c r="V69" s="1" t="s">
        <v>13</v>
      </c>
      <c r="W69" s="1" t="s">
        <v>13</v>
      </c>
    </row>
    <row r="71" spans="1:23" x14ac:dyDescent="0.25">
      <c r="A71" t="s">
        <v>64</v>
      </c>
      <c r="B71" s="11" t="s">
        <v>78</v>
      </c>
      <c r="D71" t="s">
        <v>89</v>
      </c>
      <c r="E71" s="1" t="s">
        <v>29</v>
      </c>
      <c r="F71" s="1" t="s">
        <v>30</v>
      </c>
      <c r="G71" s="1" t="s">
        <v>37</v>
      </c>
      <c r="H71" s="1">
        <v>3552</v>
      </c>
      <c r="I71" s="1">
        <v>3552</v>
      </c>
      <c r="J71" s="1">
        <v>32</v>
      </c>
      <c r="K71" s="1">
        <v>32</v>
      </c>
      <c r="L71" s="1">
        <v>9</v>
      </c>
      <c r="M71" s="1">
        <v>9</v>
      </c>
      <c r="N71" s="1">
        <v>1</v>
      </c>
      <c r="O71" s="1">
        <v>1</v>
      </c>
      <c r="P71" s="1">
        <v>31</v>
      </c>
      <c r="Q71" s="1">
        <v>31</v>
      </c>
      <c r="R71" s="1">
        <v>8</v>
      </c>
      <c r="S71" s="1">
        <v>5</v>
      </c>
      <c r="T71" s="1">
        <v>2</v>
      </c>
      <c r="U71" s="1">
        <v>1</v>
      </c>
      <c r="V71" s="1" t="s">
        <v>13</v>
      </c>
      <c r="W71" s="1" t="s">
        <v>13</v>
      </c>
    </row>
    <row r="72" spans="1:23" x14ac:dyDescent="0.25">
      <c r="A72" t="s">
        <v>65</v>
      </c>
      <c r="B72" s="11" t="s">
        <v>79</v>
      </c>
      <c r="D72" t="s">
        <v>90</v>
      </c>
      <c r="E72" s="1" t="s">
        <v>29</v>
      </c>
      <c r="F72" s="1" t="s">
        <v>30</v>
      </c>
      <c r="G72" s="1" t="s">
        <v>37</v>
      </c>
      <c r="H72" s="1">
        <v>5888</v>
      </c>
      <c r="I72" s="1">
        <v>5888</v>
      </c>
      <c r="J72" s="1">
        <v>32</v>
      </c>
      <c r="K72" s="1">
        <v>32</v>
      </c>
      <c r="L72" s="1">
        <v>9</v>
      </c>
      <c r="M72" s="1">
        <v>9</v>
      </c>
      <c r="N72" s="1">
        <v>1</v>
      </c>
      <c r="O72" s="1">
        <v>1</v>
      </c>
      <c r="P72" s="1">
        <v>31</v>
      </c>
      <c r="Q72" s="1">
        <v>31</v>
      </c>
      <c r="R72" s="1">
        <v>8</v>
      </c>
      <c r="S72" s="1">
        <v>5</v>
      </c>
      <c r="T72" s="1">
        <v>2</v>
      </c>
      <c r="U72" s="1">
        <v>1</v>
      </c>
      <c r="V72" s="1" t="s">
        <v>13</v>
      </c>
      <c r="W72" s="1" t="s">
        <v>13</v>
      </c>
    </row>
    <row r="73" spans="1:23" x14ac:dyDescent="0.25">
      <c r="A73" t="s">
        <v>77</v>
      </c>
      <c r="B73" s="11" t="s">
        <v>80</v>
      </c>
      <c r="D73" t="s">
        <v>91</v>
      </c>
      <c r="E73" s="1" t="s">
        <v>29</v>
      </c>
      <c r="F73" s="1" t="s">
        <v>30</v>
      </c>
      <c r="G73" s="1" t="s">
        <v>37</v>
      </c>
      <c r="H73" s="1">
        <v>8288</v>
      </c>
      <c r="I73" s="1">
        <v>8288</v>
      </c>
      <c r="J73" s="1">
        <v>32</v>
      </c>
      <c r="K73" s="1">
        <v>32</v>
      </c>
      <c r="L73" s="1">
        <v>9</v>
      </c>
      <c r="M73" s="1">
        <v>9</v>
      </c>
      <c r="N73" s="1">
        <v>1</v>
      </c>
      <c r="O73" s="1">
        <v>1</v>
      </c>
      <c r="P73" s="1">
        <v>31</v>
      </c>
      <c r="Q73" s="1">
        <v>31</v>
      </c>
      <c r="R73" s="1">
        <v>8</v>
      </c>
      <c r="S73" s="1">
        <v>5</v>
      </c>
      <c r="T73" s="1">
        <v>2</v>
      </c>
      <c r="U73" s="1">
        <v>1</v>
      </c>
      <c r="V73" s="1" t="s">
        <v>13</v>
      </c>
      <c r="W73" s="1" t="s">
        <v>13</v>
      </c>
    </row>
    <row r="75" spans="1:23" x14ac:dyDescent="0.25">
      <c r="A75" t="s">
        <v>71</v>
      </c>
      <c r="B75" s="11" t="s">
        <v>78</v>
      </c>
      <c r="D75" t="s">
        <v>85</v>
      </c>
      <c r="E75" s="1" t="s">
        <v>29</v>
      </c>
      <c r="F75" s="1" t="s">
        <v>30</v>
      </c>
      <c r="G75" s="1" t="s">
        <v>37</v>
      </c>
      <c r="H75" s="1">
        <v>1824</v>
      </c>
      <c r="I75" s="1">
        <v>1824</v>
      </c>
      <c r="J75" s="1">
        <f t="shared" ref="J75:K78" si="3">H75/4</f>
        <v>456</v>
      </c>
      <c r="K75" s="1">
        <f t="shared" si="3"/>
        <v>456</v>
      </c>
      <c r="L75" s="1">
        <v>9</v>
      </c>
      <c r="M75" s="1">
        <v>9</v>
      </c>
      <c r="N75" s="1">
        <v>1</v>
      </c>
      <c r="O75" s="1">
        <v>1</v>
      </c>
      <c r="P75" s="1">
        <v>31</v>
      </c>
      <c r="Q75" s="1">
        <v>31</v>
      </c>
      <c r="R75" s="1">
        <v>8</v>
      </c>
      <c r="S75" s="1">
        <v>5</v>
      </c>
      <c r="T75" s="1">
        <v>2</v>
      </c>
      <c r="U75" s="1">
        <v>1</v>
      </c>
      <c r="V75" s="1" t="s">
        <v>13</v>
      </c>
      <c r="W75" s="1" t="s">
        <v>13</v>
      </c>
    </row>
    <row r="76" spans="1:23" x14ac:dyDescent="0.25">
      <c r="A76" t="s">
        <v>65</v>
      </c>
      <c r="B76" s="11" t="s">
        <v>79</v>
      </c>
      <c r="D76" t="s">
        <v>86</v>
      </c>
      <c r="E76" s="1" t="s">
        <v>29</v>
      </c>
      <c r="F76" s="1" t="s">
        <v>30</v>
      </c>
      <c r="G76" s="1" t="s">
        <v>37</v>
      </c>
      <c r="H76" s="1">
        <v>3040</v>
      </c>
      <c r="I76" s="1">
        <v>3040</v>
      </c>
      <c r="J76" s="1">
        <f t="shared" si="3"/>
        <v>760</v>
      </c>
      <c r="K76" s="1">
        <f t="shared" si="3"/>
        <v>760</v>
      </c>
      <c r="L76" s="1">
        <v>9</v>
      </c>
      <c r="M76" s="1">
        <v>9</v>
      </c>
      <c r="N76" s="1">
        <v>1</v>
      </c>
      <c r="O76" s="1">
        <v>1</v>
      </c>
      <c r="P76" s="1">
        <v>31</v>
      </c>
      <c r="Q76" s="1">
        <v>31</v>
      </c>
      <c r="R76" s="1">
        <v>8</v>
      </c>
      <c r="S76" s="1">
        <v>5</v>
      </c>
      <c r="T76" s="1">
        <v>2</v>
      </c>
      <c r="U76" s="1">
        <v>1</v>
      </c>
      <c r="V76" s="1" t="s">
        <v>13</v>
      </c>
      <c r="W76" s="1" t="s">
        <v>13</v>
      </c>
    </row>
    <row r="77" spans="1:23" x14ac:dyDescent="0.25">
      <c r="A77" t="s">
        <v>77</v>
      </c>
      <c r="B77" s="11" t="s">
        <v>80</v>
      </c>
      <c r="D77" t="s">
        <v>87</v>
      </c>
      <c r="E77" s="1" t="s">
        <v>29</v>
      </c>
      <c r="F77" s="1" t="s">
        <v>30</v>
      </c>
      <c r="G77" s="1" t="s">
        <v>37</v>
      </c>
      <c r="H77" s="1">
        <v>4228</v>
      </c>
      <c r="I77" s="1">
        <v>4228</v>
      </c>
      <c r="J77" s="1">
        <f t="shared" si="3"/>
        <v>1057</v>
      </c>
      <c r="K77" s="1">
        <f t="shared" si="3"/>
        <v>1057</v>
      </c>
      <c r="L77" s="1">
        <v>9</v>
      </c>
      <c r="M77" s="1">
        <v>9</v>
      </c>
      <c r="N77" s="1">
        <v>1</v>
      </c>
      <c r="O77" s="1">
        <v>1</v>
      </c>
      <c r="P77" s="1">
        <v>31</v>
      </c>
      <c r="Q77" s="1">
        <v>31</v>
      </c>
      <c r="R77" s="1">
        <v>8</v>
      </c>
      <c r="S77" s="1">
        <v>5</v>
      </c>
      <c r="T77" s="1">
        <v>2</v>
      </c>
      <c r="U77" s="1">
        <v>1</v>
      </c>
      <c r="V77" s="1" t="s">
        <v>13</v>
      </c>
      <c r="W77" s="1" t="s">
        <v>13</v>
      </c>
    </row>
    <row r="78" spans="1:23" x14ac:dyDescent="0.25">
      <c r="B78" s="11" t="s">
        <v>81</v>
      </c>
      <c r="D78" t="s">
        <v>88</v>
      </c>
      <c r="E78" s="1" t="s">
        <v>29</v>
      </c>
      <c r="F78" s="1" t="s">
        <v>30</v>
      </c>
      <c r="G78" s="1" t="s">
        <v>37</v>
      </c>
      <c r="H78" s="1">
        <v>5888</v>
      </c>
      <c r="I78" s="1">
        <v>5888</v>
      </c>
      <c r="J78" s="1">
        <f t="shared" si="3"/>
        <v>1472</v>
      </c>
      <c r="K78" s="1">
        <f t="shared" si="3"/>
        <v>1472</v>
      </c>
      <c r="L78" s="1">
        <v>9</v>
      </c>
      <c r="M78" s="1">
        <v>9</v>
      </c>
      <c r="N78" s="1">
        <v>1</v>
      </c>
      <c r="O78" s="1">
        <v>1</v>
      </c>
      <c r="P78" s="1">
        <v>31</v>
      </c>
      <c r="Q78" s="1">
        <v>31</v>
      </c>
      <c r="R78" s="1">
        <v>8</v>
      </c>
      <c r="S78" s="1">
        <v>5</v>
      </c>
      <c r="T78" s="1">
        <v>2</v>
      </c>
      <c r="U78" s="1">
        <v>1</v>
      </c>
      <c r="V78" s="1" t="s">
        <v>13</v>
      </c>
      <c r="W78" s="1" t="s">
        <v>13</v>
      </c>
    </row>
  </sheetData>
  <mergeCells count="11">
    <mergeCell ref="L4:M4"/>
    <mergeCell ref="E4:E5"/>
    <mergeCell ref="F4:F5"/>
    <mergeCell ref="G4:G5"/>
    <mergeCell ref="H4:I4"/>
    <mergeCell ref="J4:K4"/>
    <mergeCell ref="N4:O4"/>
    <mergeCell ref="P4:Q4"/>
    <mergeCell ref="R4:S4"/>
    <mergeCell ref="T4:U4"/>
    <mergeCell ref="V4:W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85"/>
  <sheetViews>
    <sheetView zoomScaleNormal="100" workbookViewId="0">
      <pane xSplit="2" ySplit="5" topLeftCell="C6" activePane="bottomRight" state="frozen"/>
      <selection pane="topRight" activeCell="E1" sqref="E1"/>
      <selection pane="bottomLeft" activeCell="A6" sqref="A6"/>
      <selection pane="bottomRight" activeCell="Q106" sqref="Q106"/>
    </sheetView>
  </sheetViews>
  <sheetFormatPr defaultRowHeight="15" x14ac:dyDescent="0.25"/>
  <cols>
    <col min="1" max="1" width="18.5703125" style="17" customWidth="1"/>
    <col min="2" max="2" width="27" style="17" bestFit="1" customWidth="1"/>
  </cols>
  <sheetData>
    <row r="1" spans="1:34" x14ac:dyDescent="0.25">
      <c r="F1" s="27" t="s">
        <v>395</v>
      </c>
      <c r="G1" s="40" t="s">
        <v>396</v>
      </c>
      <c r="H1" s="41" t="s">
        <v>397</v>
      </c>
      <c r="I1" s="29" t="s">
        <v>398</v>
      </c>
    </row>
    <row r="3" spans="1:34" x14ac:dyDescent="0.25">
      <c r="C3" t="s">
        <v>360</v>
      </c>
      <c r="S3" t="s">
        <v>361</v>
      </c>
      <c r="AB3" t="s">
        <v>96</v>
      </c>
    </row>
    <row r="4" spans="1:34" x14ac:dyDescent="0.25">
      <c r="C4" t="s">
        <v>350</v>
      </c>
      <c r="K4" t="s">
        <v>358</v>
      </c>
      <c r="S4" t="s">
        <v>350</v>
      </c>
      <c r="X4" t="s">
        <v>358</v>
      </c>
      <c r="AA4" t="s">
        <v>367</v>
      </c>
      <c r="AB4" t="s">
        <v>350</v>
      </c>
      <c r="AC4" t="s">
        <v>367</v>
      </c>
    </row>
    <row r="5" spans="1:34" x14ac:dyDescent="0.25">
      <c r="A5" s="17" t="s">
        <v>19</v>
      </c>
      <c r="B5" s="18" t="s">
        <v>76</v>
      </c>
      <c r="C5" s="21" t="s">
        <v>342</v>
      </c>
      <c r="D5" s="21" t="s">
        <v>343</v>
      </c>
      <c r="E5" s="21" t="s">
        <v>345</v>
      </c>
      <c r="F5" s="21" t="s">
        <v>346</v>
      </c>
      <c r="G5" s="21" t="s">
        <v>347</v>
      </c>
      <c r="H5" s="21" t="s">
        <v>348</v>
      </c>
      <c r="I5" s="21" t="s">
        <v>349</v>
      </c>
      <c r="J5" s="21" t="s">
        <v>351</v>
      </c>
      <c r="K5" s="21" t="s">
        <v>352</v>
      </c>
      <c r="L5" s="21" t="s">
        <v>353</v>
      </c>
      <c r="M5" s="21" t="s">
        <v>357</v>
      </c>
      <c r="N5" s="21" t="s">
        <v>355</v>
      </c>
      <c r="O5" s="21" t="s">
        <v>389</v>
      </c>
      <c r="P5" s="21" t="s">
        <v>356</v>
      </c>
      <c r="Q5" s="21" t="s">
        <v>354</v>
      </c>
      <c r="R5" s="21" t="s">
        <v>359</v>
      </c>
      <c r="S5" s="21" t="s">
        <v>362</v>
      </c>
      <c r="T5" s="21" t="s">
        <v>363</v>
      </c>
      <c r="U5" s="21" t="s">
        <v>344</v>
      </c>
      <c r="V5" s="21" t="s">
        <v>369</v>
      </c>
      <c r="W5" s="21" t="s">
        <v>370</v>
      </c>
      <c r="X5" s="21" t="s">
        <v>364</v>
      </c>
      <c r="Y5" s="21" t="s">
        <v>365</v>
      </c>
      <c r="Z5" s="21" t="s">
        <v>366</v>
      </c>
      <c r="AA5" s="21" t="s">
        <v>368</v>
      </c>
      <c r="AB5">
        <v>1148</v>
      </c>
      <c r="AC5" s="19" t="s">
        <v>371</v>
      </c>
      <c r="AD5" s="19" t="s">
        <v>372</v>
      </c>
      <c r="AE5" s="19" t="s">
        <v>373</v>
      </c>
      <c r="AF5" s="19" t="s">
        <v>374</v>
      </c>
      <c r="AG5" s="19" t="s">
        <v>375</v>
      </c>
      <c r="AH5" s="19"/>
    </row>
    <row r="6" spans="1:34" x14ac:dyDescent="0.25">
      <c r="A6" s="17" t="s">
        <v>15</v>
      </c>
      <c r="B6" s="20" t="s">
        <v>311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4" x14ac:dyDescent="0.25">
      <c r="A7" s="17" t="s">
        <v>227</v>
      </c>
      <c r="B7" s="20" t="s">
        <v>313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4" x14ac:dyDescent="0.25">
      <c r="B8" s="20" t="s">
        <v>312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4" x14ac:dyDescent="0.25">
      <c r="B9" s="20" t="s">
        <v>390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4" x14ac:dyDescent="0.25">
      <c r="B10" s="20" t="s">
        <v>391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4" x14ac:dyDescent="0.25">
      <c r="B11" s="20" t="s">
        <v>392</v>
      </c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4" x14ac:dyDescent="0.25">
      <c r="B12" s="20" t="s">
        <v>317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4" x14ac:dyDescent="0.25">
      <c r="B13" s="36" t="s">
        <v>324</v>
      </c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4" s="25" customFormat="1" x14ac:dyDescent="0.25">
      <c r="A14" s="24" t="s">
        <v>49</v>
      </c>
      <c r="B14" s="36" t="s">
        <v>314</v>
      </c>
      <c r="C14" s="41" t="s">
        <v>399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4" x14ac:dyDescent="0.25">
      <c r="B15" s="36" t="s">
        <v>315</v>
      </c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4" x14ac:dyDescent="0.25">
      <c r="B16" s="36" t="s">
        <v>316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x14ac:dyDescent="0.25">
      <c r="B17" s="36" t="s">
        <v>321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x14ac:dyDescent="0.25">
      <c r="B18" s="36" t="s">
        <v>323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 x14ac:dyDescent="0.25">
      <c r="B19" s="36" t="s">
        <v>322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s="25" customFormat="1" x14ac:dyDescent="0.25">
      <c r="A20" s="24" t="s">
        <v>23</v>
      </c>
      <c r="B20" s="37" t="s">
        <v>309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2"/>
      <c r="AB20" s="26"/>
      <c r="AC20" s="26"/>
      <c r="AD20" s="26"/>
      <c r="AE20" s="26"/>
      <c r="AF20" s="26"/>
      <c r="AG20" s="26"/>
    </row>
    <row r="21" spans="1:33" x14ac:dyDescent="0.25">
      <c r="A21" s="17" t="s">
        <v>23</v>
      </c>
      <c r="B21" s="36" t="s">
        <v>310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3"/>
      <c r="AB21" s="23"/>
      <c r="AC21" s="23"/>
      <c r="AD21" s="23"/>
      <c r="AE21" s="23"/>
      <c r="AF21" s="23"/>
      <c r="AG21" s="23"/>
    </row>
    <row r="22" spans="1:33" s="25" customFormat="1" x14ac:dyDescent="0.25">
      <c r="A22" s="24" t="s">
        <v>96</v>
      </c>
      <c r="B22" s="37" t="s">
        <v>306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2"/>
      <c r="AB22" s="22"/>
      <c r="AC22" s="22"/>
      <c r="AD22" s="22"/>
      <c r="AE22" s="22"/>
      <c r="AF22" s="22"/>
      <c r="AG22" s="22"/>
    </row>
    <row r="23" spans="1:33" x14ac:dyDescent="0.25">
      <c r="B23" s="36" t="s">
        <v>307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2"/>
      <c r="AB23" s="22"/>
      <c r="AC23" s="22"/>
      <c r="AD23" s="22"/>
      <c r="AE23" s="22"/>
      <c r="AF23" s="22"/>
      <c r="AG23" s="22"/>
    </row>
    <row r="24" spans="1:33" x14ac:dyDescent="0.25">
      <c r="B24" s="36" t="s">
        <v>308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2"/>
      <c r="AB24" s="22"/>
      <c r="AC24" s="22"/>
      <c r="AD24" s="22"/>
      <c r="AE24" s="22"/>
      <c r="AF24" s="22"/>
      <c r="AG24" s="22"/>
    </row>
    <row r="25" spans="1:33" s="25" customFormat="1" x14ac:dyDescent="0.25">
      <c r="A25" s="24" t="s">
        <v>64</v>
      </c>
      <c r="B25" s="37" t="s">
        <v>170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x14ac:dyDescent="0.25">
      <c r="A26" s="17" t="s">
        <v>65</v>
      </c>
      <c r="B26" s="36" t="s">
        <v>169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x14ac:dyDescent="0.25">
      <c r="A27" s="17" t="s">
        <v>63</v>
      </c>
      <c r="B27" s="36" t="s">
        <v>171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x14ac:dyDescent="0.25">
      <c r="B28" s="36" t="s">
        <v>172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x14ac:dyDescent="0.25">
      <c r="B29" s="36" t="s">
        <v>173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 x14ac:dyDescent="0.25">
      <c r="B30" s="36" t="s">
        <v>174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spans="1:33" x14ac:dyDescent="0.25">
      <c r="B31" s="36" t="s">
        <v>175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 x14ac:dyDescent="0.25">
      <c r="B32" s="36" t="s">
        <v>176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x14ac:dyDescent="0.25">
      <c r="B33" s="36" t="s">
        <v>177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x14ac:dyDescent="0.25">
      <c r="B34" s="36" t="s">
        <v>182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x14ac:dyDescent="0.25">
      <c r="B35" s="36" t="s">
        <v>183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x14ac:dyDescent="0.25">
      <c r="B36" s="36" t="s">
        <v>184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x14ac:dyDescent="0.25">
      <c r="B37" s="36" t="s">
        <v>185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x14ac:dyDescent="0.25">
      <c r="B38" s="36" t="s">
        <v>178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x14ac:dyDescent="0.25">
      <c r="B39" s="36" t="s">
        <v>179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x14ac:dyDescent="0.25">
      <c r="B40" s="36" t="s">
        <v>180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3" x14ac:dyDescent="0.25">
      <c r="B41" s="36" t="s">
        <v>186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x14ac:dyDescent="0.25">
      <c r="B42" s="36" t="s">
        <v>187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x14ac:dyDescent="0.25">
      <c r="B43" s="36" t="s">
        <v>181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s="25" customFormat="1" x14ac:dyDescent="0.25">
      <c r="A44" s="24" t="s">
        <v>71</v>
      </c>
      <c r="B44" s="37" t="s">
        <v>188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x14ac:dyDescent="0.25">
      <c r="A45" s="17" t="s">
        <v>65</v>
      </c>
      <c r="B45" s="36" t="s">
        <v>189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x14ac:dyDescent="0.25">
      <c r="A46" s="17" t="s">
        <v>63</v>
      </c>
      <c r="B46" s="36" t="s">
        <v>190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x14ac:dyDescent="0.25">
      <c r="B47" s="36" t="s">
        <v>191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x14ac:dyDescent="0.25">
      <c r="B48" s="36" t="s">
        <v>192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x14ac:dyDescent="0.25">
      <c r="B49" s="36" t="s">
        <v>193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x14ac:dyDescent="0.25">
      <c r="B50" s="36" t="s">
        <v>194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x14ac:dyDescent="0.25">
      <c r="B51" s="36" t="s">
        <v>195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x14ac:dyDescent="0.25">
      <c r="B52" s="36" t="s">
        <v>196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25">
      <c r="B53" s="36" t="s">
        <v>197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</row>
    <row r="54" spans="1:33" x14ac:dyDescent="0.25">
      <c r="B54" s="36" t="s">
        <v>200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</row>
    <row r="55" spans="1:33" x14ac:dyDescent="0.25">
      <c r="B55" s="36" t="s">
        <v>201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</row>
    <row r="56" spans="1:33" x14ac:dyDescent="0.25">
      <c r="B56" s="36" t="s">
        <v>198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</row>
    <row r="57" spans="1:33" x14ac:dyDescent="0.25">
      <c r="B57" s="36" t="s">
        <v>199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</row>
    <row r="58" spans="1:33" x14ac:dyDescent="0.25">
      <c r="B58" s="36" t="s">
        <v>202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t="s">
        <v>393</v>
      </c>
      <c r="Q58" s="27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</row>
    <row r="59" spans="1:33" x14ac:dyDescent="0.25">
      <c r="B59" s="36" t="s">
        <v>203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Q59" s="27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</row>
    <row r="60" spans="1:33" s="25" customFormat="1" x14ac:dyDescent="0.25">
      <c r="A60" s="24" t="s">
        <v>64</v>
      </c>
      <c r="B60" s="37" t="s">
        <v>204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Q60" s="27"/>
      <c r="R60" s="27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x14ac:dyDescent="0.25">
      <c r="A61" s="17" t="s">
        <v>65</v>
      </c>
      <c r="B61" s="36" t="s">
        <v>205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Q61" s="27"/>
      <c r="R61" s="27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</row>
    <row r="62" spans="1:33" x14ac:dyDescent="0.25">
      <c r="A62" s="17" t="s">
        <v>74</v>
      </c>
      <c r="B62" s="36" t="s">
        <v>206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Q62" s="27"/>
      <c r="R62" s="27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</row>
    <row r="63" spans="1:33" s="25" customFormat="1" x14ac:dyDescent="0.25">
      <c r="A63" s="24" t="s">
        <v>71</v>
      </c>
      <c r="B63" s="37" t="s">
        <v>207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Q63" s="27"/>
      <c r="R63" s="27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x14ac:dyDescent="0.25">
      <c r="A64" s="17" t="s">
        <v>65</v>
      </c>
      <c r="B64" s="36" t="s">
        <v>208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Q64" s="27"/>
      <c r="R64" s="27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</row>
    <row r="65" spans="1:33" x14ac:dyDescent="0.25">
      <c r="A65" s="17" t="s">
        <v>74</v>
      </c>
      <c r="B65" s="36" t="s">
        <v>209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Q65" s="27"/>
      <c r="R65" s="27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</row>
    <row r="66" spans="1:33" x14ac:dyDescent="0.25">
      <c r="B66" s="36" t="s">
        <v>210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Q66" s="27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</row>
    <row r="67" spans="1:33" x14ac:dyDescent="0.25">
      <c r="B67" s="36" t="s">
        <v>211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Q67" s="27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</row>
    <row r="68" spans="1:33" s="25" customFormat="1" x14ac:dyDescent="0.25">
      <c r="A68" s="24" t="s">
        <v>64</v>
      </c>
      <c r="B68" s="37" t="s">
        <v>213</v>
      </c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x14ac:dyDescent="0.25">
      <c r="A69" s="17" t="s">
        <v>65</v>
      </c>
      <c r="B69" s="36" t="s">
        <v>212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</row>
    <row r="70" spans="1:33" x14ac:dyDescent="0.25">
      <c r="A70" s="17" t="s">
        <v>214</v>
      </c>
      <c r="B70" s="36" t="s">
        <v>215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</row>
    <row r="71" spans="1:33" x14ac:dyDescent="0.25">
      <c r="B71" s="36" t="s">
        <v>216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</row>
    <row r="72" spans="1:33" x14ac:dyDescent="0.25">
      <c r="B72" s="36" t="s">
        <v>217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</row>
    <row r="73" spans="1:33" x14ac:dyDescent="0.25">
      <c r="B73" s="36" t="s">
        <v>218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</row>
    <row r="74" spans="1:33" x14ac:dyDescent="0.25">
      <c r="B74" s="36" t="s">
        <v>219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</row>
    <row r="75" spans="1:33" s="25" customFormat="1" x14ac:dyDescent="0.25">
      <c r="A75" s="24" t="s">
        <v>71</v>
      </c>
      <c r="B75" s="37" t="s">
        <v>220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x14ac:dyDescent="0.25">
      <c r="A76" s="17" t="s">
        <v>65</v>
      </c>
      <c r="B76" s="36" t="s">
        <v>221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</row>
    <row r="77" spans="1:33" x14ac:dyDescent="0.25">
      <c r="A77" s="17" t="s">
        <v>214</v>
      </c>
      <c r="B77" s="36" t="s">
        <v>222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</row>
    <row r="78" spans="1:33" x14ac:dyDescent="0.25">
      <c r="B78" s="36" t="s">
        <v>223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</row>
    <row r="79" spans="1:33" x14ac:dyDescent="0.25">
      <c r="B79" s="36" t="s">
        <v>224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</row>
    <row r="80" spans="1:33" x14ac:dyDescent="0.25">
      <c r="B80" s="36" t="s">
        <v>225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</row>
    <row r="81" spans="1:33" x14ac:dyDescent="0.25">
      <c r="B81" s="36" t="s">
        <v>226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</row>
    <row r="82" spans="1:33" s="25" customFormat="1" x14ac:dyDescent="0.25">
      <c r="A82" s="24" t="s">
        <v>71</v>
      </c>
      <c r="B82" s="37" t="s">
        <v>341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Q82" s="27"/>
      <c r="R82" s="27"/>
      <c r="S82" s="23"/>
      <c r="T82" s="23"/>
      <c r="U82" s="27"/>
      <c r="V82" s="27"/>
      <c r="W82" s="23"/>
      <c r="X82" s="27"/>
      <c r="Y82" s="27"/>
      <c r="Z82" s="27"/>
      <c r="AA82" s="23"/>
      <c r="AB82" s="26"/>
      <c r="AC82" s="26"/>
      <c r="AD82" s="26"/>
      <c r="AE82" s="26"/>
      <c r="AF82" s="26"/>
      <c r="AG82" s="26"/>
    </row>
    <row r="83" spans="1:33" x14ac:dyDescent="0.25">
      <c r="A83" s="17" t="s">
        <v>93</v>
      </c>
      <c r="B83" s="36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</row>
    <row r="84" spans="1:33" x14ac:dyDescent="0.25">
      <c r="A84" s="17" t="s">
        <v>74</v>
      </c>
      <c r="B84" s="36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</row>
    <row r="85" spans="1:33" s="25" customFormat="1" x14ac:dyDescent="0.25">
      <c r="A85" s="24" t="s">
        <v>95</v>
      </c>
      <c r="B85" s="37" t="s">
        <v>282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5" t="s">
        <v>394</v>
      </c>
      <c r="Q85" s="27"/>
      <c r="R85" s="27"/>
      <c r="S85" s="27"/>
      <c r="T85" s="27"/>
      <c r="U85" s="27"/>
      <c r="V85" s="27"/>
      <c r="W85" s="27"/>
      <c r="X85" s="27"/>
      <c r="Y85" s="27"/>
      <c r="Z85" s="28"/>
      <c r="AA85" s="27"/>
      <c r="AB85" s="27"/>
      <c r="AC85" s="22"/>
      <c r="AD85" s="22"/>
      <c r="AE85" s="27"/>
      <c r="AF85" s="27"/>
      <c r="AG85" s="27"/>
    </row>
    <row r="86" spans="1:33" x14ac:dyDescent="0.25">
      <c r="A86" s="17" t="s">
        <v>96</v>
      </c>
      <c r="B86" s="36" t="s">
        <v>283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Q86" s="27"/>
      <c r="R86" s="27"/>
      <c r="S86" s="27"/>
      <c r="T86" s="27"/>
      <c r="U86" s="27"/>
      <c r="V86" s="27"/>
      <c r="W86" s="27"/>
      <c r="X86" s="27"/>
      <c r="Y86" s="27"/>
      <c r="Z86" s="29"/>
      <c r="AA86" s="27"/>
      <c r="AB86" s="22"/>
      <c r="AC86" s="22"/>
      <c r="AD86" s="22"/>
      <c r="AE86" s="22"/>
      <c r="AF86" s="27"/>
      <c r="AG86" s="27"/>
    </row>
    <row r="87" spans="1:33" x14ac:dyDescent="0.25">
      <c r="B87" s="36" t="s">
        <v>284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Q87" s="27"/>
      <c r="R87" s="27"/>
      <c r="S87" s="27"/>
      <c r="T87" s="27"/>
      <c r="U87" s="27"/>
      <c r="V87" s="27"/>
      <c r="W87" s="27"/>
      <c r="X87" s="27"/>
      <c r="Y87" s="27"/>
      <c r="Z87" s="29"/>
      <c r="AA87" s="27"/>
      <c r="AB87" s="22"/>
      <c r="AC87" s="22"/>
      <c r="AD87" s="22"/>
      <c r="AE87" s="22"/>
      <c r="AF87" s="27"/>
      <c r="AG87" s="27"/>
    </row>
    <row r="88" spans="1:33" x14ac:dyDescent="0.25">
      <c r="B88" s="36" t="s">
        <v>285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Q88" s="27"/>
      <c r="R88" s="27"/>
      <c r="S88" s="27"/>
      <c r="T88" s="27"/>
      <c r="U88" s="27"/>
      <c r="V88" s="27"/>
      <c r="W88" s="27"/>
      <c r="X88" s="27"/>
      <c r="Y88" s="27"/>
      <c r="Z88" s="29"/>
      <c r="AA88" s="27"/>
      <c r="AB88" s="22"/>
      <c r="AC88" s="22"/>
      <c r="AD88" s="22"/>
      <c r="AE88" s="22"/>
      <c r="AF88" s="27"/>
      <c r="AG88" s="27"/>
    </row>
    <row r="89" spans="1:33" x14ac:dyDescent="0.25">
      <c r="B89" s="36" t="s">
        <v>286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Q89" s="27"/>
      <c r="R89" s="27"/>
      <c r="S89" s="27"/>
      <c r="T89" s="27"/>
      <c r="U89" s="27"/>
      <c r="V89" s="27"/>
      <c r="W89" s="27"/>
      <c r="X89" s="27"/>
      <c r="Y89" s="27"/>
      <c r="Z89" s="29"/>
      <c r="AA89" s="27"/>
      <c r="AB89" s="22"/>
      <c r="AC89" s="22"/>
      <c r="AD89" s="22"/>
      <c r="AE89" s="22"/>
      <c r="AF89" s="27"/>
      <c r="AG89" s="27"/>
    </row>
    <row r="90" spans="1:33" x14ac:dyDescent="0.25">
      <c r="B90" s="36" t="s">
        <v>287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Q90" s="27"/>
      <c r="R90" s="27"/>
      <c r="S90" s="27"/>
      <c r="T90" s="27"/>
      <c r="U90" s="27"/>
      <c r="V90" s="27"/>
      <c r="W90" s="27"/>
      <c r="X90" s="27"/>
      <c r="Y90" s="27"/>
      <c r="Z90" s="29"/>
      <c r="AA90" s="27"/>
      <c r="AB90" s="22"/>
      <c r="AC90" s="22"/>
      <c r="AD90" s="22"/>
      <c r="AE90" s="22"/>
      <c r="AF90" s="27"/>
      <c r="AG90" s="27"/>
    </row>
    <row r="91" spans="1:33" x14ac:dyDescent="0.25">
      <c r="B91" s="36" t="s">
        <v>288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Q91" s="27"/>
      <c r="R91" s="27"/>
      <c r="S91" s="27"/>
      <c r="T91" s="27"/>
      <c r="U91" s="27"/>
      <c r="V91" s="27"/>
      <c r="W91" s="27"/>
      <c r="X91" s="27"/>
      <c r="Y91" s="27"/>
      <c r="Z91" s="29"/>
      <c r="AA91" s="27"/>
      <c r="AB91" s="22"/>
      <c r="AC91" s="22"/>
      <c r="AD91" s="22"/>
      <c r="AE91" s="22"/>
      <c r="AF91" s="27"/>
      <c r="AG91" s="27"/>
    </row>
    <row r="92" spans="1:33" s="25" customFormat="1" x14ac:dyDescent="0.25">
      <c r="A92" s="24" t="s">
        <v>95</v>
      </c>
      <c r="B92" s="37" t="s">
        <v>270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Q92" s="27"/>
      <c r="R92" s="27"/>
      <c r="S92" s="27"/>
      <c r="T92" s="27"/>
      <c r="U92" s="27"/>
      <c r="V92" s="27"/>
      <c r="W92" s="27"/>
      <c r="X92" s="27"/>
      <c r="Y92" s="27"/>
      <c r="Z92" s="29"/>
      <c r="AA92" s="27"/>
      <c r="AB92" s="26"/>
      <c r="AC92" s="26"/>
      <c r="AD92" s="26"/>
      <c r="AE92" s="26"/>
      <c r="AF92" s="26"/>
      <c r="AG92" s="26"/>
    </row>
    <row r="93" spans="1:33" x14ac:dyDescent="0.25">
      <c r="A93" s="17" t="s">
        <v>23</v>
      </c>
      <c r="B93" s="36" t="s">
        <v>271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Q93" s="27"/>
      <c r="R93" s="27"/>
      <c r="S93" s="27"/>
      <c r="T93" s="27"/>
      <c r="U93" s="27"/>
      <c r="V93" s="27"/>
      <c r="W93" s="27"/>
      <c r="X93" s="27"/>
      <c r="Y93" s="27"/>
      <c r="Z93" s="29"/>
      <c r="AA93" s="27"/>
      <c r="AB93" s="23"/>
      <c r="AC93" s="23"/>
      <c r="AD93" s="23"/>
      <c r="AE93" s="23"/>
      <c r="AF93" s="23"/>
      <c r="AG93" s="23"/>
    </row>
    <row r="94" spans="1:33" x14ac:dyDescent="0.25">
      <c r="A94" s="17" t="s">
        <v>63</v>
      </c>
      <c r="B94" s="36" t="s">
        <v>272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Q94" s="27"/>
      <c r="R94" s="27"/>
      <c r="S94" s="27"/>
      <c r="T94" s="27"/>
      <c r="U94" s="27"/>
      <c r="V94" s="27"/>
      <c r="W94" s="27"/>
      <c r="X94" s="27"/>
      <c r="Y94" s="27"/>
      <c r="Z94" s="29"/>
      <c r="AA94" s="27"/>
      <c r="AB94" s="23"/>
      <c r="AC94" s="23"/>
      <c r="AD94" s="23"/>
      <c r="AE94" s="23"/>
      <c r="AF94" s="23"/>
      <c r="AG94" s="23"/>
    </row>
    <row r="95" spans="1:33" x14ac:dyDescent="0.25">
      <c r="B95" s="36" t="s">
        <v>273</v>
      </c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Q95" s="27"/>
      <c r="R95" s="27"/>
      <c r="S95" s="27"/>
      <c r="T95" s="27"/>
      <c r="U95" s="27"/>
      <c r="V95" s="27"/>
      <c r="W95" s="27"/>
      <c r="X95" s="27"/>
      <c r="Y95" s="27"/>
      <c r="Z95" s="29"/>
      <c r="AA95" s="27"/>
      <c r="AB95" s="23"/>
      <c r="AC95" s="23"/>
      <c r="AD95" s="23"/>
      <c r="AE95" s="23"/>
      <c r="AF95" s="23"/>
      <c r="AG95" s="23"/>
    </row>
    <row r="96" spans="1:33" s="25" customFormat="1" x14ac:dyDescent="0.25">
      <c r="A96" s="24" t="s">
        <v>108</v>
      </c>
      <c r="B96" s="37" t="s">
        <v>274</v>
      </c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43"/>
      <c r="O96" s="43"/>
      <c r="P96" s="43"/>
      <c r="Q96" s="27"/>
      <c r="R96" s="27"/>
      <c r="S96" s="27"/>
      <c r="T96" s="27"/>
      <c r="U96" s="27"/>
      <c r="V96" s="27"/>
      <c r="W96" s="27"/>
      <c r="X96" s="29"/>
      <c r="Y96" s="29"/>
      <c r="Z96" s="29"/>
      <c r="AA96" s="23"/>
      <c r="AB96" s="26"/>
      <c r="AC96" s="26"/>
      <c r="AD96" s="26"/>
      <c r="AE96" s="26"/>
      <c r="AF96" s="26"/>
      <c r="AG96" s="26"/>
    </row>
    <row r="97" spans="1:33" x14ac:dyDescent="0.25">
      <c r="A97" s="17" t="s">
        <v>23</v>
      </c>
      <c r="B97" s="36" t="s">
        <v>275</v>
      </c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44"/>
      <c r="O97" s="44"/>
      <c r="P97" s="44"/>
      <c r="Q97" s="27"/>
      <c r="R97" s="27"/>
      <c r="S97" s="27"/>
      <c r="T97" s="27"/>
      <c r="U97" s="27"/>
      <c r="V97" s="27"/>
      <c r="W97" s="27"/>
      <c r="X97" s="29"/>
      <c r="Y97" s="29"/>
      <c r="Z97" s="29"/>
      <c r="AA97" s="23"/>
      <c r="AB97" s="23"/>
      <c r="AC97" s="23"/>
      <c r="AD97" s="23"/>
      <c r="AE97" s="23"/>
      <c r="AF97" s="23"/>
      <c r="AG97" s="23"/>
    </row>
    <row r="98" spans="1:33" x14ac:dyDescent="0.25">
      <c r="A98" s="17" t="s">
        <v>63</v>
      </c>
      <c r="B98" s="36" t="s">
        <v>276</v>
      </c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44"/>
      <c r="O98" s="44"/>
      <c r="P98" s="44"/>
      <c r="Q98" s="27"/>
      <c r="R98" s="27"/>
      <c r="S98" s="27"/>
      <c r="T98" s="27"/>
      <c r="U98" s="27"/>
      <c r="V98" s="27"/>
      <c r="W98" s="27"/>
      <c r="X98" s="29"/>
      <c r="Y98" s="29"/>
      <c r="Z98" s="29"/>
      <c r="AA98" s="23"/>
      <c r="AB98" s="23"/>
      <c r="AC98" s="23"/>
      <c r="AD98" s="23"/>
      <c r="AE98" s="23"/>
      <c r="AF98" s="23"/>
      <c r="AG98" s="23"/>
    </row>
    <row r="99" spans="1:33" x14ac:dyDescent="0.25">
      <c r="B99" s="36" t="s">
        <v>277</v>
      </c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44"/>
      <c r="O99" s="44"/>
      <c r="P99" s="44"/>
      <c r="Q99" s="27"/>
      <c r="R99" s="27"/>
      <c r="S99" s="27"/>
      <c r="T99" s="27"/>
      <c r="U99" s="27"/>
      <c r="V99" s="27"/>
      <c r="W99" s="27"/>
      <c r="X99" s="29"/>
      <c r="Y99" s="29"/>
      <c r="Z99" s="29"/>
      <c r="AA99" s="23"/>
      <c r="AB99" s="23"/>
      <c r="AC99" s="23"/>
      <c r="AD99" s="23"/>
      <c r="AE99" s="23"/>
      <c r="AF99" s="23"/>
      <c r="AG99" s="23"/>
    </row>
    <row r="100" spans="1:33" x14ac:dyDescent="0.25">
      <c r="B100" s="36" t="s">
        <v>278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44"/>
      <c r="O100" s="44"/>
      <c r="P100" s="44"/>
      <c r="Q100" s="27"/>
      <c r="R100" s="27"/>
      <c r="S100" s="27"/>
      <c r="T100" s="27"/>
      <c r="U100" s="27"/>
      <c r="V100" s="27"/>
      <c r="W100" s="27"/>
      <c r="X100" s="29"/>
      <c r="Y100" s="29"/>
      <c r="Z100" s="29"/>
      <c r="AA100" s="23"/>
      <c r="AB100" s="23"/>
      <c r="AC100" s="23"/>
      <c r="AD100" s="23"/>
      <c r="AE100" s="23"/>
      <c r="AF100" s="23"/>
      <c r="AG100" s="23"/>
    </row>
    <row r="101" spans="1:33" x14ac:dyDescent="0.25">
      <c r="B101" s="36" t="s">
        <v>279</v>
      </c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44"/>
      <c r="O101" s="44"/>
      <c r="P101" s="44"/>
      <c r="Q101" s="27"/>
      <c r="R101" s="27"/>
      <c r="S101" s="27"/>
      <c r="T101" s="27"/>
      <c r="U101" s="27"/>
      <c r="V101" s="27"/>
      <c r="W101" s="27"/>
      <c r="X101" s="29"/>
      <c r="Y101" s="29"/>
      <c r="Z101" s="29"/>
      <c r="AA101" s="23"/>
      <c r="AB101" s="23"/>
      <c r="AC101" s="23"/>
      <c r="AD101" s="23"/>
      <c r="AE101" s="23"/>
      <c r="AF101" s="23"/>
      <c r="AG101" s="23"/>
    </row>
    <row r="102" spans="1:33" x14ac:dyDescent="0.25">
      <c r="B102" s="36" t="s">
        <v>280</v>
      </c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44"/>
      <c r="O102" s="44"/>
      <c r="P102" s="44"/>
      <c r="Q102" s="27"/>
      <c r="R102" s="27"/>
      <c r="S102" s="27"/>
      <c r="T102" s="27"/>
      <c r="U102" s="27"/>
      <c r="V102" s="27"/>
      <c r="W102" s="27"/>
      <c r="X102" s="29"/>
      <c r="Y102" s="29"/>
      <c r="Z102" s="29"/>
      <c r="AA102" s="23"/>
      <c r="AB102" s="23"/>
      <c r="AC102" s="23"/>
      <c r="AD102" s="23"/>
      <c r="AE102" s="23"/>
      <c r="AF102" s="23"/>
      <c r="AG102" s="23"/>
    </row>
    <row r="103" spans="1:33" x14ac:dyDescent="0.25">
      <c r="B103" s="36" t="s">
        <v>281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44"/>
      <c r="O103" s="44"/>
      <c r="P103" s="44"/>
      <c r="Q103" s="27"/>
      <c r="R103" s="27"/>
      <c r="S103" s="27"/>
      <c r="T103" s="27"/>
      <c r="U103" s="27"/>
      <c r="V103" s="27"/>
      <c r="W103" s="27"/>
      <c r="X103" s="29"/>
      <c r="Y103" s="29"/>
      <c r="Z103" s="29"/>
      <c r="AA103" s="23"/>
      <c r="AB103" s="23"/>
      <c r="AC103" s="23"/>
      <c r="AD103" s="23"/>
      <c r="AE103" s="23"/>
      <c r="AF103" s="23"/>
      <c r="AG103" s="23"/>
    </row>
    <row r="104" spans="1:33" s="25" customFormat="1" x14ac:dyDescent="0.25">
      <c r="A104" s="24" t="s">
        <v>95</v>
      </c>
      <c r="B104" s="37" t="s">
        <v>230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42"/>
      <c r="O104" s="42"/>
      <c r="P104" s="27"/>
      <c r="Q104" s="27"/>
      <c r="R104" s="27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x14ac:dyDescent="0.25">
      <c r="A105" s="17" t="s">
        <v>29</v>
      </c>
      <c r="B105" s="36" t="s">
        <v>231</v>
      </c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42"/>
      <c r="O105" s="42"/>
      <c r="P105" s="27"/>
      <c r="Q105" s="27"/>
      <c r="R105" s="27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</row>
    <row r="106" spans="1:33" x14ac:dyDescent="0.25">
      <c r="A106" s="17" t="s">
        <v>63</v>
      </c>
      <c r="B106" s="36" t="s">
        <v>232</v>
      </c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42"/>
      <c r="O106" s="42"/>
      <c r="P106" s="27"/>
      <c r="Q106" s="27"/>
      <c r="R106" s="27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</row>
    <row r="107" spans="1:33" x14ac:dyDescent="0.25">
      <c r="B107" s="36" t="s">
        <v>233</v>
      </c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42"/>
      <c r="O107" s="42"/>
      <c r="P107" s="27"/>
      <c r="Q107" s="27"/>
      <c r="R107" s="27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</row>
    <row r="108" spans="1:33" x14ac:dyDescent="0.25">
      <c r="B108" s="36" t="s">
        <v>234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42"/>
      <c r="O108" s="42"/>
      <c r="P108" s="27"/>
      <c r="Q108" s="27"/>
      <c r="R108" s="27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</row>
    <row r="109" spans="1:33" x14ac:dyDescent="0.25">
      <c r="B109" s="36" t="s">
        <v>235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42"/>
      <c r="O109" s="42"/>
      <c r="P109" s="27"/>
      <c r="Q109" s="27"/>
      <c r="R109" s="27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</row>
    <row r="110" spans="1:33" x14ac:dyDescent="0.25">
      <c r="B110" s="36" t="s">
        <v>236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42"/>
      <c r="O110" s="42"/>
      <c r="P110" s="27"/>
      <c r="Q110" s="27"/>
      <c r="R110" s="27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</row>
    <row r="111" spans="1:33" x14ac:dyDescent="0.25">
      <c r="B111" s="36" t="s">
        <v>237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42"/>
      <c r="O111" s="42"/>
      <c r="P111" s="27"/>
      <c r="Q111" s="27"/>
      <c r="R111" s="27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</row>
    <row r="112" spans="1:33" x14ac:dyDescent="0.25">
      <c r="B112" s="36" t="s">
        <v>238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42"/>
      <c r="O112" s="42"/>
      <c r="P112" s="27"/>
      <c r="Q112" s="27"/>
      <c r="R112" s="27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</row>
    <row r="113" spans="1:33" x14ac:dyDescent="0.25">
      <c r="B113" s="36" t="s">
        <v>239</v>
      </c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42"/>
      <c r="O113" s="42"/>
      <c r="P113" s="27"/>
      <c r="Q113" s="27"/>
      <c r="R113" s="27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</row>
    <row r="114" spans="1:33" x14ac:dyDescent="0.25">
      <c r="B114" s="36" t="s">
        <v>240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42"/>
      <c r="O114" s="42"/>
      <c r="P114" s="27"/>
      <c r="Q114" s="27"/>
      <c r="R114" s="27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</row>
    <row r="115" spans="1:33" x14ac:dyDescent="0.25">
      <c r="B115" s="36" t="s">
        <v>241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42"/>
      <c r="O115" s="42"/>
      <c r="P115" s="27"/>
      <c r="Q115" s="27"/>
      <c r="R115" s="27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</row>
    <row r="116" spans="1:33" x14ac:dyDescent="0.25">
      <c r="B116" s="36" t="s">
        <v>242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42"/>
      <c r="O116" s="42"/>
      <c r="P116" s="27"/>
      <c r="Q116" s="27"/>
      <c r="R116" s="27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</row>
    <row r="117" spans="1:33" x14ac:dyDescent="0.25">
      <c r="B117" s="36" t="s">
        <v>243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42"/>
      <c r="O117" s="42"/>
      <c r="P117" s="27"/>
      <c r="Q117" s="27"/>
      <c r="R117" s="27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</row>
    <row r="118" spans="1:33" x14ac:dyDescent="0.25">
      <c r="B118" s="36" t="s">
        <v>244</v>
      </c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42"/>
      <c r="O118" s="42"/>
      <c r="P118" s="27"/>
      <c r="Q118" s="27"/>
      <c r="R118" s="27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</row>
    <row r="119" spans="1:33" x14ac:dyDescent="0.25">
      <c r="B119" s="36" t="s">
        <v>252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42"/>
      <c r="O119" s="42"/>
      <c r="P119" s="27"/>
      <c r="Q119" s="27"/>
      <c r="R119" s="27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</row>
    <row r="120" spans="1:33" x14ac:dyDescent="0.25">
      <c r="B120" s="36" t="s">
        <v>245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42"/>
      <c r="O120" s="42"/>
      <c r="P120" s="27"/>
      <c r="Q120" s="27"/>
      <c r="R120" s="27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</row>
    <row r="121" spans="1:33" x14ac:dyDescent="0.25">
      <c r="B121" s="36" t="s">
        <v>246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42"/>
      <c r="O121" s="42"/>
      <c r="P121" s="27"/>
      <c r="Q121" s="27"/>
      <c r="R121" s="27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</row>
    <row r="122" spans="1:33" x14ac:dyDescent="0.25">
      <c r="B122" s="36" t="s">
        <v>247</v>
      </c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42"/>
      <c r="O122" s="42"/>
      <c r="P122" s="27"/>
      <c r="Q122" s="27"/>
      <c r="R122" s="27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</row>
    <row r="123" spans="1:33" x14ac:dyDescent="0.25">
      <c r="B123" s="36" t="s">
        <v>248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42"/>
      <c r="O123" s="42"/>
      <c r="P123" s="27"/>
      <c r="Q123" s="27"/>
      <c r="R123" s="27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</row>
    <row r="124" spans="1:33" x14ac:dyDescent="0.25">
      <c r="B124" s="36" t="s">
        <v>249</v>
      </c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42"/>
      <c r="O124" s="42"/>
      <c r="P124" s="27"/>
      <c r="Q124" s="27"/>
      <c r="R124" s="27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</row>
    <row r="125" spans="1:33" x14ac:dyDescent="0.25">
      <c r="B125" s="36" t="s">
        <v>250</v>
      </c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42"/>
      <c r="O125" s="42"/>
      <c r="P125" s="27"/>
      <c r="Q125" s="27"/>
      <c r="R125" s="27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</row>
    <row r="126" spans="1:33" x14ac:dyDescent="0.25">
      <c r="B126" s="36" t="s">
        <v>251</v>
      </c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42"/>
      <c r="O126" s="42"/>
      <c r="P126" s="27"/>
      <c r="Q126" s="27"/>
      <c r="R126" s="27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</row>
    <row r="127" spans="1:33" s="25" customFormat="1" x14ac:dyDescent="0.25">
      <c r="A127" s="24" t="s">
        <v>108</v>
      </c>
      <c r="B127" s="37" t="s">
        <v>253</v>
      </c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42"/>
      <c r="O127" s="42"/>
      <c r="P127" s="42"/>
      <c r="Q127" s="27"/>
      <c r="R127" s="27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x14ac:dyDescent="0.25">
      <c r="A128" s="17" t="s">
        <v>29</v>
      </c>
      <c r="B128" s="36" t="s">
        <v>254</v>
      </c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42"/>
      <c r="O128" s="42"/>
      <c r="P128" s="42"/>
      <c r="Q128" s="27"/>
      <c r="R128" s="27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</row>
    <row r="129" spans="1:33" x14ac:dyDescent="0.25">
      <c r="A129" s="17" t="s">
        <v>63</v>
      </c>
      <c r="B129" s="36" t="s">
        <v>255</v>
      </c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42"/>
      <c r="O129" s="42"/>
      <c r="P129" s="42"/>
      <c r="Q129" s="27"/>
      <c r="R129" s="27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</row>
    <row r="130" spans="1:33" x14ac:dyDescent="0.25">
      <c r="B130" s="36" t="s">
        <v>256</v>
      </c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42"/>
      <c r="O130" s="42"/>
      <c r="P130" s="42"/>
      <c r="Q130" s="27"/>
      <c r="R130" s="27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</row>
    <row r="131" spans="1:33" x14ac:dyDescent="0.25">
      <c r="B131" s="36" t="s">
        <v>257</v>
      </c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42"/>
      <c r="O131" s="42"/>
      <c r="P131" s="42"/>
      <c r="Q131" s="27"/>
      <c r="R131" s="27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</row>
    <row r="132" spans="1:33" x14ac:dyDescent="0.25">
      <c r="B132" s="36" t="s">
        <v>258</v>
      </c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42"/>
      <c r="O132" s="42"/>
      <c r="P132" s="42"/>
      <c r="Q132" s="27"/>
      <c r="R132" s="27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</row>
    <row r="133" spans="1:33" x14ac:dyDescent="0.25">
      <c r="B133" s="36" t="s">
        <v>259</v>
      </c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42"/>
      <c r="O133" s="42"/>
      <c r="P133" s="42"/>
      <c r="Q133" s="27"/>
      <c r="R133" s="27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</row>
    <row r="134" spans="1:33" x14ac:dyDescent="0.25">
      <c r="B134" s="36" t="s">
        <v>267</v>
      </c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42"/>
      <c r="O134" s="42"/>
      <c r="P134" s="42"/>
      <c r="Q134" s="27"/>
      <c r="R134" s="27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</row>
    <row r="135" spans="1:33" x14ac:dyDescent="0.25">
      <c r="B135" s="36" t="s">
        <v>260</v>
      </c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42"/>
      <c r="O135" s="42"/>
      <c r="P135" s="42"/>
      <c r="Q135" s="27"/>
      <c r="R135" s="27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</row>
    <row r="136" spans="1:33" x14ac:dyDescent="0.25">
      <c r="B136" s="36" t="s">
        <v>261</v>
      </c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42"/>
      <c r="O136" s="42"/>
      <c r="P136" s="42"/>
      <c r="Q136" s="27"/>
      <c r="R136" s="27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</row>
    <row r="137" spans="1:33" x14ac:dyDescent="0.25">
      <c r="B137" s="36" t="s">
        <v>268</v>
      </c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42"/>
      <c r="O137" s="42"/>
      <c r="P137" s="42"/>
      <c r="Q137" s="27"/>
      <c r="R137" s="27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</row>
    <row r="138" spans="1:33" x14ac:dyDescent="0.25">
      <c r="B138" s="36" t="s">
        <v>269</v>
      </c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42"/>
      <c r="O138" s="42"/>
      <c r="P138" s="42"/>
      <c r="Q138" s="27"/>
      <c r="R138" s="27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</row>
    <row r="139" spans="1:33" x14ac:dyDescent="0.25">
      <c r="B139" s="36" t="s">
        <v>262</v>
      </c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42"/>
      <c r="O139" s="42"/>
      <c r="P139" s="42"/>
      <c r="Q139" s="27"/>
      <c r="R139" s="27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</row>
    <row r="140" spans="1:33" x14ac:dyDescent="0.25">
      <c r="B140" s="36" t="s">
        <v>263</v>
      </c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42"/>
      <c r="O140" s="42"/>
      <c r="P140" s="42"/>
      <c r="Q140" s="27"/>
      <c r="R140" s="27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</row>
    <row r="141" spans="1:33" x14ac:dyDescent="0.25">
      <c r="B141" s="36" t="s">
        <v>264</v>
      </c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42"/>
      <c r="O141" s="42"/>
      <c r="P141" s="42"/>
      <c r="Q141" s="27"/>
      <c r="R141" s="27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</row>
    <row r="142" spans="1:33" x14ac:dyDescent="0.25">
      <c r="B142" s="36" t="s">
        <v>265</v>
      </c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42"/>
      <c r="O142" s="42"/>
      <c r="P142" s="42"/>
      <c r="Q142" s="27"/>
      <c r="R142" s="27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</row>
    <row r="143" spans="1:33" x14ac:dyDescent="0.25">
      <c r="B143" s="36" t="s">
        <v>266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42"/>
      <c r="O143" s="42"/>
      <c r="P143" s="42"/>
      <c r="Q143" s="27"/>
      <c r="R143" s="27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</row>
    <row r="144" spans="1:33" s="25" customFormat="1" x14ac:dyDescent="0.25">
      <c r="A144" s="24" t="s">
        <v>92</v>
      </c>
      <c r="B144" s="37" t="s">
        <v>325</v>
      </c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42"/>
      <c r="O144" s="42"/>
      <c r="P144" s="42"/>
      <c r="Q144" s="27"/>
      <c r="R144" s="27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x14ac:dyDescent="0.25">
      <c r="A145" s="17" t="s">
        <v>65</v>
      </c>
      <c r="B145" s="36" t="s">
        <v>326</v>
      </c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</row>
    <row r="146" spans="1:33" x14ac:dyDescent="0.25">
      <c r="A146" s="17" t="s">
        <v>74</v>
      </c>
      <c r="B146" s="36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</row>
    <row r="147" spans="1:33" s="25" customFormat="1" x14ac:dyDescent="0.25">
      <c r="A147" s="24" t="s">
        <v>108</v>
      </c>
      <c r="B147" s="37" t="s">
        <v>328</v>
      </c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42"/>
      <c r="O147" s="42"/>
      <c r="P147" s="42"/>
      <c r="Q147" s="27"/>
      <c r="R147" s="27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x14ac:dyDescent="0.25">
      <c r="A148" s="17" t="s">
        <v>65</v>
      </c>
      <c r="B148" s="36" t="s">
        <v>329</v>
      </c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42"/>
      <c r="O148" s="42"/>
      <c r="P148" s="42"/>
      <c r="Q148" s="27"/>
      <c r="R148" s="27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</row>
    <row r="149" spans="1:33" x14ac:dyDescent="0.25">
      <c r="A149" s="17" t="s">
        <v>74</v>
      </c>
      <c r="B149" s="36" t="s">
        <v>330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42"/>
      <c r="O149" s="42"/>
      <c r="P149" s="42"/>
      <c r="Q149" s="27"/>
      <c r="R149" s="27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</row>
    <row r="150" spans="1:33" x14ac:dyDescent="0.25">
      <c r="B150" s="36" t="s">
        <v>331</v>
      </c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42"/>
      <c r="O150" s="42"/>
      <c r="P150" s="42"/>
      <c r="Q150" s="27"/>
      <c r="R150" s="27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</row>
    <row r="151" spans="1:33" s="25" customFormat="1" x14ac:dyDescent="0.25">
      <c r="A151" s="24" t="s">
        <v>139</v>
      </c>
      <c r="B151" s="37" t="s">
        <v>376</v>
      </c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Q151" s="27"/>
      <c r="R151" s="27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x14ac:dyDescent="0.25">
      <c r="A152" s="17" t="s">
        <v>29</v>
      </c>
      <c r="B152" s="36" t="s">
        <v>377</v>
      </c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Q152" s="27"/>
      <c r="R152" s="27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</row>
    <row r="153" spans="1:33" x14ac:dyDescent="0.25">
      <c r="A153" s="17" t="s">
        <v>63</v>
      </c>
      <c r="B153" s="36" t="s">
        <v>378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Q153" s="27"/>
      <c r="R153" s="27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</row>
    <row r="154" spans="1:33" x14ac:dyDescent="0.25">
      <c r="B154" s="36" t="s">
        <v>379</v>
      </c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Q154" s="27"/>
      <c r="R154" s="27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</row>
    <row r="155" spans="1:33" x14ac:dyDescent="0.25">
      <c r="B155" s="36" t="s">
        <v>380</v>
      </c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Q155" s="27"/>
      <c r="R155" s="27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</row>
    <row r="156" spans="1:33" x14ac:dyDescent="0.25">
      <c r="B156" s="36" t="s">
        <v>381</v>
      </c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Q156" s="27"/>
      <c r="R156" s="27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</row>
    <row r="157" spans="1:33" x14ac:dyDescent="0.25">
      <c r="B157" s="36" t="s">
        <v>382</v>
      </c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Q157" s="27"/>
      <c r="R157" s="27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</row>
    <row r="158" spans="1:33" x14ac:dyDescent="0.25">
      <c r="B158" s="36" t="s">
        <v>383</v>
      </c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Q158" s="27"/>
      <c r="R158" s="27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</row>
    <row r="159" spans="1:33" x14ac:dyDescent="0.25">
      <c r="B159" s="36" t="s">
        <v>384</v>
      </c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Q159" s="27"/>
      <c r="R159" s="27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</row>
    <row r="160" spans="1:33" x14ac:dyDescent="0.25">
      <c r="B160" s="36" t="s">
        <v>385</v>
      </c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Q160" s="27"/>
      <c r="R160" s="27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</row>
    <row r="161" spans="1:33" x14ac:dyDescent="0.25">
      <c r="B161" s="36" t="s">
        <v>386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Q161" s="27"/>
      <c r="R161" s="27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</row>
    <row r="162" spans="1:33" x14ac:dyDescent="0.25">
      <c r="B162" s="36" t="s">
        <v>387</v>
      </c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Q162" s="27"/>
      <c r="R162" s="27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</row>
    <row r="163" spans="1:33" x14ac:dyDescent="0.25">
      <c r="B163" s="36" t="s">
        <v>388</v>
      </c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Q163" s="27"/>
      <c r="R163" s="27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</row>
    <row r="164" spans="1:33" s="25" customFormat="1" x14ac:dyDescent="0.25">
      <c r="A164" s="24" t="s">
        <v>139</v>
      </c>
      <c r="B164" s="38" t="s">
        <v>337</v>
      </c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Q164" s="27"/>
      <c r="R164" s="27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x14ac:dyDescent="0.25">
      <c r="A165" s="17" t="s">
        <v>29</v>
      </c>
      <c r="B165" s="36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</row>
    <row r="166" spans="1:33" x14ac:dyDescent="0.25">
      <c r="A166" s="17" t="s">
        <v>74</v>
      </c>
      <c r="B166" s="36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</row>
    <row r="167" spans="1:33" s="25" customFormat="1" x14ac:dyDescent="0.25">
      <c r="A167" s="24" t="s">
        <v>160</v>
      </c>
      <c r="B167" s="37" t="s">
        <v>302</v>
      </c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3"/>
      <c r="AB167" s="26"/>
      <c r="AC167" s="26"/>
      <c r="AD167" s="26"/>
      <c r="AE167" s="26"/>
      <c r="AF167" s="26"/>
      <c r="AG167" s="26"/>
    </row>
    <row r="168" spans="1:33" x14ac:dyDescent="0.25">
      <c r="A168" s="17" t="s">
        <v>23</v>
      </c>
      <c r="B168" s="36" t="s">
        <v>303</v>
      </c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3"/>
      <c r="AB168" s="23"/>
      <c r="AC168" s="23"/>
      <c r="AD168" s="23"/>
      <c r="AE168" s="23"/>
      <c r="AF168" s="23"/>
      <c r="AG168" s="23"/>
    </row>
    <row r="169" spans="1:33" x14ac:dyDescent="0.25">
      <c r="A169" s="17" t="s">
        <v>63</v>
      </c>
      <c r="B169" s="36" t="s">
        <v>304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3"/>
      <c r="AB169" s="23"/>
      <c r="AC169" s="23"/>
      <c r="AD169" s="23"/>
      <c r="AE169" s="23"/>
      <c r="AF169" s="23"/>
      <c r="AG169" s="23"/>
    </row>
    <row r="170" spans="1:33" s="25" customFormat="1" x14ac:dyDescent="0.25">
      <c r="A170" s="24" t="s">
        <v>139</v>
      </c>
      <c r="B170" s="37" t="s">
        <v>296</v>
      </c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6"/>
      <c r="AC170" s="26"/>
      <c r="AD170" s="26"/>
      <c r="AE170" s="26"/>
      <c r="AF170" s="26"/>
      <c r="AG170" s="26"/>
    </row>
    <row r="171" spans="1:33" x14ac:dyDescent="0.25">
      <c r="A171" s="17" t="s">
        <v>23</v>
      </c>
      <c r="B171" s="36" t="s">
        <v>297</v>
      </c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3"/>
      <c r="AC171" s="23"/>
      <c r="AD171" s="23"/>
      <c r="AE171" s="23"/>
      <c r="AF171" s="23"/>
      <c r="AG171" s="23"/>
    </row>
    <row r="172" spans="1:33" x14ac:dyDescent="0.25">
      <c r="A172" s="17" t="s">
        <v>63</v>
      </c>
      <c r="B172" s="36" t="s">
        <v>295</v>
      </c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3"/>
      <c r="AC172" s="23"/>
      <c r="AD172" s="23"/>
      <c r="AE172" s="23"/>
      <c r="AF172" s="23"/>
      <c r="AG172" s="23"/>
    </row>
    <row r="173" spans="1:33" s="25" customFormat="1" x14ac:dyDescent="0.25">
      <c r="A173" s="24" t="s">
        <v>139</v>
      </c>
      <c r="B173" s="38" t="s">
        <v>298</v>
      </c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3"/>
      <c r="AD173" s="27"/>
      <c r="AE173" s="27"/>
      <c r="AF173" s="27"/>
      <c r="AG173" s="23"/>
    </row>
    <row r="174" spans="1:33" x14ac:dyDescent="0.25">
      <c r="A174" s="17" t="s">
        <v>96</v>
      </c>
      <c r="B174" s="39" t="s">
        <v>289</v>
      </c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3"/>
      <c r="AD174" s="27"/>
      <c r="AE174" s="27"/>
      <c r="AF174" s="27"/>
      <c r="AG174" s="23"/>
    </row>
    <row r="175" spans="1:33" x14ac:dyDescent="0.25">
      <c r="A175" s="17" t="s">
        <v>63</v>
      </c>
      <c r="B175" s="39" t="s">
        <v>290</v>
      </c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3"/>
      <c r="AD175" s="27"/>
      <c r="AE175" s="27"/>
      <c r="AF175" s="27"/>
      <c r="AG175" s="23"/>
    </row>
    <row r="176" spans="1:33" x14ac:dyDescent="0.25">
      <c r="B176" s="39" t="s">
        <v>291</v>
      </c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3"/>
      <c r="AD176" s="27"/>
      <c r="AE176" s="27"/>
      <c r="AF176" s="27"/>
      <c r="AG176" s="23"/>
    </row>
    <row r="177" spans="1:33" x14ac:dyDescent="0.25">
      <c r="B177" s="39" t="s">
        <v>292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3"/>
      <c r="AD177" s="27"/>
      <c r="AE177" s="27"/>
      <c r="AF177" s="27"/>
      <c r="AG177" s="23"/>
    </row>
    <row r="178" spans="1:33" x14ac:dyDescent="0.25">
      <c r="B178" s="39" t="s">
        <v>293</v>
      </c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3"/>
      <c r="AD178" s="27"/>
      <c r="AE178" s="27"/>
      <c r="AF178" s="27"/>
      <c r="AG178" s="23"/>
    </row>
    <row r="179" spans="1:33" x14ac:dyDescent="0.25">
      <c r="B179" s="39" t="s">
        <v>299</v>
      </c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3"/>
      <c r="AD179" s="27"/>
      <c r="AE179" s="27"/>
      <c r="AF179" s="27"/>
      <c r="AG179" s="23"/>
    </row>
    <row r="180" spans="1:33" x14ac:dyDescent="0.25">
      <c r="B180" s="39" t="s">
        <v>300</v>
      </c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3"/>
      <c r="AD180" s="27"/>
      <c r="AE180" s="27"/>
      <c r="AF180" s="27"/>
      <c r="AG180" s="23"/>
    </row>
    <row r="181" spans="1:33" x14ac:dyDescent="0.25">
      <c r="B181" s="39" t="s">
        <v>294</v>
      </c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3"/>
      <c r="AD181" s="27"/>
      <c r="AE181" s="27"/>
      <c r="AF181" s="27"/>
      <c r="AG181" s="23"/>
    </row>
    <row r="182" spans="1:33" x14ac:dyDescent="0.25">
      <c r="B182" s="39" t="s">
        <v>301</v>
      </c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3"/>
      <c r="AD182" s="27"/>
      <c r="AE182" s="27"/>
      <c r="AF182" s="27"/>
      <c r="AG182" s="23"/>
    </row>
    <row r="183" spans="1:33" s="25" customFormat="1" x14ac:dyDescent="0.25">
      <c r="A183" s="24" t="s">
        <v>332</v>
      </c>
      <c r="B183" s="38" t="s">
        <v>339</v>
      </c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Q183" s="27"/>
      <c r="R183" s="27"/>
      <c r="S183" s="23"/>
      <c r="T183" s="23"/>
      <c r="U183" s="27"/>
      <c r="V183" s="27"/>
      <c r="W183" s="23"/>
      <c r="X183" s="27"/>
      <c r="Y183" s="27"/>
      <c r="Z183" s="27"/>
      <c r="AA183" s="23"/>
      <c r="AB183" s="12"/>
      <c r="AC183" s="26"/>
      <c r="AD183" s="26"/>
      <c r="AE183" s="12"/>
      <c r="AF183" s="26"/>
      <c r="AG183" s="12"/>
    </row>
    <row r="184" spans="1:33" x14ac:dyDescent="0.25">
      <c r="A184" s="17" t="s">
        <v>23</v>
      </c>
      <c r="B184" s="39" t="s">
        <v>338</v>
      </c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Q184" s="27"/>
      <c r="R184" s="27"/>
      <c r="S184" s="23"/>
      <c r="T184" s="23"/>
      <c r="U184" s="27"/>
      <c r="V184" s="27"/>
      <c r="W184" s="23"/>
      <c r="X184" s="27"/>
      <c r="Y184" s="27"/>
      <c r="Z184" s="27"/>
      <c r="AA184" s="23"/>
      <c r="AB184" s="23"/>
      <c r="AC184" s="23"/>
      <c r="AD184" s="23"/>
      <c r="AE184" s="23"/>
      <c r="AF184" s="23"/>
      <c r="AG184" s="23"/>
    </row>
    <row r="185" spans="1:33" x14ac:dyDescent="0.25">
      <c r="A185" s="17" t="s">
        <v>74</v>
      </c>
      <c r="B185" s="39" t="s">
        <v>340</v>
      </c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Q185" s="27"/>
      <c r="R185" s="27"/>
      <c r="S185" s="23"/>
      <c r="T185" s="23"/>
      <c r="U185" s="27"/>
      <c r="V185" s="27"/>
      <c r="W185" s="23"/>
      <c r="X185" s="27"/>
      <c r="Y185" s="27"/>
      <c r="Z185" s="27"/>
      <c r="AA185" s="23"/>
      <c r="AB185" s="23"/>
      <c r="AC185" s="23"/>
      <c r="AD185" s="23"/>
      <c r="AE185" s="23"/>
      <c r="AF185" s="23"/>
      <c r="AG185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Profiles</vt:lpstr>
      <vt:lpstr>LQ Vectoring</vt:lpstr>
      <vt:lpstr>Sheet1</vt:lpstr>
      <vt:lpstr>VDSL2 Baselines</vt:lpstr>
      <vt:lpstr>ADSL2+ Baselines</vt:lpstr>
      <vt:lpstr>ADSL Baselines</vt:lpstr>
      <vt:lpstr>C7 Profiles</vt:lpstr>
      <vt:lpstr>Status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Gretzinger, Michael</cp:lastModifiedBy>
  <cp:lastPrinted>2015-05-28T21:19:51Z</cp:lastPrinted>
  <dcterms:created xsi:type="dcterms:W3CDTF">2013-12-17T19:54:40Z</dcterms:created>
  <dcterms:modified xsi:type="dcterms:W3CDTF">2016-07-18T14:21:54Z</dcterms:modified>
</cp:coreProperties>
</file>