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JosePinzon\Documents\FINTRADE\Python\"/>
    </mc:Choice>
  </mc:AlternateContent>
  <xr:revisionPtr revIDLastSave="0" documentId="13_ncr:1_{BB64F731-0A37-4F1C-9833-6B0F09878CDF}" xr6:coauthVersionLast="47" xr6:coauthVersionMax="47" xr10:uidLastSave="{00000000-0000-0000-0000-000000000000}"/>
  <bookViews>
    <workbookView xWindow="-120" yWindow="-120" windowWidth="20730" windowHeight="11160" tabRatio="597" xr2:uid="{00000000-000D-0000-FFFF-FFFF00000000}"/>
  </bookViews>
  <sheets>
    <sheet name="FECHAS EX-DIVIDENDO 2021" sheetId="1" r:id="rId1"/>
    <sheet name="FECHAS EX-DIVIDENDO 2020" sheetId="2" r:id="rId2"/>
  </sheets>
  <definedNames>
    <definedName name="_xlnm._FilterDatabase" localSheetId="1" hidden="1">'FECHAS EX-DIVIDENDO 2020'!$A$8:$L$383</definedName>
    <definedName name="_xlnm._FilterDatabase" localSheetId="0" hidden="1">'FECHAS EX-DIVIDENDO 2021'!$A$8:$K$427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7" roundtripDataSignature="AMtx7mhh12083WFZmZHvfvrnAyebE0p6Rg=="/>
    </ext>
  </extLst>
</workbook>
</file>

<file path=xl/calcChain.xml><?xml version="1.0" encoding="utf-8"?>
<calcChain xmlns="http://schemas.openxmlformats.org/spreadsheetml/2006/main">
  <c r="H14" i="1" l="1"/>
  <c r="K14" i="1" s="1"/>
  <c r="I377" i="2"/>
  <c r="I375" i="2"/>
  <c r="I350" i="2"/>
  <c r="I349" i="2"/>
  <c r="I348" i="2"/>
  <c r="H167" i="2"/>
  <c r="I136" i="2"/>
  <c r="I134" i="2"/>
  <c r="I120" i="2"/>
  <c r="H94" i="2"/>
  <c r="I95" i="2" s="1"/>
  <c r="I88" i="2"/>
  <c r="I85" i="2"/>
  <c r="I82" i="2"/>
  <c r="K81" i="2"/>
  <c r="I49" i="2"/>
  <c r="H48" i="2"/>
  <c r="K44" i="2"/>
  <c r="K37" i="2"/>
  <c r="I37" i="2"/>
  <c r="K33" i="2"/>
  <c r="I33" i="2"/>
  <c r="I94" i="2" l="1"/>
</calcChain>
</file>

<file path=xl/sharedStrings.xml><?xml version="1.0" encoding="utf-8"?>
<sst xmlns="http://schemas.openxmlformats.org/spreadsheetml/2006/main" count="1356" uniqueCount="413">
  <si>
    <t>REPORTE FECHAS EX-DIVIDENDO</t>
  </si>
  <si>
    <t>EX-DIVIDEND DATE REPORT</t>
  </si>
  <si>
    <t>Last Update:</t>
  </si>
  <si>
    <t>FECHA ASAMBLEA</t>
  </si>
  <si>
    <t>EMISOR</t>
  </si>
  <si>
    <t>NEMOTÉCNICO</t>
  </si>
  <si>
    <t>MODO DE PAGO</t>
  </si>
  <si>
    <t>MONEDA</t>
  </si>
  <si>
    <t xml:space="preserve"> FECHA INICIAL</t>
  </si>
  <si>
    <t xml:space="preserve"> FECHA FINAL
Y DE PAGO</t>
  </si>
  <si>
    <t>VALOR TOTAL DEL DIVIDENDO</t>
  </si>
  <si>
    <t>VALOR CUOTA</t>
  </si>
  <si>
    <t>DESCRIPCIÓN PAGO PDU</t>
  </si>
  <si>
    <t>MONTO TOTAL ENTREGADO
EN DIVIDENDOS</t>
  </si>
  <si>
    <t>FECHA INGRESO</t>
  </si>
  <si>
    <t>Shareholders' meeting</t>
  </si>
  <si>
    <t>Issuer</t>
  </si>
  <si>
    <t>Ticker</t>
  </si>
  <si>
    <t>Settlement Type</t>
  </si>
  <si>
    <t>Currency</t>
  </si>
  <si>
    <t>Intial Date</t>
  </si>
  <si>
    <t xml:space="preserve">Final and Payment Date </t>
  </si>
  <si>
    <t>Total Dividend</t>
  </si>
  <si>
    <t>Payment Amount</t>
  </si>
  <si>
    <t>Payment Description</t>
  </si>
  <si>
    <t>Total Amount of the Dividend Issued</t>
  </si>
  <si>
    <t>-</t>
  </si>
  <si>
    <t>FONDO BURSATIL ISHARES COLCAP</t>
  </si>
  <si>
    <t>ICOLCAP</t>
  </si>
  <si>
    <t>EFECTIVO / CASH</t>
  </si>
  <si>
    <t>COP</t>
  </si>
  <si>
    <t>SE DECRETA DIVIDENDO SOBRE ICOLCAP POR VALOR DE 52,52 POR UNIDAD PAGADEROS EL 04 DE FEBRERO DE 2021</t>
  </si>
  <si>
    <t>FONDO BURSATIL GLOBAL X COLOMBIA SELECT DE SYP</t>
  </si>
  <si>
    <t>HCOLSEL</t>
  </si>
  <si>
    <t>SE DECRETA DIVIDENDO SOBRE HCOLSEL POR VALOR DE 65 POR UNIDAD PAGADEROS EL 05 DE FEBRERO DE 2021</t>
  </si>
  <si>
    <t>SE DECRETA DIVIDENDO SOBRE ICOLCAP POR VALOR DE 13,55 POR UNIDAD PAGADEROS EL 04 DE MARZO DE 2021</t>
  </si>
  <si>
    <t>COLTEJER S.A.</t>
  </si>
  <si>
    <t>COLTEJER</t>
  </si>
  <si>
    <t>NO DECRETÓ DIVIDENDO</t>
  </si>
  <si>
    <t>SE DECRETA DIVIDENDO SOBRE ICOLCAP POR VALOR DE 86,89 PAGADEROS EL 08 DE ENERO DE 2020</t>
  </si>
  <si>
    <t>FONDO BURSATIL GLOBAL X COLOMBIA SELECT DE S&amp;P</t>
  </si>
  <si>
    <t>SE DECRETA DIVIDENDO SOBRE HCOLSEL POR VALOR DE 55,00 PAGADEROS EL 03 DE FEBRERO DE 2020</t>
  </si>
  <si>
    <t>BANCO BILBAO VIZCAYA ARTENTARIA COLOMBIA S.A.</t>
  </si>
  <si>
    <t>BBVACOL</t>
  </si>
  <si>
    <t xml:space="preserve">EFECTIVO / CASH </t>
  </si>
  <si>
    <t>SE DECLARA DIVIDENDO EN EFECTIVO DE $25,66 POR ACCION PAGADERO EN DOS CUOTAS DE $12,83 EL 11 DE JUNIO DE 2020 Y $12,83 EL 08 DE OCTUBRE DE 2020</t>
  </si>
  <si>
    <t>PFBBVACOL</t>
  </si>
  <si>
    <t>SE DECRETA DIVIDENDO SOBRE ICOLCAP POR VALOR DE 1,26 PAGADEROS EL 05 DE MARZO DE 2020</t>
  </si>
  <si>
    <t>COMPAÑÍA DE EMPAQUES S.A.</t>
  </si>
  <si>
    <t>EMPAQUES</t>
  </si>
  <si>
    <t>SE DECLARA DIVIDENDO ORDINARIO DE $40 POR ACCION Y POR MES ENTRE ABRIL DE 2020 Y MARZO DE 2021 PAGADEROS EL DIA 25 DEL MISMO MES</t>
  </si>
  <si>
    <t>VALORES SIMESA S.A.</t>
  </si>
  <si>
    <t>VALSIMESA</t>
  </si>
  <si>
    <t>SE DECLARA DIVIDENDO DE $141.10 POR ACCION PAGADEROS EL 2 DE ABRIL DE 2020</t>
  </si>
  <si>
    <t>TECNOGLASS INC</t>
  </si>
  <si>
    <t>TGLSC</t>
  </si>
  <si>
    <t>USD</t>
  </si>
  <si>
    <t xml:space="preserve">SE DECLARA DIVIDENDO TRIMESTRAL DE USD $0,0275. EL PAGO DEL DIVIDENDO SE REALIZARÁ EL 30 DE ABRIL A LOS ACCIONISTAS REGISTRADOS EL 31 DE MARZO DE 2020 (RECORD DATE) </t>
  </si>
  <si>
    <t>ENKA DE COLOMBIA S.A.</t>
  </si>
  <si>
    <t>ENKA</t>
  </si>
  <si>
    <t>BANCOLOMBIA S.A.</t>
  </si>
  <si>
    <t>BCOLOMBIA</t>
  </si>
  <si>
    <t>DIVIDENDO ORDINARIO DE $1168 POR ACCIÓN PAGADERO $292 EL 1 DE ABRIL, 1 DE JULIO, 1 DE OCTUBRE DE 2020 Y 4 DE ENERO DE 2021 Y DIVIDENDO EXTRAORDINARIO $ 470 POR ACCIÒN EL 1 DE ABRIL DE 2020</t>
  </si>
  <si>
    <t>PFBCOLOM</t>
  </si>
  <si>
    <t>COLOMBIA TELECOMUNICACIONES S.A E.S.P</t>
  </si>
  <si>
    <t>COLTEL</t>
  </si>
  <si>
    <t>BANCO DAVIVIENDA S.A.</t>
  </si>
  <si>
    <t>PFDAVVNDA</t>
  </si>
  <si>
    <r>
      <rPr>
        <sz val="11"/>
        <color theme="1"/>
        <rFont val="Calibri"/>
        <family val="2"/>
      </rPr>
      <t>SE DECLARA DIVIDENDO EN EFECTIVO DE $926 POR ACCION PAGADEROS</t>
    </r>
    <r>
      <rPr>
        <sz val="11"/>
        <color theme="1"/>
        <rFont val="Calibri"/>
        <family val="2"/>
      </rPr>
      <t xml:space="preserve"> EL 26 DE MARZO (50%) Y 23 DE SEPTIEMBRE DE 2020 (50%)</t>
    </r>
  </si>
  <si>
    <t>COMPAÑÍA DE ELECTRICIDAD DE TULUA S.A E.S.P.</t>
  </si>
  <si>
    <t>ELECTULUA</t>
  </si>
  <si>
    <t>SE DECRETA DIVIDENDO DE $48,400 POR ACCION PAGADEROS: i) LOS ACCIONISTAS CON HASTA 1% UN PAGO EL 23-04-2020 ii) LOS QUE POSEAN MÁS DEL 1% DOS CUOTA POR $24,200 UNA EL 23 ABR Y OTRA EL 20 AGO</t>
  </si>
  <si>
    <t>CELSIA COLOMBIA S.A. E.S.P.</t>
  </si>
  <si>
    <t>EPSA</t>
  </si>
  <si>
    <t>SE DECLARA DIVIDENDO POR $630 PESOS ANUALES PAGADERO EN UNA SOLA CUOTA EL 11 DE JUNIO DE 2020</t>
  </si>
  <si>
    <t>COMPAÑÍA AGRICOLA SAN FELIPE S.A.</t>
  </si>
  <si>
    <t>SANFELIPE</t>
  </si>
  <si>
    <t>SE DECLARA DIVIDENDO DE $9,8 Y $10,06 POR ACCIÓN PAGADEROS EN UNA UNICA CUOTA EL 25 DE OCTUBRE DE 2020</t>
  </si>
  <si>
    <t>COLOMBINA S.A.</t>
  </si>
  <si>
    <t>COLOMBINA</t>
  </si>
  <si>
    <t>SE DECLARA DIVIDENDO EXTRAORDINARIO DE $39,30 POR ACCION PAGADEROS EL DIA 30 DE MAR/20. DIVIDENDO DE $157,29 POR ACCION PAGADEROS EN NUEVE CUOTAS IGUALES EL DIA 7 DE CADA MES ENTRE ABRIL Y DICIEMBRE</t>
  </si>
  <si>
    <t>INVERSIONES EQUIPOS Y SERVICIOS S.A.</t>
  </si>
  <si>
    <t>INESA</t>
  </si>
  <si>
    <t>SE DECLARA DIVIDENDO DE $49,53 POR ACCION PAGADERO EN DOS INSTALAMENTOS IGUALES, EL 15 DE MAYO DE 2020 Y EL 15 DE DICIEMBRE DE 2020</t>
  </si>
  <si>
    <t>BANCO POPULAR S.A.</t>
  </si>
  <si>
    <t>POPULAR</t>
  </si>
  <si>
    <t>SE DECRETA DIVIDENDO DE $1,6 MENSUALES POR ACCION, PAGADERO DENTRO DE LOS PRIMEROS CINCO DIAS DE LOS MESES COMPRENDIDOS ENTRE ABRIL DE 2020 Y MARZO DE 2021</t>
  </si>
  <si>
    <t>CANACOL ENERGY LTD</t>
  </si>
  <si>
    <t>CNEC</t>
  </si>
  <si>
    <t>CAD</t>
  </si>
  <si>
    <t>SE DECLARA DIVIDENDO POR VALOR DE CAD $0,052 PAGADEROS EL 15 DE ABRIL DE 2020</t>
  </si>
  <si>
    <t>AGROGUACHAL S.A.</t>
  </si>
  <si>
    <t>AGROCHAL</t>
  </si>
  <si>
    <t>SE DECLARA DIVIDENDO DE $38,37, POR ACCIÓN PAGADERO EN DOS INSTALAMENTOS IGUALES, EL 24 DE JULIO DE 2020 Y EL 15 DE DICIEMBRE DE 2020</t>
  </si>
  <si>
    <t>CEMENTOS ARGOS S.A.</t>
  </si>
  <si>
    <t>CEMARGOS</t>
  </si>
  <si>
    <t>DIVIDENDO DE $251,20 POR ACCIÓN PAGADERO EN 3 CUOTAS DE 83,73  ENTRE EL 17 Y 26 DE AGO, 7 Y 16 DE OCT Y 15 Y 24 DE FEB</t>
  </si>
  <si>
    <t>PFCEMARGOS</t>
  </si>
  <si>
    <t xml:space="preserve"> ORGANIZACIÓN TERPEL S.A</t>
  </si>
  <si>
    <t>TERPEL</t>
  </si>
  <si>
    <t>SE DECRETA DIVIDENDO DE $655.69881535022 POR ACCION Y SE PAGARA EN EFECTIVO EN 1 CUOTA EL DIA 27 DE MARZO DE 2020</t>
  </si>
  <si>
    <t>CLÍNICA MARLY S.A.</t>
  </si>
  <si>
    <t>MARLY</t>
  </si>
  <si>
    <t>SE DECRETA DIVIDENDO EN EFECTIVO DE $24 MENSUALES POR ACCION PAGADEROS EL DIA 10 DESDE MAY/20 A ABR/21 Y DIVIDENDO EXTRAORDINARIO DE $63 PAGADEROS EN TRES CUOTAS IGUALES EL 10/MAY, 10/AGO Y 10/NOV</t>
  </si>
  <si>
    <t>INVERSIONES VENECIA S.A.</t>
  </si>
  <si>
    <t>INVENSA</t>
  </si>
  <si>
    <t>SE DECLARA DIVIDENDO NO GRAVABLE DE $72.61 POR ACCION PAGADERO EN DOS INSTALAMENTOS, QUE SE PAGA EL 80% EL 15 DE ABRIL DE 2020 Y EL 20% EL 15 DE DICIEMBRE DE 2020</t>
  </si>
  <si>
    <t>MAYAGUEZ S.A.</t>
  </si>
  <si>
    <t>MAYAGUEZ</t>
  </si>
  <si>
    <t>SE DECLARA DIVIDENDO ORDINARIO DE $33,75 POR ACCION Y POR MES ENTRE ABRIL DE 2020 Y MARZO DE 2021</t>
  </si>
  <si>
    <t>GRUPO NUTRESA S.A.</t>
  </si>
  <si>
    <t>NUTRESA</t>
  </si>
  <si>
    <t>SE DECLARA DIVIDENDO MENSUAL DE $54.10 POR ACCION DURANTE LOS MESES DE ABRIL DE 2020 A MARZO DE 2021, EL CUAL SE CANCELARA ENTRE LOS DIAS 15 Y 25 DEL RESPECTIVO PERIODO</t>
  </si>
  <si>
    <t>PROMIGAS S.A. ESP</t>
  </si>
  <si>
    <t>PROMIGAS</t>
  </si>
  <si>
    <t>SE DECLARA DIV ORDINARIO DE $20 POR ACCION Y POR MES PAGADERO EL DIA 21 ENTRE ABR DE 2020 Y MAR DE 2021 Y EXTRAORDINARIO DE $74 POR ACCION PAGADERO EL DIA 21 DE ABR Y OCT DE 2020</t>
  </si>
  <si>
    <t>ALMACENES EXITO S.A.</t>
  </si>
  <si>
    <t>EXITO</t>
  </si>
  <si>
    <t>SE DECLARA DIVIDENDO DE $2.438 POR ACCION PAGADERO EN UNA SOLA CUOTA ENTRE EL PRIMER Y DECIMO DIA HABIL DEL MES DE ABRIL 2020</t>
  </si>
  <si>
    <t>CELSIA S.A</t>
  </si>
  <si>
    <t>CELSIA</t>
  </si>
  <si>
    <t>SE DECLARA DIV DE $198 ANUAL PAGADEROS EN 4 CUOTAS EL 23/ABR, 23/JUL Y 22/OCT DE 2020 Y 21/ENE DE 2021 Y DIV EXTRAORDINARIO DE $94  ANUAL PAGADEROS EN 2 PAGOS 23/JUL DE 2020 Y 21/ENE DE 2021</t>
  </si>
  <si>
    <t>CORPORACIÓN FINANCIERA COLOMBIANA S.A.</t>
  </si>
  <si>
    <t>PFCORFICOL</t>
  </si>
  <si>
    <t>ACCIONES / SHARES</t>
  </si>
  <si>
    <t>SE DECRETA UN DIVIDENDO EN ACCIONES  A RAZON DE $2640 POR CADA ACCIÓN PREFERENCIAL EN CIRCULACIÓN A RAZÓN DE 1 ACCIÓN POR CADA 9,015152 PREFERENCIALES, PAGADERO EL 10 DE JULI DE 2020</t>
  </si>
  <si>
    <t>CORFICOLCF</t>
  </si>
  <si>
    <t>SE DECRETA UN DIVIDENDO EN ACCIONES A RAZÓN DE $2640 POR CADA ACCIÓN ORDINARIA EN CIRCULACIÓN A RAZÓN DE 1 ACCIÓN POR CADA 8,318182 ORDINARIAS, PAGADERO EL 10 DE JULIO DE 2020</t>
  </si>
  <si>
    <t>GRUPO BOLIVAR S.A.</t>
  </si>
  <si>
    <t>GRUBOLIVAR</t>
  </si>
  <si>
    <t>SE DECLARA DIVIDENDO DE $115 POR ACCION Y POR MES PAGADEROS EL 15 ENTRE ABR/20 Y MAR/21 Y UN DIVIDENDO EXTRAORDINARIO DE $62,5 POR ACCION Y POR MES PAGADERO EL 15/ABR/20 Y 15/OCT/20</t>
  </si>
  <si>
    <t>CREDIFAMILIA COMPAÑÍA DE FINANCIAMIENTO S.A.</t>
  </si>
  <si>
    <t>CREDIFAMI</t>
  </si>
  <si>
    <t>.</t>
  </si>
  <si>
    <t>GRUPO ARGOS S.A.</t>
  </si>
  <si>
    <t>GRUPOARGOS</t>
  </si>
  <si>
    <t>DIVIDENDO DE $376 POR ACCIÓN PAGADERO EN 4 CUOTAS DE $94 ENTRE EL 15 Y 23 DE ABR, JUL, OCT, DE 2020 y  ENE DE 2021</t>
  </si>
  <si>
    <t>PFGRUPOARG</t>
  </si>
  <si>
    <t>CARTON DE COLOMBIA S.A.</t>
  </si>
  <si>
    <t>CARTON</t>
  </si>
  <si>
    <t>CARVAJAL EMPAQUES S.A.</t>
  </si>
  <si>
    <t>PFCARPAK</t>
  </si>
  <si>
    <t>SE DECRETA DIVIDENDO DE $255,64 PAGADEROS EN 4 CUOTAS IGUALES DE $63,91 POR ACCION LOS DIAS 24 ABR/20, 24 JUL/20, 24 NOV/20 y 22 ENE/21</t>
  </si>
  <si>
    <t xml:space="preserve">GRUPO ORBIS S.A. </t>
  </si>
  <si>
    <t>ORBIS</t>
  </si>
  <si>
    <t>SE DECLARA DIVIDENDO ORDINARIO DE $1612 POR ACCION PAGADERO EN 2  CUOTAS IGUALES DE $806 POR ACCION LOS DIAS 15/04/20 Y 15/10/20</t>
  </si>
  <si>
    <t>BANCO DE OCCIDENTE</t>
  </si>
  <si>
    <t>OCCIDENTE</t>
  </si>
  <si>
    <t>SE DECLARA DIVIDENDO EN EFECTIVO DE $146,81 MENSUAL POR ACCION PAGADERO DENTRO DE LOS DIEZ PRIMEROS DIAS DE CADA MES DESDE ABRIL DE 2020 A MARZO DE 2021</t>
  </si>
  <si>
    <t>INTERCONEXION ELECTRICA S.A E.S.P</t>
  </si>
  <si>
    <t>ISA</t>
  </si>
  <si>
    <t>SE DECLARA DIVIDENDO ORDINARIO DE $675 POR ACCION PAGADERO EN 2  CUOTAS IGUALES DE $337,5 POR ACCION LOS DIAS 23/07/20 Y 15/12/20</t>
  </si>
  <si>
    <t>BANCO COMERCIAL AV VILLAS S.A.</t>
  </si>
  <si>
    <t>PFVILLAS</t>
  </si>
  <si>
    <t>SE DECLARA DIVIDENDO EFECTIVO DE $33,75 POR ACCION Y POR MES, PARA EL MES DE ABRIL EL PAGO SE REALIZARA DEL DIA 3 AL 12 Y PARA LOS MESES DE MAYO 2020 A MARZO 2021 EN LOS PRIMEROS 10 DIAS DE CADA MES</t>
  </si>
  <si>
    <t>PFVILLAS00</t>
  </si>
  <si>
    <t>PFVILLASCA</t>
  </si>
  <si>
    <t>PFVILLAS01</t>
  </si>
  <si>
    <t>PFVILLA051</t>
  </si>
  <si>
    <t>PFVILLA053</t>
  </si>
  <si>
    <t>VILLAS</t>
  </si>
  <si>
    <t>BANCO DE BOGOTÁ</t>
  </si>
  <si>
    <t>BOGOTA</t>
  </si>
  <si>
    <t>SE DECLARA DIVIDENDO DE $336 POR ACCION Y POR MES PAGADEROS EL PRIMER DIA HABIL DE LOS MESES DE ABRIL 2020 A MARZO 2021</t>
  </si>
  <si>
    <t>GRUPO DE INVERSIONES SURAMERICANA S.A.</t>
  </si>
  <si>
    <t>GRUPOSURA</t>
  </si>
  <si>
    <t>SE DECRETA DIVIDENDO DE $ 583 POR ACCIÓN PAGADEROS EN CUOTAS DE $145,75 EL 20 DE ABRIL, 01 JULIO, 01 OCTUBRE DE 2020 Y 04 ENERO DE 2021 Y DIVIDENDO EXTRAORDINARIO DE $51 PAGADEROS EL 01/JUL/20</t>
  </si>
  <si>
    <t>PFGRUPSURA</t>
  </si>
  <si>
    <t>AVIANCA HOLDINGS S.A</t>
  </si>
  <si>
    <t>PFAVH</t>
  </si>
  <si>
    <t>ECOPETROL S.A.</t>
  </si>
  <si>
    <t>ECOPETROL</t>
  </si>
  <si>
    <t>SE DECLARA DIVIDENDO ORDINARIO DE $180 POR ACCIÓN PAGADEROS EL 23 DE ABRIL DE 2020 PARA ACCIONISTAS MINORITARIOS</t>
  </si>
  <si>
    <t>ADMINISTRADORA DE FONDOS DE PENSIONES Y CESANTIA PROTECCION S. A.</t>
  </si>
  <si>
    <t>PROTECCION</t>
  </si>
  <si>
    <t>SE DECLARA DIVIDENDO DE $4.724 POR ACCIÓN PAGADEROS  EN SEIS CUOTAS IGUALES DE $787,33  EL 18 DE MAYO, 16 DE JUNIO, 16 DE JULIO, 18 DE AGOSTO, 16 DE SEPTIEMBRE Y 16 DE OCTUBRE DE 2020.</t>
  </si>
  <si>
    <t>GRUPO DE ENERGÍA DE BOGOTÁ S.A. ESP</t>
  </si>
  <si>
    <t>GEB</t>
  </si>
  <si>
    <t>SE DECLARA DIVIDENDO DE $140 POR ACCION PAGADEROS EN DOS CUOTAS CADA UNA DEL 50% LOS DIAS 08 DE MAYO Y 29 DE OCTUBRE</t>
  </si>
  <si>
    <t>GRUPO AVAL ACCIONES Y VALORES S.A.</t>
  </si>
  <si>
    <t>GRUPOAVAL</t>
  </si>
  <si>
    <t>SE DECRETA DIVIDENDO EN EFECTIVO DE $5,00 POR ACCION Y POR MES DURANTE ABRIL/2020 A MARZO/2021 PAGADEROS DENTRO DE LOS 10 PRIMEROS DIAS DE CADA MES. EL MES DE ABRIL SE PAGARA ENTRE EL 3 AL 12 DEL MES</t>
  </si>
  <si>
    <t>PFAVAL</t>
  </si>
  <si>
    <t>SE DECRETA DIVIDENDO SOBRE ICOLCAP POR VALOR DE 8,35 PAGADEROS EL 06 DE ABRIL DE 2020</t>
  </si>
  <si>
    <t>PRODUCTOS FAMILIA S.A.</t>
  </si>
  <si>
    <t>FAMILIA</t>
  </si>
  <si>
    <t>DECRETA DIV. DE $ 54,0215 POR ACCION PAGADERO $4,5018 ENTRE ABR 2020 Y MAR 2021 Y DIV. EXTRAORDINARIO DE $81,032 PAGADERO $20,2580 EN ABR, JUL, OCT 2020  Y ENE 2021. EL PAGO SERA EL 25 DE CADA MES</t>
  </si>
  <si>
    <t>CONSTRUCCIONES EL CONDOR S.A.</t>
  </si>
  <si>
    <t>ELCONDOR</t>
  </si>
  <si>
    <t>SE DECRETA DIVIDENDO EN EFECTIVO DE $27,24 POR ACCION PAGADEROS EN 3 CUOTAS DE $9,08 LOS DIAS 20 DE ABRIL, 21 DE JULIO Y 23 DE NOVIEMBRE DE 2020</t>
  </si>
  <si>
    <t>VALORES INDUSTRIALES S.A.</t>
  </si>
  <si>
    <t>VALINDUSTR</t>
  </si>
  <si>
    <t>CORPORACIÓN DE FERIAS Y EXPOSICIONES S.A.</t>
  </si>
  <si>
    <t>CORFERIAS</t>
  </si>
  <si>
    <t>MINEROS S.A.</t>
  </si>
  <si>
    <t>MINEROS</t>
  </si>
  <si>
    <t>SE DECLARA DIVIDENDO TRIMESTRAL DE $48,25 POR ACCION, PAGADERO ENTRE EL 10 Y 20 DE ABRIL, JULIO, OCTUBRE DE 2020 Y  ENERO DE 2021</t>
  </si>
  <si>
    <t>GAS NATURAL S.A.</t>
  </si>
  <si>
    <t>GASNATURAL</t>
  </si>
  <si>
    <t>SE DECLARA DIVIDENDO TOTAL DE $6699,914295 POR ACCION PAGADEROS EN CUATRO CUOTAS LOS DIAS 21 DE MAYO, 20 DE AGOSTO, 19 DE NOVIEMBRE DE 2020 Y 18 DE FEBRERO DE 2021</t>
  </si>
  <si>
    <t>EMPRESA DE TELECOMUNICACIONES DE BOGOTA S.A. ESP</t>
  </si>
  <si>
    <t>ETB</t>
  </si>
  <si>
    <t>SE DECRETA DIVIDENDO SOBRE ICOLCAP POR VALOR DE 247,47 PAGADEROS EL 07 DE MAYO DE 2020</t>
  </si>
  <si>
    <t>SE DECRETA DIVIDENDO SOBRE HCOLSEL POR VALOR DE 252,00 PAGADEROS EL 12 DE MAYO DE 2020</t>
  </si>
  <si>
    <t>GAS NATURAL DEL ORIENTE S.A.</t>
  </si>
  <si>
    <t>GASORIENTE</t>
  </si>
  <si>
    <t>SE DECLARA DIVIDENDO DE $200,79 POR ACCION PAGADEROS EN TRES CUOTAS IGUALES LOS DIAS 21 DE MAYO, 20 DE AGOSTO Y 19 DE NOVIEMBRE DE 2020</t>
  </si>
  <si>
    <t>BOLSA DE VALORES DE COLOMBIA S.A.</t>
  </si>
  <si>
    <t>BVC</t>
  </si>
  <si>
    <t>SE DECLARA DIVIDENDO DE $418 POR ACCIÓN PAGADEROS EN UNA SOLA CUOTA EL 30 DE JUNIO DE 2020</t>
  </si>
  <si>
    <t>CONSTRUCTORA CONCONCRETO S.A.</t>
  </si>
  <si>
    <t>CONCONCRET</t>
  </si>
  <si>
    <t>FABRICATO S.A.</t>
  </si>
  <si>
    <t>FABRICATO</t>
  </si>
  <si>
    <t>COOMEVA ENTIDAD PROMOTORA DE SALUD S.A.</t>
  </si>
  <si>
    <t>COOMEVAEPS</t>
  </si>
  <si>
    <t>SE DECRETA DIVIDENDO SOBRE ICOLCAP POR VALOR DE 31,25 PAGADEROS EL 04 DE JUNIO DE 2020</t>
  </si>
  <si>
    <t>ACERÍAS PAZ DEL RIO S.A.</t>
  </si>
  <si>
    <t>PAZRIO</t>
  </si>
  <si>
    <t>SE DECLARA DIVIDENDO POR VALOR DE CAD $0,052 PAGADEROS EL 15 DE JULIO DE 2020</t>
  </si>
  <si>
    <t>BOLSA MERCANTIL DE COLOMBIA S.A.</t>
  </si>
  <si>
    <t>BMC</t>
  </si>
  <si>
    <t>SE DECLARA DIVIDENDO DE $207,59 POR ACCION PAGADERO EL 07 DE JULIO DE 2020</t>
  </si>
  <si>
    <t>SE DECLARA DIVIDENDO TRIMESTRAL DE USD $0,0275. EL PAGO DEL DIVIDENDO SE REALIZARÁ EL 31 DE JULIO A LOS ACCIONISTAS REGISTRADOS AL CIERRE DE OPERACIONES DEL 8 DE JULIO</t>
  </si>
  <si>
    <t>CARACOL TELEVISIÓN S.A.</t>
  </si>
  <si>
    <t>CARACOLTV</t>
  </si>
  <si>
    <t>SE DECRETA DIVIDENDO SOBRE ICOLCAP POR VALOR DE 111,76 PAGADEROS EL 06 DE AGOSTO DE 2020</t>
  </si>
  <si>
    <t>SE DECRETA DIVIDENDO SOBRE HCOLSEL POR VALOR DE 122,70 POR UNIDAD DE PARTICIPACION PAGADEROS EL 10 DE AGOSTO DE 2020</t>
  </si>
  <si>
    <t>RCN TELEVISION S.A.</t>
  </si>
  <si>
    <t>RCNTELEVI</t>
  </si>
  <si>
    <t>SE DECRETA DIVIDENDO SOBRE ICOLCAP POR VALOR DE 10,11 PAGADEROS EL 04 DE SEPTIEMBRE DE 2020</t>
  </si>
  <si>
    <t>SE DECLARA DIVIDENDO TRIMESTRAL DE USD $0,0275. EL PAGO DEL DIVIDENDO SE REALIZARÁ EL 30 DE OCTUBRE DE 2020 A LOS ACCIONISTAS REGISTRADOS AL CIERRE DE OPERACIONES DEL 30 DE SEPTIEMBRE 2020</t>
  </si>
  <si>
    <t>SE DECLARA DIVIDENDO POR VALOR DE CAD $0,052 PAGADEROS EL 15 DE OCTUBRE DE 2020 A LOS ACCIONISTAS REGISTRADOS AL CIERRE DE OPERACIONES DEL 30 DE SEPTIEMBRE 2020</t>
  </si>
  <si>
    <t>SE DECRETA DIVIDENDO SOBRE ICOLCAP POR VALOR DE 8,90 PAGADEROS EL 06 DE OCTUBRE DE 2020</t>
  </si>
  <si>
    <t>RIOPAILA CASTILLA S.A.</t>
  </si>
  <si>
    <t>RIOPAILIND</t>
  </si>
  <si>
    <t>SE DECRETA DIVIDENDO SOBRE ICOLCAP POR VALOR DE 59,0 PAGADEROS EL 06 DE NOVIEMBRE DE 2020</t>
  </si>
  <si>
    <t>RIOPAILA AGRICOLA S.A.</t>
  </si>
  <si>
    <t>RIOPAILA</t>
  </si>
  <si>
    <t>SE DECRETA PAGO DE DIVIDENDO PAGADERO EN 5 PAGOS EL 6 DE NOV DEL 2020 POR 114,94 Y EL 20 DE CADA MES DURANTE LOS MESES DE NOV DE 2020 A FEB DE 2021 POR VALOR DE 14,3707192396 POR ACCION</t>
  </si>
  <si>
    <t>CASTILLA</t>
  </si>
  <si>
    <t>INCASTILLA</t>
  </si>
  <si>
    <t>DIV ORDINARIO 5 PAGOS EL 6 DE NOV DEL 2020 POR 310,25 Y EL 20 DE CADA MES DURANTE NOV DE 2020 A FEB DE 2021 POR 38,78 Y DIV EXTRAORDINARIO DE 138,4351 PAGO EN 2 CUOTAS EL 6 DE NOV Y 21 DE DIC DE 2020</t>
  </si>
  <si>
    <t>SE DECRETA DIVIDENDO SOBRE HCOLSEL POR VALOR DE 99 POR UNIDAD DE PARTICIPACION PAGADEROS EL 09 DE NOVIEMBRE  DE 2020</t>
  </si>
  <si>
    <t>SE DECRETA DIVIDENDO SOBRE ICOLCAP POR VALOR DE 32,83 POR UNIDAD PAGADEROS EL 04 DE DICIEMBRE DE 2020</t>
  </si>
  <si>
    <t>SE DECLARA DIVIDENDO POR VALOR DE CAD $0,052 PAGADEROS EL 15 DE ENERO DE 2021 A LOS ACCIONISTAS REGISTRADOS AL CIERRE DE OPERACIONES DEL 31 DE DICIEMBRE 2020</t>
  </si>
  <si>
    <t>SE DECRETA DIVIDENDO SOBRE ICOLCAP POR VALOR DE 24,56 POR UNIDAD PAGADEROS EL 07 DE ENERO DE 2021</t>
  </si>
  <si>
    <t>SE DECLARA DIVIDENDO ORDINARIO DE $42 POR ACCION Y POR MES ENTRE ABRIL DE 2021 Y MARZO DE 2022 PAGADEROS EL DIA 25 DEL MISMO MES</t>
  </si>
  <si>
    <t>COMPAÑIA DE ELECTRICIDAD TULUA S.A. E.S.P.</t>
  </si>
  <si>
    <t>SE DECRETA DIVIDENDO DE $13.000 POR ACCION PAGADEROS EN UNA CUOTA: i. EL 20 DE ABRIL DEL 2021 A LOS ACCIONISTAS QUE POSEEN MENOS DEL 1% ii. EL 19 DE OCTUBRE DEL 2021 PARA LOS QUE POSEAN MÁS DEL 1%</t>
  </si>
  <si>
    <t>SE DECLARA DIV ORDINARIO DE $21 POR ACCIÓN Y POR MES PAGADERO EL DIA 21 ENTRE ABR DE 2021 Y MAR DE 2022 Y EXTRAORDINARIO DE $105 POR ACCIÓN PAGADERO EL DIA 21 DE ABR Y OCT DE 2021</t>
  </si>
  <si>
    <t>CSACOL</t>
  </si>
  <si>
    <t>SE DECRETA DIVIDENDO DE $653 POR ACCION PAGADEROS: i) LOS ACCIONISTAS CON HASTA 1% UN PAGO EL 20 DE ABRIL DE 2021 ii) LOS QUE POSEAN MÁS DEL 1% CUATRO CUOTAS POR $163,25 EL 20 DE ABRIL, 21 DE JULIO, 19 DE OCTUBRE Y 9 DE DICIEMBRE DE 2021</t>
  </si>
  <si>
    <t>MANUFACTURAS DE CEMENTO S.A.</t>
  </si>
  <si>
    <t>TITAN</t>
  </si>
  <si>
    <t>SE DECLARA DIVIDENDO DE $44,35, POR ACCIÓN PAGADERO EN DOS INSTALAMENTOS, QUE SE PAGA EL 40% EL 18 DE JUNIO DE 2021 Y EL 60% EL 19 DE NOVIEMBRE DE 2021</t>
  </si>
  <si>
    <t>$ 2,661,166,595.00</t>
  </si>
  <si>
    <t>$ 243,111,899,347.00</t>
  </si>
  <si>
    <t>SE DECLARA DIVIDENDO EXTRAORDINARIO DE $42,90 POR ACCION PAGADEROS EL DIA 30 DE MAR/21. DIVIDENDO DE $40 POR ACCION PAGADEROS EN TRES CUOTAS IGUALES EL 7 DE ABRIL, 7 DE MAYO Y 8 DE JUNIO DE 2021</t>
  </si>
  <si>
    <t>SE DECLARA DIVIDENDO DE $40,10 POR ACCION PAGADERO EN TRES INSTALAMENTOS, EL 34% EL 20 DE ABRIL DE 2021, EL 33% EL 20 DE SEPTIEMBRE DE 2021 Y EL 33% EL 20 DE DICIEMBRE DE 2021</t>
  </si>
  <si>
    <t>ORGANIZACIÓN TERPEL S.A.</t>
  </si>
  <si>
    <t>SE DECLARA DIVIDENDO NO GRAVABLE DE $57.33 POR ACCION PAGADERO EN TRES INSTALAMENTOS, QUE SE PAGA EL 50% EL 20 DE ABRIL DE 2021, EL 30% EL 20 DE SEPTIEMBRE DE 2021 Y EL 20% EL 19 DE NOVIEMBRE DE 2021</t>
  </si>
  <si>
    <t>SE DECLARA DIVIDENDO POR VALOR DE CAD $0,052 PAGADEROS EL 15 DE ABRIL DE 2021 A LOS ACCIONISTAS REGISTRADOS AL CIERRE DE OPERACIONES DEL 31 DE MARZO DE 2021</t>
  </si>
  <si>
    <t>SE DECRETA DIVIDENDO DE $63.73 POR ACCION PAGADERO EN DOS INSTALAMENTOSS IGUALES, EL 20 DE MAYO DE 2021 Y 20 DE DICIEMBRE DE 2021</t>
  </si>
  <si>
    <t>SE DECRETA DIVIDENDO DE $1,14 PAGADEROS POR MES Y POR ACCIÓN, DENTRO DE LOS PRIMEROS CINCO DÍAS DE LOS MESES COMPRENDIDOS ENTRE ABRIL DE 2021 Y MARZO DE 2022.</t>
  </si>
  <si>
    <t>DIVIDENDO ORDINARIO DE $260 POR ACCION PAGADERO $65 EL 5 DE ABRIL, 1 DE JULIO, 1 DE OCTUBRE DE 2021 Y 3 DE ENERO DE 2022.</t>
  </si>
  <si>
    <t>SE DECRETA DIVIDENDO DE $358,48 PAGADEROS EN 4 CUOTAS IGUALES DE $89,62 POR ACCION LOS DIAS 30 ABR, 30 JUL, 30 NOV DE 2021 Y 28 ENE DE 2022</t>
  </si>
  <si>
    <t>SE DECRETA DIVIDENDO DE $1.976 POR ACCION PAGADEROS EN SEIS CUOTAS IGUALES EN MAYO 14, JUNIO 15, JULIO 14, AGOSTO 13, SEPTIEMBRE 14 Y OCTUBRE 14 DE 2021.</t>
  </si>
  <si>
    <t>PRIMA DE COLOCACION</t>
  </si>
  <si>
    <t xml:space="preserve">SE DECLARA DIVIDENDO EN PRIMA DE COLOCACION DE ACCIONES DE $311,03  PAGADEROS EL 22 DE ABRIL DE 2021 </t>
  </si>
  <si>
    <t>SE DECRETA UN DIVIDENDO MENSUAL DE $58.50 POR ACCION DURANTE LOS MESES DE ABRIL 2021 A MARZO 2022, INCLUSIVE, EL CUAL SE CANCELARA ENTRE LOS DIAS 15 Y 25 DEL RESPECTIVO MES.</t>
  </si>
  <si>
    <t>CELSIA S.A.</t>
  </si>
  <si>
    <t>SE DECLARA DIV DE $206 ANUAL PAGADEROS EN 4 CUOTAS EL 22/ABR, 22/JUL Y 21/OCT DE 2021 Y 20/ENE DE 2022 Y DIV EXTRAORDINARIO DE $56 ANUAL PAGADEROS EN 2 CUOTAS EL 22/JUL Y 21/OCT DE 2021</t>
  </si>
  <si>
    <t>$ 2,042.00</t>
  </si>
  <si>
    <t>SE DECRETA UN DIVIDENDO EN ACCIONES A RAZON DE $2042 POR CADA ACCIÓN PREFERENCIAL EN CIRCULACIÓN A RAZÓN DE 1 ACCIÓN POR CADA 15,377168 PREFERENCIALES, PAGADERO EL 18 DE MAYO DE 2021</t>
  </si>
  <si>
    <t>SE DECRETA UN DIVIDENDO EN ACCIONES A RAZON DE $2042 POR CADA ACCIÓN ORDINARIA EN CIRCULACIÓN A RAZÓN DE 1 ACCIÓN POR CADA 15,377174 ORDINARIAS, PAGADERO EL 18 DE MAYO DE 2021</t>
  </si>
  <si>
    <t>SE DECLARA DIVIDENDO ORDINARIO DE $127.60 POR ACCIÓN PAGADERO EL 19 DE ABRIL DE 2021</t>
  </si>
  <si>
    <t>SE DECLARA DIVIDENDO PREFERENCIAL DE $127.60 POR ACCIÓN PAGADERO EL 19 DE ABRIL DE 2021</t>
  </si>
  <si>
    <t>SE DECLARA DIVIDENDO ORDINARIO DE $382 POR ACCIÓN PAGADERO EL 23 DE ABRIL DE 2021</t>
  </si>
  <si>
    <t>SE DECLARA DIVIDENDO PREFERENCIAL DE $382 POR ACCIÓN PAGADERO EL 23 DE ABRIL DE 2021</t>
  </si>
  <si>
    <t>SE DECRETA DIVIDENDO EN EFECTIVO DE $387,00 POR ACCION A LOS ACCIONISTAS MINORITARIOS PAGADEROS EL 5 DE ABRIL DEL 2021</t>
  </si>
  <si>
    <t>$ 173,222,870,292.00</t>
  </si>
  <si>
    <t>SE DECLARA DIVIDENDO DE $278 POR ACCION Y POR MES PAGADEROS EL PRIMER DIA HABIL DE LOS MESES DE ABRIL 2021 A MARZO 2022</t>
  </si>
  <si>
    <t>MAYAGÜEZ S.A.</t>
  </si>
  <si>
    <t>SE DECLARA DIVIDENDO ORDINARIO DE $33,75 POR ACCION Y POR MES ENTRE ABRIL DE 2021 Y MARZO DE 2022</t>
  </si>
  <si>
    <t>CORPORACION DE FERIAS Y EXPOSICIONES S.A.</t>
  </si>
  <si>
    <t>SE DECLARA DIVIDENDO DE $117 POR ACCION Y POR MES PAGADEROS EL 15 ENTRE ABR/21 Y MAR/22 Y UN DIVIDENDO EXTRAORDINARIO DE $125 POR ACCION PAGADEROS EN 2 CUOTAS DE $63 Y $62 EL 15/ABR/21 Y 15/OCT/21 EN</t>
  </si>
  <si>
    <t>$ 120,847,965,953.00</t>
  </si>
  <si>
    <t>DECLARA DIVIDENDO TRIMESTRAL DE USD 0,0154 POR ACCION, PAGADERO ENTRE EL 10 Y 20 ABR, JUL, OCT DE 2021 Y ENE/2022 Y DIVIDENDO EXTRAORDINARIO DE USD 0,0080 POR ACCION PAGADERO ENTRE EL 10 Y 20 ABR/2021</t>
  </si>
  <si>
    <t>GRUPO ORBIS S.A.</t>
  </si>
  <si>
    <t>SE DECLARA DIVIDENDO ORDINARIO DE $1860 POR ACCION PAGADERO ENTRE EL 1 Y 9 DE ABRIL DE 2021</t>
  </si>
  <si>
    <t>SE DECLARA DIVIDENDO EN EFECTIVO DE $102,83 MENSUAL POR ACCION PAGADERO DENTRO DE LOS DIEZ PRIMEROS DIAS DE CADA MES DESDE ABRIL DE 2021 A MARZO DE 2022</t>
  </si>
  <si>
    <t>$ 192,374,017,257.24</t>
  </si>
  <si>
    <t>EMPRESA DE TELECOMUNICACIONES DE BOGOTA S.A. E.S.P.</t>
  </si>
  <si>
    <t>SE DECLARA DIVIDENDO EFECTIVO DE $23.78 POR ACCION Y POR MES, PARA EL MES DE ABRIL EL PAGO SE REALIZARA DEL DIA 6 AL 12 Y PARA LOS MESES DE MAYO 2021 A MARZO 2022 EN LOS PRIMEROS 10 DIAS DE CADA MES</t>
  </si>
  <si>
    <t>SE DECLARA DIVIDENDO ORDINARIO DE $124.90 POR ACCIÓN PAGADERO EL 30 DE JUNIO DE 2021</t>
  </si>
  <si>
    <t>$ 4,503,893,288.00</t>
  </si>
  <si>
    <t>SE DECRETA DIVIDENDO EN EFECTIVO DE $4,50 POR ACCION Y POR MES DURANTE ABRIL/2021 A MARZO/2022 PAGADEROS DENTRO DE LOS 10 PRIMEROS DIAS DE CADA MES. EL MES DE ABRIL SE PAGARA A PARTIR DEL 5 AL 14 ABR</t>
  </si>
  <si>
    <t>INTERCONEXION ELECTRICA S.A. E.S.P.</t>
  </si>
  <si>
    <t>SE DECLARA UN DIVIDENDO TOTAL DE $1303,00 POR ACCION PAGADEROS EN DOS CUOTAS IGUALES EL 22 DE JULIO DE 2021 Y 14 DE DICIEMBRE DE 2021</t>
  </si>
  <si>
    <t>SE DECLARA DIVIDENDO DE $236,88 POR ACCION PAGADERO EL 06 DE ABRIL DE 2021</t>
  </si>
  <si>
    <t>CASTILLA AGRICOLA S.A</t>
  </si>
  <si>
    <t>DIV ORDINARIO DE 12 CUOTAS DE 33,14 POR ACCION, EL PRIMERO PAGADERO EL 6 DE ABR DEL 2021 Y LOS SIGUIENTES EL DIA 20 ENTRE ABR/ 2021 Y FEB/2022</t>
  </si>
  <si>
    <t xml:space="preserve">RIOPAILA AGRICOLA S.A.
</t>
  </si>
  <si>
    <t>SE DECRETA DIVIDENDO ORDINARIO DE $277,41 POR ACCION PAGADEROS EN 12 CUOTAS IGUALES DE $23,12 EL 6 DE ABR DEL 2021 Y EL 20 DE CADA MES DURANTE ABR DE 2021 A FEB DE 2022</t>
  </si>
  <si>
    <t>SE DECLARA DIVIDENDO DE $178 POR ACCION PAGADEROS EN DOS CUOTAS DIVIDIDAS EN UN 55% EL DIA 31 DE MAYO Y UN 45% EL 29 DE OCTUBRE</t>
  </si>
  <si>
    <t>SE DECLARA DIVIDENDO ORDINARIO POR ACCION DE $17 PAGADERO EN UNA UNICA CUOTA EL 22 DE ABRIL DEL 2021</t>
  </si>
  <si>
    <t>SE DECLARA DIVIDENDO EN EFECTIVO DE $16,32 POR ACCION PAGADERO EN DOS CUOTAS DE $8,16 EL 10 DE JUNIO DE 2021 Y $8.16 EL 14 DE OCTUBRE DE 2021</t>
  </si>
  <si>
    <t>$ 226,977,402,438.72</t>
  </si>
  <si>
    <t>$ 7,829,683,200.00</t>
  </si>
  <si>
    <t>CONSTRUCCIONES CIVILES S.A.</t>
  </si>
  <si>
    <t>CONCIVILES</t>
  </si>
  <si>
    <t>SE DECRETA DIVIDENDO EN EFECTIVO DE $24 MENSUALES POR ACCION PAGADEROS EL DIA 10 DESDE MAY/21 A ABR/22 Y DIVIDENDO EXTRAORDINARIO DE $63 PAGADEROS EN TRES CUOTAS IGUALES EL 10/MAY, 10/AGO Y 10/NOV</t>
  </si>
  <si>
    <t>SE DECRETA DIVIDENDO SOBRE ICOLCAP POR VALOR DE 2,10 POR UNIDAD PAGADEROS EL 08 DE ABRIL DE 2021</t>
  </si>
  <si>
    <t>ACERIAS PAZ DEL RIO S.A.</t>
  </si>
  <si>
    <t xml:space="preserve"> FONDO GANADERO DEL TOLIMA S.A.</t>
  </si>
  <si>
    <t>FGNTOLIMA</t>
  </si>
  <si>
    <t>SE DECLARA DIVIDENDO DE $285,328298 POR ACCION PAGADEROS EN TRES CUOTAS DEL MISMO VALOR LOS DIAS 20 DE MAYO, 19 DE AGOSTO Y 18 DE NOVIEMBRE DE 2021</t>
  </si>
  <si>
    <t>SE DECRETA DIVIDENDO EN EFECTIVO DE $24,27 POR ACCION PAGADEROS EN 3 CUOTAS DE $8,09 LOS DIAS 20 DE ABRIL, 21 DE JULIO Y 23 DE NOVIEMBRE DE 2021</t>
  </si>
  <si>
    <t>DPELECTULU</t>
  </si>
  <si>
    <t>SE DECRETA DIVIDENDO DE $13.000 POR ACCION PAGADEROS EN UNA CUOTA EL 19 DE OCTUBRE DEL 2021 PARA LOS QUE POSEAN MÁS DEL 1%</t>
  </si>
  <si>
    <t>DPCSACOL</t>
  </si>
  <si>
    <t>SE DECRETA DIVIDENDO DE $653 POR ACCION PAGADERO EN CUATRO CUOTAS IGUALES DE $163.25, LOS DIAS 20 DE ABRIL, 21 DE JULIO, 19 DE OCTUBRE Y 9 DE DICIEMBRE DE 2021</t>
  </si>
  <si>
    <t>SE DECRETA DIVIDENDO SOBRE ICOLCAP POR VALOR DE 82,23 POR UNIDAD PAGADEROS EL 06 DE MAYO DE 2021</t>
  </si>
  <si>
    <t>SE DECRETA DIVIDENDO SOBRE HCOLSEL POR VALOR DE 81 POR UNIDAD PAGADEROS EL 07 DE MAYO DE 2021</t>
  </si>
  <si>
    <t>SE DECLARA DIVIDENDO POR VALOR DE CAD $0,052 PAGADEROS EL 15 DE JULIO DE 2021 A LOS ACCIONISTAS REGISTRADOS AL CIERRE DE OPERACIONES DEL 30 DE JUNIO DE 2021</t>
  </si>
  <si>
    <t>SE DECRETA DIVIDENDO SOBRE ICOLCAP POR VALOR DE 1,52 POR UNIDAD PAGADEROS EL 07 DE JULIO DE 2021</t>
  </si>
  <si>
    <t>DECRETA DIV. DE $ 59,4237 POR ACCION PAGADERO ENTRE ABR 2021 Y JUL 2021 POR  $4.951975 Y EN AGO 2021 POR $39,60 Y DECRETA DIV. EXTRAORDINARIO DE $89,1355 PAGADERO $44.56775 EN ABR Y JUL 2021.</t>
  </si>
  <si>
    <t>SE DECRETA DIVIDENDO SOBRE ICOLCAP POR VALOR DE 66,03 POR UNIDAD PAGADEROS EL 05 DE AGOSTO DE 2021</t>
  </si>
  <si>
    <t>02/082021</t>
  </si>
  <si>
    <t>SE DECRETA DIVIDENDO SOBRE HCOLSEL POR VALOR DE 66 POR UNIDAD PAGADEROS EL 06 DE MAYO DE 2021</t>
  </si>
  <si>
    <t>SE DECLARA DIVIDENDO EXTRAORDINARIO DE $79.97 POR ACCIÓN PAGADERO EL 7 DE SEPTIEMBRE DE 2021</t>
  </si>
  <si>
    <t>SE DECRETA DIVIDENDO SOBRE ICOLCAP POR VALOR DE 3,19 POR UNIDAD PAGADEROS EL 06 DE SEPTIEMBRE DE 2021</t>
  </si>
  <si>
    <t>GRUPO DE ENERGIA DE BOGOTA S.A. ESP</t>
  </si>
  <si>
    <t>SE DECRETA DIV. EXTRAORDINARIO DE $95 POR ACCION PAGADERO EN DOS CUOTAS IGUALES EL 29 DE OCT 2021 Y 30 DE DIC 2021.</t>
  </si>
  <si>
    <t>SE DECLARA DIVIDENDO POR VALOR DE CAD $0,052 PAGADEROS EL 15 DE OCTUBRE DE 2021 A LOS ACCIONISTAS REGISTRADOS AL CIERRE DE OPERACIONES DEL 30 DE SEPTIEMBRE DE 2021</t>
  </si>
  <si>
    <t>SE DECRETA DIVIDENDO SOBRE ICOLCAP POR VALOR DE 8.31 POR UNIDAD PAGADEROS EL 06 DE OCTUBRE DE 2021</t>
  </si>
  <si>
    <t>SE DECRETA DIVIDENDO SOBRE ICOLCAP POR VALOR DE 26.03 POR UNIDAD PAGADEROS EL 05 DE NOVIEMBRE DE 2021</t>
  </si>
  <si>
    <t>SE DECRETA DIVIDENDO SOBRE HCOLSEL POR VALOR DE 131 POR UNIDAD PAGADEROS EL 08 DE NOVIEMBRE DE 2021</t>
  </si>
  <si>
    <t>SE DECLARAN DIVIDENDOS EXTRAORDINARIOS DE $58,22  POR ACCION PAGADEROS EL DIA 30 DE NOV/21 Y DE $19,95 POR ACCION PAGADEROS EN DOS CUOTAS IGUALES EL 10 DE NOVIEMBRE Y 7 DE DICIEMBRE DE 2021</t>
  </si>
  <si>
    <t>SQMBCO</t>
  </si>
  <si>
    <t>FALABELLCO</t>
  </si>
  <si>
    <t>CENCOSUDCO</t>
  </si>
  <si>
    <t>ENELAMCO</t>
  </si>
  <si>
    <t>CFMITNIPCO</t>
  </si>
  <si>
    <t>BANCO DE CHILE</t>
  </si>
  <si>
    <t>CLP</t>
  </si>
  <si>
    <t>SOC QUIMICA MINERA DE CHILE S.A. SERIE B -MGC</t>
  </si>
  <si>
    <t>S.A.C.I. FALABELLA - MGC</t>
  </si>
  <si>
    <t xml:space="preserve"> CENCOSUD S.A. - MGC</t>
  </si>
  <si>
    <t>SE DECLARA DIVIDENDO PROVISIONAL POR VALOR DE CLP $70 Y UN DIVIDENDO EVENTUAL POR VALOR DE CLP $150 PAGADEROS EL 18 DE OCTUBRE DE 2021 A LOS ACCIONISTAS REGISTRADOS AL CIERRE DE OPERACIONES DEL 12 DE OCTUBRE DE 2021.</t>
  </si>
  <si>
    <t>SE DECLARA DIVIDENDO PROVISIONAL POR VALOR DE CLP $0,000959327860769386 PAGADEROS EL 29 DE ENERO DE 2021 A LOS ACCIONISTAS REGISTRADOS AL CIERRE DE OPERACIONES DEL 23 DE ENERO DE 2021.</t>
  </si>
  <si>
    <t>SE DECLARA DIVIDENDO DEFINITIVO POR VALOR DE CLP $0,00162721534077627 Y UN DIVIDENDO ADICIONAL POR VALOR DE CLP $0,00153840079182640 PAGADEROS EL 28 DE MAYO DE 2021 A LOS ACCIONISTAS REGISTRADOS AL CIERRE DE OPERACIONES DEL 22 DE MAYO DE 2021.</t>
  </si>
  <si>
    <t>SE DECLARA DIVIDENDO PROVISORIO POR VALOR DE CLP $30 PAGADEROS EL 29 DE SEPTIEMBRE DE 2021 A LOS ACCIONISTAS REGISTRADOS AL CIERRE DE OPERACIONES DEL 23 DE SEPTIEMBRE DE 2021.</t>
  </si>
  <si>
    <t>SE DECLARA DIVIDENDO DEFINITIVO POR VALOR DE CLP $3,6896 Y UN DIVIDENDO ADICIONAL POR VALOR DE CLP $1,3104 PAGADEROS EL 13 DE MAYO DE 2021 A LOS ACCIONISTAS REGISTRADOS AL CIERRE DE OPERACIONES DEL 07 DE MAYO DE 2021.</t>
  </si>
  <si>
    <t>SE DECLARA DIVIDENDO PROVISORIO POR VALOR DE CLP $0,31439 PAGADEROS EL 09 DE SEPTIEMBRE DE 2021 A LOS ACCIONISTAS REGISTRADOS AL CIERRE DE OPERACIONES DEL 03 DE SEPTIEMBRE DE 2021.</t>
  </si>
  <si>
    <t>SE DECLARA DIVIDENDO PROVISORIO POR VALOR DE CLP $0,23797 PAGADEROS EL 10 DE JUNIO DE 2021 A LOS ACCIONISTAS REGISTRADOS AL CIERRE DE OPERACIONES DEL 04 DE JUNIO DE 2021.</t>
  </si>
  <si>
    <t>SE DECLARA DIVIDENDO DEFINITIVO POR VALOR DE CLP $0,0166 PAGADEROS EL 07 DE MAYO DE 2021 A LOS ACCIONISTAS REGISTRADOS AL CIERRE DE OPERACIONES DEL 30 DE ABRIL DE 2021.</t>
  </si>
  <si>
    <t>SE DECLARA DIVIDENDO DEFINITIVO POR VALOR DE CLP $10,608 Y UN DIVIDENDO ADICIONAL POR VALOR DE CLP $17,392 PAGADEROS EL 05 DE MAYO DE 2021 A LOS ACCIONISTAS REGISTRADOS AL CIERRE DE OPERACIONES DEL 28 DE ABRIL DE 2021.</t>
  </si>
  <si>
    <t>ENEL AMERICAS S.A. - MGC</t>
  </si>
  <si>
    <t>SE DECLARA DIVIDENDO POR VALOR DE CLP $7,988 PAGADEROS EL 09 DE NOVIEMBRE DE 2021 A LOS ACCIONISTAS REGISTRADOS AL CIERRE DE OPERACIONES DEL 08 DE NOVIEMBRE DE 2021.</t>
  </si>
  <si>
    <t>SE DECLARA DIVIDENDO POR VALOR DE CLP $1,57 PAGADEROS EL 08 DE NOVIEMBRE DE 2021 A LOS ACCIONISTAS REGISTRADOS AL CIERRE DE OPERACIONES DEL 05 DE NOVIEMBRE DE 2021.</t>
  </si>
  <si>
    <t>SE DECLARA DIVIDENDO POR VALOR DE CLP $8,363 PAGADEROS EL 03 DE NOVIEMBRE DE 2021 A LOS ACCIONISTAS REGISTRADOS AL CIERRE DE OPERACIONES DEL 02 DE NOVIEMBRE DE 2021.</t>
  </si>
  <si>
    <t>SE DECLARA DIVIDENDO POR VALOR DE CLP $1,04 PAGADEROS EL 29 DE OCTUBRE DE 2021 A LOS ACCIONISTAS REGISTRADOS AL CIERRE DE OPERACIONES DEL 28 DE OCTUBRE DE 2021.</t>
  </si>
  <si>
    <t>SE DECLARA DIVIDENDO POR VALOR DE CLP $2,191 PAGADEROS EL 29 DE OCTUBRE DE 2021 A LOS ACCIONISTAS REGISTRADOS AL CIERRE DE OPERACIONES DEL 28 DE OCTUBRE DE 2021.</t>
  </si>
  <si>
    <t>SE DECLARA DIVIDENDO POR VALOR DE CLP $0,295 PAGADEROS EL 28 DE OCTUBRE DE 2021 A LOS ACCIONISTAS REGISTRADOS AL CIERRE DE OPERACIONES DEL 27 DE OCTUBRE DE 2021.</t>
  </si>
  <si>
    <t>SE DECLARA DIVIDENDO POR VALOR DE CLP $0,246 PAGADEROS EL 28 DE OCTUBRE DE 2021 A LOS ACCIONISTAS REGISTRADOS AL CIERRE DE OPERACIONES DEL 27 DE OCTUBRE DE 2021.</t>
  </si>
  <si>
    <t>SE DECLARA DIVIDENDO POR VALOR DE CLP $5,065 PAGADEROS EL 27 DE OCTUBRE DE 2021 A LOS ACCIONISTAS REGISTRADOS AL CIERRE DE OPERACIONES DEL 26 DE OCTUBRE DE 2021.</t>
  </si>
  <si>
    <t>SE DECLARA DIVIDENDO POR VALOR DE CLP $1,261 PAGADEROS EL 21 DE OCTUBRE DE 2021 A LOS ACCIONISTAS REGISTRADOS AL CIERRE DE OPERACIONES DEL 20 DE OCTUBRE DE 2021.</t>
  </si>
  <si>
    <t>SE DECLARA DIVIDENDO POR VALOR DE CLP $15,221 PAGADEROS EL 18 DE OCTUBRE DE 2021 A LOS ACCIONISTAS REGISTRADOS AL CIERRE DE OPERACIONES DEL 15 DE OCTUBRE DE 2021.</t>
  </si>
  <si>
    <t>SE DECLARA DIVIDENDO POR VALOR DE CLP $7,103 PAGADEROS EL 18 DE OCTUBRE DE 2021 A LOS ACCIONISTAS REGISTRADOS AL CIERRE DE OPERACIONES DEL 15 DE OCTUBRE DE 2021.</t>
  </si>
  <si>
    <t>SE DECLARA DIVIDENDO POR VALOR DE CLP $7,357 PAGADEROS EL 12 DE OCTUBRE DE 2021 A LOS ACCIONISTAS REGISTRADOS AL CIERRE DE OPERACIONES DEL 08 DE OCTUBRE DE 2021.</t>
  </si>
  <si>
    <t>SE DECLARA DIVIDENDO POR VALOR DE CLP $22,069 PAGADEROS EL 12 DE OCTUBRE DE 2021 A LOS ACCIONISTAS REGISTRADOS AL CIERRE DE OPERACIONES DEL 08 DE OCTUBRE DE 2021.</t>
  </si>
  <si>
    <t>SE DECLARA DIVIDENDO PROVISORIO POR VALOR DE CLP $9,421 PAGADEROS EL 25 DE OCTUBRE DE 2021 A LOS ACCIONISTAS REGISTRADOS AL CIERRE DE OPERACIONES DEL 22 DE OCTUBRE DE 2021.</t>
  </si>
  <si>
    <t>SE DECLARA DIVIDENDO DEFINITIVO POR VALOR DE CLP $2,18053623438 PAGADEROS EL 25 DE MARZO DE 2021 A LOS ACCIONISTAS REGISTRADOS AL CIERRE DE OPERACIONES DEL 19 DE MARZO DE 2021.</t>
  </si>
  <si>
    <t>C</t>
  </si>
  <si>
    <t>BAC</t>
  </si>
  <si>
    <t>SE DECRETA DIVIDENDO SOBRE BAC POR VALOR DE USD 0,18 PAGADEROS EL 26 DE MARZO DE 2021</t>
  </si>
  <si>
    <t>JPM</t>
  </si>
  <si>
    <t>AAPL</t>
  </si>
  <si>
    <t>SE DECRETA DIVIDENDO SOBRE AAPL POR VALOR DE USD 0,205 PAGADEROS EL 11 DE FEBRERO DE 2021</t>
  </si>
  <si>
    <t>JNJ</t>
  </si>
  <si>
    <t>SE DECRETA DIVIDENDO SOBRE JNJ POR VALOR DE USD 1,01 PAGADEROS EL 09 DE MARZO DE 2021</t>
  </si>
  <si>
    <t>GE</t>
  </si>
  <si>
    <t>SE DECRETA DIVIDENDO SOBRE BAC POR VALOR DE USD 0,21 PAGADEROS EL 24 DE SEPTIEMBRE DE 2021</t>
  </si>
  <si>
    <t>SE DECRETA DIVIDENDO SOBRE AAPL POR VALOR DE USD 0,22 PAGADEROS EL 12 DE AGOSTO DE 2021</t>
  </si>
  <si>
    <t>PFE</t>
  </si>
  <si>
    <t>SE DECRETA DIVIDENDO SOBRE PFE POR VALOR DE USD 0,39 PAGADEROS EL 07 DE SEPTIEMBRE DE 2021</t>
  </si>
  <si>
    <t>SE DECRETA DIVIDENDO SOBRE C POR VALOR DE USD 0,51 PAGADEROS EL 27 DE AGOSTO DE 2021</t>
  </si>
  <si>
    <t>SE DECRETA DIVIDENDO SOBRE PFE POR VALOR DE USD 0,39 PAGADEROS EL 04 DE JUNIO DE 2021</t>
  </si>
  <si>
    <t>SE DECRETA DIVIDENDO SOBRE BAC POR VALOR DE USD 0,18 PAGADEROS EL 25 DE JUNIO DE 2021</t>
  </si>
  <si>
    <t>SE DECRETA DIVIDENDO DE $603,40 POR ACCION PAGADEROS EN CUATRO CUOTAS DE 150,85 EL 19 DE ABRIL, 01 JULIO, 01 OCTUBRE DE 2021 Y 03 ENERO DE 2022.</t>
  </si>
  <si>
    <t>SE DECRETA DIVIDENDO SOBRE AAPL POR VALOR DE USD 0,22 PAGADEROS EL 11 DE NOVIEMBRE DE 2021</t>
  </si>
  <si>
    <t>SE DECRETA DIVIDENDO SOBRE AAPL  POR VALOR DE USD 0,22 PAGADEROS EL 10 DE MAYO DE 2021</t>
  </si>
  <si>
    <t>BANK OF AMERICA CORPORATION - MGC</t>
  </si>
  <si>
    <t>APPLE INC - MGC</t>
  </si>
  <si>
    <t>CHILECO - MGC</t>
  </si>
  <si>
    <t>FONDO MUTUO ETF IT NOW S&amp;P IPSA - MGC</t>
  </si>
  <si>
    <t>SE DECRETA DIVIDENDO SOBRE C POR VALOR DE USD 0,51 PAGADEROS EL 26 DE FEBRERO DE 2021</t>
  </si>
  <si>
    <t>SE DECRETA DIVIDENDO SOBRE C POR VALOR DE USD 0.51 PAGADEROS EL 28 DE MAYO DE 2021</t>
  </si>
  <si>
    <t>SE DECRETA DIVIDENDO SOBRE GE POR VALOR DE USD 0.01 PAGADEROS EL 26 DE JULIO DE 2021</t>
  </si>
  <si>
    <t>CITIGROUP INC. - MGC</t>
  </si>
  <si>
    <t>GENERAL ELECTRIC - MGC</t>
  </si>
  <si>
    <t>SE DECRETA DIVIDENDO SOBRE GE POR VALOR DE USD 0.01 PAGADEROS EL 26 DE ABRIL DE 2021</t>
  </si>
  <si>
    <t>JOHNSON &amp; JOHNSON - MGC</t>
  </si>
  <si>
    <t>SE DECRETA DIVIDENDO SOBRE JNJ POR VALOR DE USD 1,06 PAGADEROS EL 08 DE JUNIO DE 2021</t>
  </si>
  <si>
    <t>SE DECRETA DIVIDENDO SOBRE JPM POR VALOR DE USD 0.9 PAGADEROS EL 30 DE ABRIL DE 2021</t>
  </si>
  <si>
    <t>SE DECRETA DIVIDENDO SOBRE JPM  POR VALOR DE USD 0,9 PAGADEROS EL 31 DE JULIO DE 2021</t>
  </si>
  <si>
    <t>JP MORGAN CHASE &amp; CO - MGC</t>
  </si>
  <si>
    <t>SE DECRETA DIVIDENDO SOBRE PFE POR VALOR DE USD 0,39 PAGADEROS EL 06 DE DICIEMBRE DE 2021</t>
  </si>
  <si>
    <r>
      <t>SE DECLARA DIVIDENDO DE $1157,84</t>
    </r>
    <r>
      <rPr>
        <sz val="11"/>
        <color rgb="FFFF0000"/>
        <rFont val="Cabri"/>
      </rPr>
      <t xml:space="preserve"> </t>
    </r>
    <r>
      <rPr>
        <sz val="11"/>
        <color rgb="FF000000"/>
        <rFont val="Cabri"/>
      </rPr>
      <t>POR ACCION PAGADEROS EN 2 CUOTAS IGUALES DE $578,92 EL 30 DE ABRIL Y 30 DE AGOSTO DE 2021</t>
    </r>
  </si>
  <si>
    <t>PFIZER-MGC</t>
  </si>
  <si>
    <t>10/11/2021  15:00:00 p. 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</si>
</sst>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164" formatCode="&quot;$&quot;\ #,##0.00;[Red]\-&quot;$&quot;\ #,##0.00"/>
    <numFmt numFmtId="165" formatCode="_-&quot;$&quot;\ * #,##0_-;\-&quot;$&quot;\ * #,##0_-;_-&quot;$&quot;\ * &quot;-&quot;_-;_-@_-"/>
    <numFmt numFmtId="166" formatCode="_-&quot;$&quot;\ * #,##0.00_-;\-&quot;$&quot;\ * #,##0.00_-;_-&quot;$&quot;\ * &quot;-&quot;??_-;_-@_-"/>
    <numFmt numFmtId="167" formatCode="yyyy\-mm\-dd"/>
    <numFmt numFmtId="168" formatCode="_(* #,##0.00_);_(* \(#,##0.00\);_(* &quot;-&quot;??_);_(@_)"/>
    <numFmt numFmtId="169" formatCode="_ * #,##0.00_ ;_ * \-#,##0.00_ ;_ * &quot;-&quot;??_ ;_ @_ "/>
    <numFmt numFmtId="170" formatCode="_(&quot;$&quot;* #,##0.00_);_(&quot;$&quot;* \(#,##0.00\);_(&quot;$&quot;* &quot;-&quot;??_);_(@_)"/>
    <numFmt numFmtId="171" formatCode="_-&quot;$&quot;\ * #,##0.00_-;\-&quot;$&quot;\ * #,##0.00_-;_-&quot;$&quot;\ * &quot;-&quot;??_-;_-@"/>
    <numFmt numFmtId="172" formatCode="_-&quot;$&quot;\ * #,##0.000_-;\-&quot;$&quot;\ * #,##0.000_-;_-&quot;$&quot;\ * &quot;-&quot;??_-;_-@"/>
    <numFmt numFmtId="173" formatCode="_-&quot;$&quot;\ * #,##0.00_-;\-&quot;$&quot;\ * #,##0.00_-;_-&quot;$&quot;\ * &quot;-&quot;_-;_-@"/>
    <numFmt numFmtId="174" formatCode="_(&quot;$&quot;\ * #,##0.00_);_(&quot;$&quot;\ * \(#,##0.00\);_(&quot;$&quot;\ * &quot;-&quot;??_);_(@_)"/>
    <numFmt numFmtId="175" formatCode="_(&quot;$&quot;* #,##0.0000_);_(&quot;$&quot;* \(#,##0.0000\);_(&quot;$&quot;* &quot;-&quot;??_);_(@_)"/>
    <numFmt numFmtId="176" formatCode="_(&quot;$&quot;* #,##0.000_);_(&quot;$&quot;* \(#,##0.000\);_(&quot;$&quot;* &quot;-&quot;??_);_(@_)"/>
    <numFmt numFmtId="177" formatCode="_-&quot;$&quot;\ * #,##0.00_-;\-&quot;$&quot;\ * #,##0.00_-;_-&quot;$&quot;\ * &quot;-&quot;_-;_-@_-"/>
    <numFmt numFmtId="178" formatCode="_(&quot;$&quot;* #,##0.0_);_(&quot;$&quot;* \(#,##0.0\);_(&quot;$&quot;* &quot;-&quot;??_);_(@_)"/>
    <numFmt numFmtId="179" formatCode="d/m/yyyy"/>
    <numFmt numFmtId="180" formatCode="_-&quot;$&quot;\ * #,##0.0000_-;\-&quot;$&quot;\ * #,##0.0000_-;_-&quot;$&quot;\ * &quot;-&quot;??_-;_-@"/>
    <numFmt numFmtId="181" formatCode="_-&quot;$&quot;\ * #,##0.0_-;\-&quot;$&quot;\ * #,##0.0_-;_-&quot;$&quot;\ * &quot;-&quot;??_-;_-@_-"/>
    <numFmt numFmtId="182" formatCode="&quot;$&quot;\ #,##0.0;[Red]\-&quot;$&quot;\ #,##0.0"/>
    <numFmt numFmtId="183" formatCode="&quot;$&quot;\ #,##0"/>
    <numFmt numFmtId="184" formatCode="_(&quot;$&quot;\ * #,##0.000_);_(&quot;$&quot;\ * \(#,##0.000\);_(&quot;$&quot;\ * &quot;-&quot;??_);_(@_)"/>
  </numFmts>
  <fonts count="27">
    <font>
      <sz val="11"/>
      <color theme="1"/>
      <name val="Arial"/>
    </font>
    <font>
      <sz val="11"/>
      <color theme="1"/>
      <name val="Calibri"/>
      <family val="2"/>
    </font>
    <font>
      <b/>
      <sz val="12"/>
      <color theme="0"/>
      <name val="Calibri"/>
      <family val="2"/>
    </font>
    <font>
      <sz val="11"/>
      <name val="Arial"/>
      <family val="2"/>
    </font>
    <font>
      <sz val="9"/>
      <color theme="1"/>
      <name val="Calibri"/>
      <family val="2"/>
    </font>
    <font>
      <sz val="10"/>
      <color theme="1"/>
      <name val="Calibri"/>
      <family val="2"/>
    </font>
    <font>
      <b/>
      <sz val="8"/>
      <color theme="0"/>
      <name val="Verdana"/>
      <family val="2"/>
    </font>
    <font>
      <sz val="8"/>
      <color theme="1"/>
      <name val="Verdana"/>
      <family val="2"/>
    </font>
    <font>
      <sz val="11"/>
      <color theme="0"/>
      <name val="Calibri"/>
      <family val="2"/>
    </font>
    <font>
      <sz val="11"/>
      <color theme="1"/>
      <name val="Arial"/>
      <family val="2"/>
    </font>
    <font>
      <sz val="11"/>
      <name val="Calibri"/>
      <family val="2"/>
    </font>
    <font>
      <sz val="11"/>
      <color theme="0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</font>
    <font>
      <sz val="11"/>
      <color theme="0"/>
      <name val="Calibri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</font>
    <font>
      <sz val="11"/>
      <color theme="0"/>
      <name val="Calibri"/>
      <family val="2"/>
    </font>
    <font>
      <sz val="11"/>
      <color rgb="FFFF0000"/>
      <name val="Arial"/>
      <family val="2"/>
    </font>
    <font>
      <sz val="11"/>
      <color rgb="FFFF0000"/>
      <name val="Calibri"/>
      <family val="2"/>
    </font>
    <font>
      <sz val="11"/>
      <color theme="1"/>
      <name val="Calibri"/>
      <family val="2"/>
    </font>
    <font>
      <sz val="11"/>
      <color theme="1"/>
      <name val="Cabri"/>
    </font>
    <font>
      <sz val="11"/>
      <name val="Cabri"/>
    </font>
    <font>
      <sz val="11"/>
      <color rgb="FF000000"/>
      <name val="Cabri"/>
    </font>
    <font>
      <sz val="11"/>
      <color rgb="FFFF0000"/>
      <name val="Cabri"/>
    </font>
  </fonts>
  <fills count="2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1E4E79"/>
        <bgColor rgb="FF1E4E79"/>
      </patternFill>
    </fill>
    <fill>
      <patternFill patternType="solid">
        <fgColor rgb="FFC5E0B3"/>
        <bgColor rgb="FFC5E0B3"/>
      </patternFill>
    </fill>
    <fill>
      <patternFill patternType="solid">
        <fgColor rgb="FF336699"/>
        <bgColor rgb="FF336699"/>
      </patternFill>
    </fill>
    <fill>
      <patternFill patternType="solid">
        <fgColor rgb="FFD8D8D8"/>
        <bgColor rgb="FFD8D8D8"/>
      </patternFill>
    </fill>
    <fill>
      <patternFill patternType="solid">
        <fgColor rgb="FFD0CECE"/>
        <bgColor rgb="FFD0CECE"/>
      </patternFill>
    </fill>
    <fill>
      <patternFill patternType="solid">
        <fgColor rgb="FFD9D9D9"/>
        <bgColor rgb="FFD9D9D9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FFFFFF"/>
      </patternFill>
    </fill>
    <fill>
      <patternFill patternType="solid">
        <fgColor theme="0" tint="-0.14999847407452621"/>
        <bgColor rgb="FFC9DAF8"/>
      </patternFill>
    </fill>
    <fill>
      <patternFill patternType="solid">
        <fgColor theme="0"/>
        <bgColor rgb="FFD8D8D8"/>
      </patternFill>
    </fill>
    <fill>
      <patternFill patternType="solid">
        <fgColor theme="0"/>
        <bgColor rgb="FFC9DAF8"/>
      </patternFill>
    </fill>
    <fill>
      <patternFill patternType="solid">
        <fgColor theme="0"/>
        <bgColor rgb="FFD0CECE"/>
      </patternFill>
    </fill>
    <fill>
      <patternFill patternType="solid">
        <fgColor theme="0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theme="0"/>
      </patternFill>
    </fill>
    <fill>
      <patternFill patternType="solid">
        <fgColor rgb="FFD8D8D8"/>
        <bgColor indexed="64"/>
      </patternFill>
    </fill>
    <fill>
      <patternFill patternType="solid">
        <fgColor theme="0" tint="-0.14999847407452621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theme="2" tint="-0.249977111117893"/>
        <bgColor theme="0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14999847407452621"/>
        <bgColor rgb="FFD8D8D8"/>
      </patternFill>
    </fill>
    <fill>
      <patternFill patternType="solid">
        <fgColor theme="2" tint="-0.14999847407452621"/>
        <bgColor rgb="FFD0CECE"/>
      </patternFill>
    </fill>
  </fills>
  <borders count="37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rgb="FF00000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</borders>
  <cellStyleXfs count="4">
    <xf numFmtId="0" fontId="0" fillId="0" borderId="0"/>
    <xf numFmtId="0" fontId="12" fillId="0" borderId="27"/>
    <xf numFmtId="166" fontId="15" fillId="0" borderId="0" applyFont="0" applyFill="0" applyBorder="0" applyAlignment="0" applyProtection="0"/>
    <xf numFmtId="165" fontId="17" fillId="0" borderId="0" applyFont="0" applyFill="0" applyBorder="0" applyAlignment="0" applyProtection="0"/>
  </cellStyleXfs>
  <cellXfs count="527">
    <xf numFmtId="0" fontId="0" fillId="0" borderId="0" xfId="0" applyFont="1" applyAlignment="1"/>
    <xf numFmtId="0" fontId="1" fillId="2" borderId="1" xfId="0" applyFont="1" applyFill="1" applyBorder="1"/>
    <xf numFmtId="0" fontId="1" fillId="2" borderId="1" xfId="0" applyFont="1" applyFill="1" applyBorder="1" applyAlignment="1">
      <alignment vertical="center"/>
    </xf>
    <xf numFmtId="0" fontId="1" fillId="4" borderId="1" xfId="0" applyFont="1" applyFill="1" applyBorder="1"/>
    <xf numFmtId="22" fontId="1" fillId="4" borderId="1" xfId="0" applyNumberFormat="1" applyFont="1" applyFill="1" applyBorder="1"/>
    <xf numFmtId="0" fontId="4" fillId="2" borderId="1" xfId="0" applyFont="1" applyFill="1" applyBorder="1"/>
    <xf numFmtId="14" fontId="5" fillId="2" borderId="1" xfId="0" applyNumberFormat="1" applyFont="1" applyFill="1" applyBorder="1" applyAlignment="1">
      <alignment vertical="center"/>
    </xf>
    <xf numFmtId="167" fontId="1" fillId="2" borderId="1" xfId="0" applyNumberFormat="1" applyFont="1" applyFill="1" applyBorder="1"/>
    <xf numFmtId="168" fontId="1" fillId="2" borderId="1" xfId="0" applyNumberFormat="1" applyFont="1" applyFill="1" applyBorder="1"/>
    <xf numFmtId="0" fontId="6" fillId="5" borderId="8" xfId="0" applyFont="1" applyFill="1" applyBorder="1" applyAlignment="1">
      <alignment horizontal="center" vertical="center" wrapText="1"/>
    </xf>
    <xf numFmtId="0" fontId="6" fillId="5" borderId="9" xfId="0" applyFont="1" applyFill="1" applyBorder="1" applyAlignment="1">
      <alignment horizontal="center" vertical="center" wrapText="1"/>
    </xf>
    <xf numFmtId="0" fontId="6" fillId="5" borderId="10" xfId="0" applyFont="1" applyFill="1" applyBorder="1" applyAlignment="1">
      <alignment horizontal="center" vertical="center" wrapText="1"/>
    </xf>
    <xf numFmtId="167" fontId="6" fillId="5" borderId="10" xfId="0" applyNumberFormat="1" applyFont="1" applyFill="1" applyBorder="1" applyAlignment="1">
      <alignment horizontal="center" vertical="center" wrapText="1"/>
    </xf>
    <xf numFmtId="168" fontId="6" fillId="5" borderId="10" xfId="0" applyNumberFormat="1" applyFont="1" applyFill="1" applyBorder="1" applyAlignment="1">
      <alignment horizontal="center" vertical="center" wrapText="1"/>
    </xf>
    <xf numFmtId="169" fontId="6" fillId="5" borderId="9" xfId="0" applyNumberFormat="1" applyFont="1" applyFill="1" applyBorder="1" applyAlignment="1">
      <alignment horizontal="center" vertical="center" wrapText="1"/>
    </xf>
    <xf numFmtId="168" fontId="6" fillId="5" borderId="11" xfId="0" applyNumberFormat="1" applyFont="1" applyFill="1" applyBorder="1" applyAlignment="1">
      <alignment horizontal="center" vertical="center" wrapText="1"/>
    </xf>
    <xf numFmtId="168" fontId="6" fillId="2" borderId="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/>
    <xf numFmtId="0" fontId="6" fillId="5" borderId="12" xfId="0" applyFont="1" applyFill="1" applyBorder="1" applyAlignment="1">
      <alignment horizontal="center" vertical="center" wrapText="1"/>
    </xf>
    <xf numFmtId="0" fontId="6" fillId="5" borderId="13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167" fontId="6" fillId="5" borderId="13" xfId="0" applyNumberFormat="1" applyFont="1" applyFill="1" applyBorder="1" applyAlignment="1">
      <alignment horizontal="center" vertical="center" wrapText="1"/>
    </xf>
    <xf numFmtId="168" fontId="6" fillId="5" borderId="13" xfId="0" applyNumberFormat="1" applyFont="1" applyFill="1" applyBorder="1" applyAlignment="1">
      <alignment horizontal="center" vertical="center" wrapText="1"/>
    </xf>
    <xf numFmtId="169" fontId="6" fillId="5" borderId="14" xfId="0" applyNumberFormat="1" applyFont="1" applyFill="1" applyBorder="1" applyAlignment="1">
      <alignment horizontal="center" vertical="center" wrapText="1"/>
    </xf>
    <xf numFmtId="14" fontId="1" fillId="2" borderId="11" xfId="0" applyNumberFormat="1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 wrapText="1"/>
    </xf>
    <xf numFmtId="14" fontId="1" fillId="2" borderId="11" xfId="0" applyNumberFormat="1" applyFont="1" applyFill="1" applyBorder="1" applyAlignment="1">
      <alignment horizontal="center" vertical="center"/>
    </xf>
    <xf numFmtId="170" fontId="1" fillId="2" borderId="11" xfId="0" applyNumberFormat="1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 wrapText="1"/>
    </xf>
    <xf numFmtId="0" fontId="8" fillId="2" borderId="1" xfId="0" applyFont="1" applyFill="1" applyBorder="1"/>
    <xf numFmtId="14" fontId="1" fillId="6" borderId="11" xfId="0" applyNumberFormat="1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 wrapText="1"/>
    </xf>
    <xf numFmtId="14" fontId="1" fillId="6" borderId="11" xfId="0" applyNumberFormat="1" applyFont="1" applyFill="1" applyBorder="1" applyAlignment="1">
      <alignment horizontal="center" vertical="center" wrapText="1"/>
    </xf>
    <xf numFmtId="170" fontId="1" fillId="6" borderId="11" xfId="0" applyNumberFormat="1" applyFont="1" applyFill="1" applyBorder="1" applyAlignment="1">
      <alignment horizontal="center" vertical="center"/>
    </xf>
    <xf numFmtId="170" fontId="1" fillId="7" borderId="11" xfId="0" applyNumberFormat="1" applyFont="1" applyFill="1" applyBorder="1" applyAlignment="1">
      <alignment horizontal="center" vertical="center"/>
    </xf>
    <xf numFmtId="14" fontId="1" fillId="7" borderId="11" xfId="0" applyNumberFormat="1" applyFont="1" applyFill="1" applyBorder="1" applyAlignment="1">
      <alignment horizontal="center" vertical="center"/>
    </xf>
    <xf numFmtId="0" fontId="1" fillId="7" borderId="11" xfId="0" applyFont="1" applyFill="1" applyBorder="1" applyAlignment="1">
      <alignment horizontal="center" vertical="center" wrapText="1"/>
    </xf>
    <xf numFmtId="0" fontId="1" fillId="7" borderId="11" xfId="0" applyFont="1" applyFill="1" applyBorder="1" applyAlignment="1">
      <alignment horizontal="center" vertical="center"/>
    </xf>
    <xf numFmtId="170" fontId="1" fillId="2" borderId="1" xfId="0" applyNumberFormat="1" applyFont="1" applyFill="1" applyBorder="1"/>
    <xf numFmtId="14" fontId="8" fillId="2" borderId="1" xfId="0" applyNumberFormat="1" applyFont="1" applyFill="1" applyBorder="1"/>
    <xf numFmtId="0" fontId="1" fillId="0" borderId="0" xfId="0" applyFont="1"/>
    <xf numFmtId="0" fontId="1" fillId="6" borderId="1" xfId="0" applyFont="1" applyFill="1" applyBorder="1"/>
    <xf numFmtId="14" fontId="8" fillId="2" borderId="1" xfId="0" applyNumberFormat="1" applyFont="1" applyFill="1" applyBorder="1" applyAlignment="1">
      <alignment horizontal="center" vertical="center"/>
    </xf>
    <xf numFmtId="4" fontId="1" fillId="2" borderId="11" xfId="0" applyNumberFormat="1" applyFont="1" applyFill="1" applyBorder="1" applyAlignment="1">
      <alignment horizontal="center" vertical="center" wrapText="1"/>
    </xf>
    <xf numFmtId="170" fontId="1" fillId="6" borderId="11" xfId="0" applyNumberFormat="1" applyFont="1" applyFill="1" applyBorder="1" applyAlignment="1">
      <alignment horizontal="center" vertical="center" wrapText="1"/>
    </xf>
    <xf numFmtId="170" fontId="1" fillId="6" borderId="15" xfId="0" applyNumberFormat="1" applyFont="1" applyFill="1" applyBorder="1" applyAlignment="1">
      <alignment horizontal="center" vertical="center" wrapText="1"/>
    </xf>
    <xf numFmtId="14" fontId="1" fillId="0" borderId="1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170" fontId="1" fillId="0" borderId="11" xfId="0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 wrapText="1"/>
    </xf>
    <xf numFmtId="0" fontId="1" fillId="6" borderId="15" xfId="0" applyFont="1" applyFill="1" applyBorder="1" applyAlignment="1">
      <alignment horizontal="center" vertical="center" wrapText="1"/>
    </xf>
    <xf numFmtId="14" fontId="1" fillId="2" borderId="11" xfId="0" applyNumberFormat="1" applyFont="1" applyFill="1" applyBorder="1" applyAlignment="1">
      <alignment vertical="center" wrapText="1"/>
    </xf>
    <xf numFmtId="14" fontId="1" fillId="2" borderId="11" xfId="0" applyNumberFormat="1" applyFont="1" applyFill="1" applyBorder="1" applyAlignment="1">
      <alignment vertical="center"/>
    </xf>
    <xf numFmtId="14" fontId="1" fillId="0" borderId="11" xfId="0" applyNumberFormat="1" applyFont="1" applyBorder="1" applyAlignment="1">
      <alignment horizontal="center" vertical="center" wrapText="1"/>
    </xf>
    <xf numFmtId="170" fontId="1" fillId="2" borderId="11" xfId="0" applyNumberFormat="1" applyFont="1" applyFill="1" applyBorder="1" applyAlignment="1">
      <alignment horizontal="center" vertical="center" wrapText="1"/>
    </xf>
    <xf numFmtId="172" fontId="1" fillId="7" borderId="11" xfId="0" applyNumberFormat="1" applyFont="1" applyFill="1" applyBorder="1" applyAlignment="1">
      <alignment horizontal="center" vertical="center"/>
    </xf>
    <xf numFmtId="0" fontId="1" fillId="7" borderId="15" xfId="0" applyFont="1" applyFill="1" applyBorder="1" applyAlignment="1">
      <alignment horizontal="center" vertical="center" wrapText="1"/>
    </xf>
    <xf numFmtId="14" fontId="1" fillId="7" borderId="11" xfId="0" applyNumberFormat="1" applyFont="1" applyFill="1" applyBorder="1" applyAlignment="1">
      <alignment horizontal="center" vertical="center" wrapText="1"/>
    </xf>
    <xf numFmtId="14" fontId="1" fillId="7" borderId="11" xfId="0" applyNumberFormat="1" applyFont="1" applyFill="1" applyBorder="1" applyAlignment="1">
      <alignment vertical="center" wrapText="1"/>
    </xf>
    <xf numFmtId="170" fontId="1" fillId="6" borderId="11" xfId="0" applyNumberFormat="1" applyFont="1" applyFill="1" applyBorder="1"/>
    <xf numFmtId="170" fontId="1" fillId="0" borderId="11" xfId="0" applyNumberFormat="1" applyFont="1" applyBorder="1"/>
    <xf numFmtId="172" fontId="1" fillId="0" borderId="11" xfId="0" applyNumberFormat="1" applyFont="1" applyBorder="1" applyAlignment="1">
      <alignment horizontal="center" vertical="center"/>
    </xf>
    <xf numFmtId="174" fontId="1" fillId="6" borderId="11" xfId="0" applyNumberFormat="1" applyFont="1" applyFill="1" applyBorder="1" applyAlignment="1">
      <alignment horizontal="center" vertical="center"/>
    </xf>
    <xf numFmtId="170" fontId="1" fillId="2" borderId="11" xfId="0" applyNumberFormat="1" applyFont="1" applyFill="1" applyBorder="1"/>
    <xf numFmtId="174" fontId="1" fillId="0" borderId="11" xfId="0" applyNumberFormat="1" applyFont="1" applyBorder="1" applyAlignment="1">
      <alignment horizontal="center" vertical="center"/>
    </xf>
    <xf numFmtId="4" fontId="1" fillId="6" borderId="11" xfId="0" applyNumberFormat="1" applyFont="1" applyFill="1" applyBorder="1" applyAlignment="1">
      <alignment horizontal="center" vertical="center" wrapText="1"/>
    </xf>
    <xf numFmtId="170" fontId="1" fillId="0" borderId="11" xfId="0" applyNumberFormat="1" applyFont="1" applyBorder="1" applyAlignment="1">
      <alignment horizontal="center" vertical="center" wrapText="1"/>
    </xf>
    <xf numFmtId="170" fontId="1" fillId="0" borderId="16" xfId="0" applyNumberFormat="1" applyFont="1" applyBorder="1" applyAlignment="1">
      <alignment horizontal="center" vertical="center" wrapText="1"/>
    </xf>
    <xf numFmtId="174" fontId="1" fillId="2" borderId="11" xfId="0" applyNumberFormat="1" applyFont="1" applyFill="1" applyBorder="1" applyAlignment="1">
      <alignment horizontal="center" vertical="center"/>
    </xf>
    <xf numFmtId="14" fontId="1" fillId="7" borderId="11" xfId="0" applyNumberFormat="1" applyFont="1" applyFill="1" applyBorder="1" applyAlignment="1">
      <alignment horizontal="center"/>
    </xf>
    <xf numFmtId="0" fontId="1" fillId="7" borderId="11" xfId="0" applyFont="1" applyFill="1" applyBorder="1" applyAlignment="1">
      <alignment horizontal="center"/>
    </xf>
    <xf numFmtId="174" fontId="1" fillId="7" borderId="11" xfId="0" applyNumberFormat="1" applyFont="1" applyFill="1" applyBorder="1" applyAlignment="1">
      <alignment horizontal="center" vertical="center" wrapText="1"/>
    </xf>
    <xf numFmtId="175" fontId="1" fillId="0" borderId="11" xfId="0" applyNumberFormat="1" applyFont="1" applyBorder="1" applyAlignment="1">
      <alignment horizontal="center" vertical="center"/>
    </xf>
    <xf numFmtId="9" fontId="1" fillId="6" borderId="11" xfId="0" applyNumberFormat="1" applyFont="1" applyFill="1" applyBorder="1" applyAlignment="1">
      <alignment horizontal="center" vertical="center" wrapText="1"/>
    </xf>
    <xf numFmtId="171" fontId="1" fillId="6" borderId="11" xfId="0" applyNumberFormat="1" applyFont="1" applyFill="1" applyBorder="1" applyAlignment="1">
      <alignment horizontal="center" vertical="center"/>
    </xf>
    <xf numFmtId="171" fontId="1" fillId="2" borderId="11" xfId="0" applyNumberFormat="1" applyFont="1" applyFill="1" applyBorder="1" applyAlignment="1">
      <alignment horizontal="center" vertical="center"/>
    </xf>
    <xf numFmtId="176" fontId="1" fillId="7" borderId="11" xfId="0" applyNumberFormat="1" applyFont="1" applyFill="1" applyBorder="1" applyAlignment="1">
      <alignment horizontal="center" vertical="center"/>
    </xf>
    <xf numFmtId="168" fontId="6" fillId="5" borderId="16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/>
    <xf numFmtId="0" fontId="0" fillId="0" borderId="0" xfId="0" applyFont="1" applyFill="1" applyAlignment="1"/>
    <xf numFmtId="0" fontId="1" fillId="2" borderId="27" xfId="0" applyFont="1" applyFill="1" applyBorder="1"/>
    <xf numFmtId="14" fontId="14" fillId="2" borderId="27" xfId="0" applyNumberFormat="1" applyFont="1" applyFill="1" applyBorder="1"/>
    <xf numFmtId="0" fontId="13" fillId="2" borderId="27" xfId="0" applyFont="1" applyFill="1" applyBorder="1"/>
    <xf numFmtId="0" fontId="0" fillId="15" borderId="0" xfId="0" applyFont="1" applyFill="1" applyAlignment="1"/>
    <xf numFmtId="0" fontId="16" fillId="0" borderId="27" xfId="1" applyFont="1" applyAlignment="1"/>
    <xf numFmtId="0" fontId="1" fillId="2" borderId="1" xfId="0" applyFont="1" applyFill="1" applyBorder="1" applyAlignment="1">
      <alignment horizontal="center" vertical="center"/>
    </xf>
    <xf numFmtId="14" fontId="5" fillId="2" borderId="1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center"/>
    </xf>
    <xf numFmtId="179" fontId="19" fillId="2" borderId="27" xfId="0" applyNumberFormat="1" applyFont="1" applyFill="1" applyBorder="1"/>
    <xf numFmtId="0" fontId="18" fillId="2" borderId="27" xfId="0" applyFont="1" applyFill="1" applyBorder="1"/>
    <xf numFmtId="14" fontId="11" fillId="0" borderId="0" xfId="0" applyNumberFormat="1" applyFont="1" applyAlignment="1"/>
    <xf numFmtId="14" fontId="20" fillId="0" borderId="0" xfId="0" applyNumberFormat="1" applyFont="1" applyAlignment="1"/>
    <xf numFmtId="14" fontId="21" fillId="2" borderId="27" xfId="0" applyNumberFormat="1" applyFont="1" applyFill="1" applyBorder="1"/>
    <xf numFmtId="14" fontId="21" fillId="2" borderId="1" xfId="0" applyNumberFormat="1" applyFont="1" applyFill="1" applyBorder="1"/>
    <xf numFmtId="0" fontId="21" fillId="2" borderId="1" xfId="0" applyFont="1" applyFill="1" applyBorder="1"/>
    <xf numFmtId="0" fontId="21" fillId="2" borderId="27" xfId="0" applyFont="1" applyFill="1" applyBorder="1"/>
    <xf numFmtId="0" fontId="22" fillId="2" borderId="27" xfId="0" applyFont="1" applyFill="1" applyBorder="1"/>
    <xf numFmtId="0" fontId="1" fillId="0" borderId="27" xfId="0" applyFont="1" applyFill="1" applyBorder="1"/>
    <xf numFmtId="0" fontId="9" fillId="2" borderId="1" xfId="0" applyFont="1" applyFill="1" applyBorder="1"/>
    <xf numFmtId="0" fontId="9" fillId="0" borderId="0" xfId="0" applyFont="1" applyAlignment="1"/>
    <xf numFmtId="0" fontId="20" fillId="2" borderId="1" xfId="0" applyFont="1" applyFill="1" applyBorder="1"/>
    <xf numFmtId="0" fontId="10" fillId="0" borderId="1" xfId="0" applyFont="1" applyFill="1" applyBorder="1"/>
    <xf numFmtId="14" fontId="10" fillId="0" borderId="1" xfId="0" applyNumberFormat="1" applyFont="1" applyFill="1" applyBorder="1"/>
    <xf numFmtId="0" fontId="3" fillId="0" borderId="0" xfId="0" applyFont="1" applyFill="1" applyAlignment="1"/>
    <xf numFmtId="0" fontId="3" fillId="0" borderId="1" xfId="0" applyFont="1" applyFill="1" applyBorder="1"/>
    <xf numFmtId="14" fontId="3" fillId="0" borderId="1" xfId="0" applyNumberFormat="1" applyFont="1" applyFill="1" applyBorder="1"/>
    <xf numFmtId="14" fontId="10" fillId="2" borderId="1" xfId="0" applyNumberFormat="1" applyFont="1" applyFill="1" applyBorder="1"/>
    <xf numFmtId="14" fontId="8" fillId="0" borderId="1" xfId="0" applyNumberFormat="1" applyFont="1" applyFill="1" applyBorder="1"/>
    <xf numFmtId="0" fontId="8" fillId="0" borderId="1" xfId="0" applyFont="1" applyFill="1" applyBorder="1"/>
    <xf numFmtId="168" fontId="6" fillId="0" borderId="27" xfId="0" applyNumberFormat="1" applyFont="1" applyFill="1" applyBorder="1" applyAlignment="1">
      <alignment horizontal="center" vertical="center" wrapText="1"/>
    </xf>
    <xf numFmtId="14" fontId="11" fillId="0" borderId="0" xfId="0" applyNumberFormat="1" applyFont="1" applyFill="1" applyAlignment="1"/>
    <xf numFmtId="14" fontId="8" fillId="0" borderId="27" xfId="0" applyNumberFormat="1" applyFont="1" applyFill="1" applyBorder="1"/>
    <xf numFmtId="179" fontId="8" fillId="0" borderId="27" xfId="0" applyNumberFormat="1" applyFont="1" applyFill="1" applyBorder="1"/>
    <xf numFmtId="0" fontId="1" fillId="0" borderId="27" xfId="0" applyFont="1" applyFill="1" applyBorder="1" applyAlignment="1">
      <alignment horizontal="center" vertical="center" wrapText="1"/>
    </xf>
    <xf numFmtId="14" fontId="1" fillId="0" borderId="27" xfId="0" applyNumberFormat="1" applyFont="1" applyFill="1" applyBorder="1" applyAlignment="1">
      <alignment horizontal="center" vertical="center" wrapText="1"/>
    </xf>
    <xf numFmtId="170" fontId="1" fillId="0" borderId="27" xfId="0" applyNumberFormat="1" applyFont="1" applyFill="1" applyBorder="1" applyAlignment="1">
      <alignment horizontal="center" vertical="center"/>
    </xf>
    <xf numFmtId="166" fontId="1" fillId="0" borderId="27" xfId="2" applyFont="1" applyFill="1" applyBorder="1" applyAlignment="1">
      <alignment horizontal="center" vertical="center"/>
    </xf>
    <xf numFmtId="0" fontId="1" fillId="0" borderId="27" xfId="0" applyFont="1" applyFill="1" applyBorder="1" applyAlignment="1">
      <alignment horizontal="center" vertical="center"/>
    </xf>
    <xf numFmtId="0" fontId="0" fillId="0" borderId="27" xfId="0" applyFont="1" applyFill="1" applyBorder="1" applyAlignment="1"/>
    <xf numFmtId="49" fontId="0" fillId="0" borderId="0" xfId="0" applyNumberFormat="1" applyFont="1" applyAlignment="1"/>
    <xf numFmtId="14" fontId="23" fillId="2" borderId="11" xfId="0" applyNumberFormat="1" applyFont="1" applyFill="1" applyBorder="1" applyAlignment="1">
      <alignment horizontal="center" vertical="center" wrapText="1"/>
    </xf>
    <xf numFmtId="0" fontId="23" fillId="2" borderId="11" xfId="0" applyFont="1" applyFill="1" applyBorder="1" applyAlignment="1">
      <alignment horizontal="center" vertical="center"/>
    </xf>
    <xf numFmtId="0" fontId="23" fillId="2" borderId="11" xfId="0" applyFont="1" applyFill="1" applyBorder="1" applyAlignment="1">
      <alignment horizontal="center" vertical="center" wrapText="1"/>
    </xf>
    <xf numFmtId="14" fontId="23" fillId="2" borderId="11" xfId="0" applyNumberFormat="1" applyFont="1" applyFill="1" applyBorder="1" applyAlignment="1">
      <alignment horizontal="center" vertical="center"/>
    </xf>
    <xf numFmtId="170" fontId="23" fillId="2" borderId="11" xfId="0" applyNumberFormat="1" applyFont="1" applyFill="1" applyBorder="1" applyAlignment="1">
      <alignment horizontal="center" vertical="center"/>
    </xf>
    <xf numFmtId="0" fontId="23" fillId="2" borderId="15" xfId="0" applyFont="1" applyFill="1" applyBorder="1" applyAlignment="1">
      <alignment horizontal="center" vertical="center" wrapText="1"/>
    </xf>
    <xf numFmtId="14" fontId="23" fillId="6" borderId="11" xfId="0" applyNumberFormat="1" applyFont="1" applyFill="1" applyBorder="1" applyAlignment="1">
      <alignment horizontal="center" vertical="center"/>
    </xf>
    <xf numFmtId="0" fontId="23" fillId="6" borderId="11" xfId="0" applyFont="1" applyFill="1" applyBorder="1" applyAlignment="1">
      <alignment horizontal="center" vertical="center"/>
    </xf>
    <xf numFmtId="0" fontId="23" fillId="6" borderId="11" xfId="0" applyFont="1" applyFill="1" applyBorder="1" applyAlignment="1">
      <alignment horizontal="center" vertical="center" wrapText="1"/>
    </xf>
    <xf numFmtId="14" fontId="23" fillId="6" borderId="11" xfId="0" applyNumberFormat="1" applyFont="1" applyFill="1" applyBorder="1" applyAlignment="1">
      <alignment horizontal="center" vertical="center" wrapText="1"/>
    </xf>
    <xf numFmtId="170" fontId="23" fillId="6" borderId="11" xfId="0" applyNumberFormat="1" applyFont="1" applyFill="1" applyBorder="1" applyAlignment="1">
      <alignment horizontal="center" vertical="center"/>
    </xf>
    <xf numFmtId="170" fontId="23" fillId="7" borderId="11" xfId="0" applyNumberFormat="1" applyFont="1" applyFill="1" applyBorder="1" applyAlignment="1">
      <alignment horizontal="center" vertical="center"/>
    </xf>
    <xf numFmtId="14" fontId="23" fillId="7" borderId="17" xfId="0" applyNumberFormat="1" applyFont="1" applyFill="1" applyBorder="1" applyAlignment="1">
      <alignment horizontal="center" vertical="center"/>
    </xf>
    <xf numFmtId="0" fontId="23" fillId="7" borderId="17" xfId="0" applyFont="1" applyFill="1" applyBorder="1" applyAlignment="1">
      <alignment horizontal="center" vertical="center" wrapText="1"/>
    </xf>
    <xf numFmtId="0" fontId="23" fillId="7" borderId="17" xfId="0" applyFont="1" applyFill="1" applyBorder="1" applyAlignment="1">
      <alignment horizontal="center" vertical="center"/>
    </xf>
    <xf numFmtId="170" fontId="23" fillId="7" borderId="17" xfId="0" applyNumberFormat="1" applyFont="1" applyFill="1" applyBorder="1" applyAlignment="1">
      <alignment horizontal="center" vertical="center"/>
    </xf>
    <xf numFmtId="171" fontId="23" fillId="7" borderId="17" xfId="0" applyNumberFormat="1" applyFont="1" applyFill="1" applyBorder="1" applyAlignment="1">
      <alignment horizontal="center" vertical="center"/>
    </xf>
    <xf numFmtId="14" fontId="23" fillId="2" borderId="28" xfId="0" applyNumberFormat="1" applyFont="1" applyFill="1" applyBorder="1" applyAlignment="1">
      <alignment horizontal="center" vertical="center"/>
    </xf>
    <xf numFmtId="177" fontId="23" fillId="0" borderId="28" xfId="3" applyNumberFormat="1" applyFont="1" applyBorder="1" applyAlignment="1">
      <alignment horizontal="center" vertical="center" wrapText="1"/>
    </xf>
    <xf numFmtId="14" fontId="23" fillId="7" borderId="28" xfId="0" applyNumberFormat="1" applyFont="1" applyFill="1" applyBorder="1" applyAlignment="1">
      <alignment horizontal="center" vertical="center"/>
    </xf>
    <xf numFmtId="0" fontId="23" fillId="7" borderId="28" xfId="0" applyFont="1" applyFill="1" applyBorder="1" applyAlignment="1">
      <alignment horizontal="center" vertical="center" wrapText="1"/>
    </xf>
    <xf numFmtId="0" fontId="23" fillId="7" borderId="28" xfId="0" applyFont="1" applyFill="1" applyBorder="1" applyAlignment="1">
      <alignment horizontal="center" vertical="center"/>
    </xf>
    <xf numFmtId="170" fontId="23" fillId="7" borderId="28" xfId="0" applyNumberFormat="1" applyFont="1" applyFill="1" applyBorder="1" applyAlignment="1">
      <alignment horizontal="center" vertical="center"/>
    </xf>
    <xf numFmtId="171" fontId="23" fillId="7" borderId="28" xfId="0" applyNumberFormat="1" applyFont="1" applyFill="1" applyBorder="1" applyAlignment="1">
      <alignment horizontal="center" vertical="center"/>
    </xf>
    <xf numFmtId="14" fontId="23" fillId="0" borderId="11" xfId="0" applyNumberFormat="1" applyFont="1" applyFill="1" applyBorder="1" applyAlignment="1">
      <alignment horizontal="center" vertical="center" wrapText="1"/>
    </xf>
    <xf numFmtId="0" fontId="23" fillId="0" borderId="11" xfId="0" applyFont="1" applyFill="1" applyBorder="1" applyAlignment="1">
      <alignment horizontal="center" vertical="center" wrapText="1"/>
    </xf>
    <xf numFmtId="0" fontId="23" fillId="0" borderId="11" xfId="0" applyFont="1" applyFill="1" applyBorder="1" applyAlignment="1">
      <alignment horizontal="center" vertical="center"/>
    </xf>
    <xf numFmtId="170" fontId="23" fillId="0" borderId="11" xfId="0" applyNumberFormat="1" applyFont="1" applyFill="1" applyBorder="1" applyAlignment="1">
      <alignment horizontal="center" vertical="center"/>
    </xf>
    <xf numFmtId="0" fontId="23" fillId="0" borderId="15" xfId="0" applyFont="1" applyFill="1" applyBorder="1" applyAlignment="1">
      <alignment horizontal="center" vertical="center" wrapText="1"/>
    </xf>
    <xf numFmtId="14" fontId="23" fillId="0" borderId="28" xfId="0" applyNumberFormat="1" applyFont="1" applyFill="1" applyBorder="1" applyAlignment="1">
      <alignment horizontal="center" vertical="center"/>
    </xf>
    <xf numFmtId="170" fontId="23" fillId="0" borderId="28" xfId="0" applyNumberFormat="1" applyFont="1" applyFill="1" applyBorder="1" applyAlignment="1">
      <alignment horizontal="center" vertical="center"/>
    </xf>
    <xf numFmtId="14" fontId="23" fillId="9" borderId="28" xfId="0" applyNumberFormat="1" applyFont="1" applyFill="1" applyBorder="1" applyAlignment="1">
      <alignment horizontal="center" vertical="center" wrapText="1"/>
    </xf>
    <xf numFmtId="170" fontId="23" fillId="9" borderId="28" xfId="0" applyNumberFormat="1" applyFont="1" applyFill="1" applyBorder="1" applyAlignment="1">
      <alignment horizontal="center" vertical="center"/>
    </xf>
    <xf numFmtId="14" fontId="24" fillId="0" borderId="28" xfId="0" applyNumberFormat="1" applyFont="1" applyFill="1" applyBorder="1" applyAlignment="1">
      <alignment horizontal="center" vertical="center" wrapText="1"/>
    </xf>
    <xf numFmtId="0" fontId="23" fillId="0" borderId="28" xfId="0" applyFont="1" applyFill="1" applyBorder="1" applyAlignment="1">
      <alignment horizontal="center" vertical="center" wrapText="1"/>
    </xf>
    <xf numFmtId="14" fontId="23" fillId="0" borderId="28" xfId="0" applyNumberFormat="1" applyFont="1" applyFill="1" applyBorder="1" applyAlignment="1">
      <alignment horizontal="center" vertical="center" wrapText="1"/>
    </xf>
    <xf numFmtId="14" fontId="23" fillId="9" borderId="28" xfId="0" applyNumberFormat="1" applyFont="1" applyFill="1" applyBorder="1" applyAlignment="1">
      <alignment horizontal="center" vertical="center"/>
    </xf>
    <xf numFmtId="0" fontId="23" fillId="6" borderId="11" xfId="1" applyFont="1" applyFill="1" applyBorder="1" applyAlignment="1">
      <alignment horizontal="center" vertical="center"/>
    </xf>
    <xf numFmtId="14" fontId="23" fillId="7" borderId="11" xfId="1" applyNumberFormat="1" applyFont="1" applyFill="1" applyBorder="1" applyAlignment="1">
      <alignment horizontal="center" vertical="center" wrapText="1"/>
    </xf>
    <xf numFmtId="14" fontId="23" fillId="7" borderId="11" xfId="1" applyNumberFormat="1" applyFont="1" applyFill="1" applyBorder="1" applyAlignment="1">
      <alignment horizontal="center" vertical="center"/>
    </xf>
    <xf numFmtId="176" fontId="23" fillId="7" borderId="11" xfId="1" applyNumberFormat="1" applyFont="1" applyFill="1" applyBorder="1" applyAlignment="1">
      <alignment horizontal="center" vertical="center"/>
    </xf>
    <xf numFmtId="0" fontId="23" fillId="6" borderId="11" xfId="1" applyFont="1" applyFill="1" applyBorder="1" applyAlignment="1">
      <alignment horizontal="center" vertical="center" wrapText="1"/>
    </xf>
    <xf numFmtId="170" fontId="23" fillId="6" borderId="11" xfId="1" applyNumberFormat="1" applyFont="1" applyFill="1" applyBorder="1" applyAlignment="1">
      <alignment horizontal="center" vertical="center"/>
    </xf>
    <xf numFmtId="14" fontId="23" fillId="10" borderId="11" xfId="0" applyNumberFormat="1" applyFont="1" applyFill="1" applyBorder="1" applyAlignment="1">
      <alignment horizontal="center" vertical="center" wrapText="1"/>
    </xf>
    <xf numFmtId="170" fontId="23" fillId="11" borderId="11" xfId="0" applyNumberFormat="1" applyFont="1" applyFill="1" applyBorder="1" applyAlignment="1">
      <alignment horizontal="center" vertical="center" wrapText="1"/>
    </xf>
    <xf numFmtId="170" fontId="23" fillId="9" borderId="11" xfId="0" applyNumberFormat="1" applyFont="1" applyFill="1" applyBorder="1" applyAlignment="1">
      <alignment horizontal="center" vertical="center" wrapText="1"/>
    </xf>
    <xf numFmtId="14" fontId="23" fillId="9" borderId="11" xfId="0" applyNumberFormat="1" applyFont="1" applyFill="1" applyBorder="1" applyAlignment="1">
      <alignment horizontal="center" vertical="center" wrapText="1"/>
    </xf>
    <xf numFmtId="14" fontId="23" fillId="12" borderId="17" xfId="0" applyNumberFormat="1" applyFont="1" applyFill="1" applyBorder="1" applyAlignment="1">
      <alignment horizontal="center" vertical="center" wrapText="1"/>
    </xf>
    <xf numFmtId="0" fontId="23" fillId="12" borderId="17" xfId="0" applyFont="1" applyFill="1" applyBorder="1" applyAlignment="1">
      <alignment horizontal="center" vertical="center"/>
    </xf>
    <xf numFmtId="0" fontId="23" fillId="13" borderId="17" xfId="0" applyFont="1" applyFill="1" applyBorder="1" applyAlignment="1">
      <alignment horizontal="center" vertical="center" wrapText="1"/>
    </xf>
    <xf numFmtId="0" fontId="23" fillId="13" borderId="17" xfId="0" applyFont="1" applyFill="1" applyBorder="1" applyAlignment="1">
      <alignment horizontal="center" vertical="center"/>
    </xf>
    <xf numFmtId="14" fontId="23" fillId="14" borderId="17" xfId="0" applyNumberFormat="1" applyFont="1" applyFill="1" applyBorder="1" applyAlignment="1">
      <alignment horizontal="center" vertical="center" wrapText="1"/>
    </xf>
    <xf numFmtId="14" fontId="23" fillId="14" borderId="17" xfId="0" applyNumberFormat="1" applyFont="1" applyFill="1" applyBorder="1" applyAlignment="1">
      <alignment horizontal="center" vertical="center"/>
    </xf>
    <xf numFmtId="170" fontId="23" fillId="14" borderId="17" xfId="0" applyNumberFormat="1" applyFont="1" applyFill="1" applyBorder="1" applyAlignment="1">
      <alignment horizontal="center" vertical="center"/>
    </xf>
    <xf numFmtId="0" fontId="23" fillId="12" borderId="17" xfId="0" applyFont="1" applyFill="1" applyBorder="1" applyAlignment="1">
      <alignment horizontal="center" vertical="center" wrapText="1"/>
    </xf>
    <xf numFmtId="170" fontId="23" fillId="12" borderId="17" xfId="0" applyNumberFormat="1" applyFont="1" applyFill="1" applyBorder="1" applyAlignment="1">
      <alignment horizontal="center" vertical="center"/>
    </xf>
    <xf numFmtId="14" fontId="23" fillId="10" borderId="28" xfId="0" applyNumberFormat="1" applyFont="1" applyFill="1" applyBorder="1" applyAlignment="1">
      <alignment horizontal="center" vertical="center" wrapText="1"/>
    </xf>
    <xf numFmtId="170" fontId="23" fillId="11" borderId="28" xfId="0" applyNumberFormat="1" applyFont="1" applyFill="1" applyBorder="1" applyAlignment="1">
      <alignment horizontal="center" vertical="center" wrapText="1"/>
    </xf>
    <xf numFmtId="14" fontId="23" fillId="10" borderId="29" xfId="0" applyNumberFormat="1" applyFont="1" applyFill="1" applyBorder="1" applyAlignment="1">
      <alignment horizontal="center" vertical="center" wrapText="1"/>
    </xf>
    <xf numFmtId="170" fontId="23" fillId="9" borderId="29" xfId="0" applyNumberFormat="1" applyFont="1" applyFill="1" applyBorder="1" applyAlignment="1">
      <alignment horizontal="center" vertical="center" wrapText="1"/>
    </xf>
    <xf numFmtId="14" fontId="23" fillId="15" borderId="28" xfId="0" applyNumberFormat="1" applyFont="1" applyFill="1" applyBorder="1" applyAlignment="1">
      <alignment horizontal="center" vertical="center" wrapText="1"/>
    </xf>
    <xf numFmtId="177" fontId="23" fillId="15" borderId="28" xfId="3" applyNumberFormat="1" applyFont="1" applyFill="1" applyBorder="1" applyAlignment="1">
      <alignment horizontal="center" vertical="center" wrapText="1"/>
    </xf>
    <xf numFmtId="14" fontId="23" fillId="15" borderId="29" xfId="0" applyNumberFormat="1" applyFont="1" applyFill="1" applyBorder="1" applyAlignment="1">
      <alignment horizontal="center" vertical="center" wrapText="1"/>
    </xf>
    <xf numFmtId="177" fontId="23" fillId="15" borderId="29" xfId="3" applyNumberFormat="1" applyFont="1" applyFill="1" applyBorder="1" applyAlignment="1">
      <alignment horizontal="center" vertical="center" wrapText="1"/>
    </xf>
    <xf numFmtId="177" fontId="23" fillId="9" borderId="28" xfId="3" applyNumberFormat="1" applyFont="1" applyFill="1" applyBorder="1" applyAlignment="1">
      <alignment horizontal="center" vertical="center" wrapText="1"/>
    </xf>
    <xf numFmtId="177" fontId="23" fillId="0" borderId="28" xfId="3" applyNumberFormat="1" applyFont="1" applyFill="1" applyBorder="1" applyAlignment="1">
      <alignment horizontal="center" vertical="center" wrapText="1"/>
    </xf>
    <xf numFmtId="14" fontId="23" fillId="0" borderId="29" xfId="0" applyNumberFormat="1" applyFont="1" applyFill="1" applyBorder="1" applyAlignment="1">
      <alignment horizontal="center" vertical="center" wrapText="1"/>
    </xf>
    <xf numFmtId="177" fontId="23" fillId="0" borderId="29" xfId="3" applyNumberFormat="1" applyFont="1" applyFill="1" applyBorder="1" applyAlignment="1">
      <alignment horizontal="center" vertical="center" wrapText="1"/>
    </xf>
    <xf numFmtId="178" fontId="23" fillId="0" borderId="28" xfId="0" applyNumberFormat="1" applyFont="1" applyFill="1" applyBorder="1" applyAlignment="1">
      <alignment horizontal="center" vertical="center"/>
    </xf>
    <xf numFmtId="179" fontId="23" fillId="0" borderId="11" xfId="0" applyNumberFormat="1" applyFont="1" applyBorder="1" applyAlignment="1">
      <alignment horizontal="center" vertical="center" wrapText="1"/>
    </xf>
    <xf numFmtId="177" fontId="23" fillId="2" borderId="11" xfId="3" applyNumberFormat="1" applyFont="1" applyFill="1" applyBorder="1" applyAlignment="1">
      <alignment horizontal="center" vertical="center"/>
    </xf>
    <xf numFmtId="0" fontId="23" fillId="6" borderId="32" xfId="0" applyFont="1" applyFill="1" applyBorder="1" applyAlignment="1">
      <alignment horizontal="center" vertical="center"/>
    </xf>
    <xf numFmtId="179" fontId="23" fillId="7" borderId="11" xfId="0" applyNumberFormat="1" applyFont="1" applyFill="1" applyBorder="1" applyAlignment="1">
      <alignment horizontal="center" vertical="center" wrapText="1"/>
    </xf>
    <xf numFmtId="179" fontId="23" fillId="7" borderId="11" xfId="0" applyNumberFormat="1" applyFont="1" applyFill="1" applyBorder="1" applyAlignment="1">
      <alignment horizontal="center" vertical="center"/>
    </xf>
    <xf numFmtId="177" fontId="23" fillId="7" borderId="11" xfId="3" applyNumberFormat="1" applyFont="1" applyFill="1" applyBorder="1" applyAlignment="1">
      <alignment horizontal="center" vertical="center"/>
    </xf>
    <xf numFmtId="177" fontId="23" fillId="7" borderId="28" xfId="3" applyNumberFormat="1" applyFont="1" applyFill="1" applyBorder="1" applyAlignment="1">
      <alignment horizontal="center" vertical="center"/>
    </xf>
    <xf numFmtId="164" fontId="23" fillId="6" borderId="11" xfId="0" applyNumberFormat="1" applyFont="1" applyFill="1" applyBorder="1" applyAlignment="1">
      <alignment horizontal="center" vertical="center"/>
    </xf>
    <xf numFmtId="177" fontId="23" fillId="0" borderId="28" xfId="3" applyNumberFormat="1" applyFont="1" applyFill="1" applyBorder="1" applyAlignment="1">
      <alignment horizontal="center" vertical="center"/>
    </xf>
    <xf numFmtId="0" fontId="23" fillId="9" borderId="28" xfId="0" applyFont="1" applyFill="1" applyBorder="1" applyAlignment="1">
      <alignment horizontal="center" vertical="center" wrapText="1"/>
    </xf>
    <xf numFmtId="164" fontId="23" fillId="9" borderId="28" xfId="0" applyNumberFormat="1" applyFont="1" applyFill="1" applyBorder="1" applyAlignment="1">
      <alignment horizontal="center" vertical="center" wrapText="1"/>
    </xf>
    <xf numFmtId="164" fontId="23" fillId="0" borderId="28" xfId="0" applyNumberFormat="1" applyFont="1" applyFill="1" applyBorder="1" applyAlignment="1">
      <alignment horizontal="center" vertical="center" wrapText="1"/>
    </xf>
    <xf numFmtId="177" fontId="24" fillId="9" borderId="28" xfId="3" applyNumberFormat="1" applyFont="1" applyFill="1" applyBorder="1" applyAlignment="1">
      <alignment horizontal="center" vertical="center" wrapText="1"/>
    </xf>
    <xf numFmtId="177" fontId="23" fillId="9" borderId="11" xfId="3" applyNumberFormat="1" applyFont="1" applyFill="1" applyBorder="1" applyAlignment="1">
      <alignment horizontal="center" vertical="center" wrapText="1"/>
    </xf>
    <xf numFmtId="14" fontId="23" fillId="0" borderId="29" xfId="0" applyNumberFormat="1" applyFont="1" applyFill="1" applyBorder="1" applyAlignment="1">
      <alignment horizontal="center" vertical="center"/>
    </xf>
    <xf numFmtId="177" fontId="23" fillId="0" borderId="29" xfId="3" applyNumberFormat="1" applyFont="1" applyFill="1" applyBorder="1" applyAlignment="1">
      <alignment horizontal="center" vertical="center"/>
    </xf>
    <xf numFmtId="14" fontId="23" fillId="16" borderId="28" xfId="0" applyNumberFormat="1" applyFont="1" applyFill="1" applyBorder="1" applyAlignment="1">
      <alignment horizontal="center" vertical="center" wrapText="1"/>
    </xf>
    <xf numFmtId="177" fontId="23" fillId="16" borderId="28" xfId="3" applyNumberFormat="1" applyFont="1" applyFill="1" applyBorder="1" applyAlignment="1">
      <alignment horizontal="center" vertical="center" wrapText="1"/>
    </xf>
    <xf numFmtId="180" fontId="23" fillId="0" borderId="11" xfId="0" applyNumberFormat="1" applyFont="1" applyFill="1" applyBorder="1" applyAlignment="1">
      <alignment horizontal="center" vertical="center" wrapText="1"/>
    </xf>
    <xf numFmtId="180" fontId="23" fillId="0" borderId="17" xfId="0" applyNumberFormat="1" applyFont="1" applyFill="1" applyBorder="1" applyAlignment="1">
      <alignment horizontal="center" vertical="center" wrapText="1"/>
    </xf>
    <xf numFmtId="14" fontId="23" fillId="17" borderId="28" xfId="0" applyNumberFormat="1" applyFont="1" applyFill="1" applyBorder="1" applyAlignment="1">
      <alignment horizontal="center" vertical="center" wrapText="1"/>
    </xf>
    <xf numFmtId="0" fontId="23" fillId="17" borderId="28" xfId="0" applyFont="1" applyFill="1" applyBorder="1" applyAlignment="1">
      <alignment horizontal="center" vertical="center" wrapText="1"/>
    </xf>
    <xf numFmtId="177" fontId="23" fillId="17" borderId="28" xfId="3" applyNumberFormat="1" applyFont="1" applyFill="1" applyBorder="1" applyAlignment="1">
      <alignment horizontal="center" vertical="center" wrapText="1"/>
    </xf>
    <xf numFmtId="166" fontId="23" fillId="18" borderId="28" xfId="2" applyFont="1" applyFill="1" applyBorder="1" applyAlignment="1">
      <alignment horizontal="center" vertical="center"/>
    </xf>
    <xf numFmtId="14" fontId="23" fillId="17" borderId="29" xfId="0" applyNumberFormat="1" applyFont="1" applyFill="1" applyBorder="1" applyAlignment="1">
      <alignment horizontal="center" vertical="center"/>
    </xf>
    <xf numFmtId="0" fontId="23" fillId="17" borderId="29" xfId="0" applyFont="1" applyFill="1" applyBorder="1" applyAlignment="1">
      <alignment horizontal="center" vertical="center" wrapText="1"/>
    </xf>
    <xf numFmtId="14" fontId="23" fillId="0" borderId="28" xfId="0" applyNumberFormat="1" applyFont="1" applyBorder="1" applyAlignment="1">
      <alignment horizontal="center" vertical="center" wrapText="1"/>
    </xf>
    <xf numFmtId="0" fontId="23" fillId="0" borderId="28" xfId="0" applyFont="1" applyBorder="1" applyAlignment="1">
      <alignment horizontal="center" vertical="center" wrapText="1"/>
    </xf>
    <xf numFmtId="14" fontId="23" fillId="19" borderId="28" xfId="0" applyNumberFormat="1" applyFont="1" applyFill="1" applyBorder="1" applyAlignment="1">
      <alignment horizontal="center" vertical="center" wrapText="1"/>
    </xf>
    <xf numFmtId="164" fontId="23" fillId="19" borderId="28" xfId="0" applyNumberFormat="1" applyFont="1" applyFill="1" applyBorder="1" applyAlignment="1">
      <alignment horizontal="center" vertical="center" wrapText="1"/>
    </xf>
    <xf numFmtId="14" fontId="23" fillId="19" borderId="29" xfId="0" applyNumberFormat="1" applyFont="1" applyFill="1" applyBorder="1" applyAlignment="1">
      <alignment horizontal="center" vertical="center" wrapText="1"/>
    </xf>
    <xf numFmtId="164" fontId="23" fillId="19" borderId="29" xfId="0" applyNumberFormat="1" applyFont="1" applyFill="1" applyBorder="1" applyAlignment="1">
      <alignment horizontal="center" vertical="center" wrapText="1"/>
    </xf>
    <xf numFmtId="164" fontId="23" fillId="15" borderId="28" xfId="0" applyNumberFormat="1" applyFont="1" applyFill="1" applyBorder="1" applyAlignment="1">
      <alignment horizontal="center" vertical="center" wrapText="1"/>
    </xf>
    <xf numFmtId="14" fontId="23" fillId="17" borderId="28" xfId="0" applyNumberFormat="1" applyFont="1" applyFill="1" applyBorder="1" applyAlignment="1">
      <alignment horizontal="center" wrapText="1"/>
    </xf>
    <xf numFmtId="0" fontId="23" fillId="17" borderId="28" xfId="0" applyFont="1" applyFill="1" applyBorder="1" applyAlignment="1">
      <alignment horizontal="center" wrapText="1"/>
    </xf>
    <xf numFmtId="164" fontId="23" fillId="17" borderId="28" xfId="0" applyNumberFormat="1" applyFont="1" applyFill="1" applyBorder="1" applyAlignment="1">
      <alignment horizontal="center" wrapText="1"/>
    </xf>
    <xf numFmtId="0" fontId="24" fillId="17" borderId="28" xfId="0" applyFont="1" applyFill="1" applyBorder="1" applyAlignment="1">
      <alignment horizontal="center" wrapText="1"/>
    </xf>
    <xf numFmtId="14" fontId="23" fillId="0" borderId="28" xfId="0" applyNumberFormat="1" applyFont="1" applyFill="1" applyBorder="1" applyAlignment="1">
      <alignment horizontal="center"/>
    </xf>
    <xf numFmtId="0" fontId="23" fillId="0" borderId="28" xfId="0" applyFont="1" applyFill="1" applyBorder="1" applyAlignment="1">
      <alignment horizontal="center" vertical="center"/>
    </xf>
    <xf numFmtId="166" fontId="23" fillId="0" borderId="28" xfId="2" applyFont="1" applyFill="1" applyBorder="1" applyAlignment="1">
      <alignment horizontal="center" vertical="center" wrapText="1"/>
    </xf>
    <xf numFmtId="166" fontId="23" fillId="9" borderId="28" xfId="2" applyFont="1" applyFill="1" applyBorder="1" applyAlignment="1">
      <alignment horizontal="center" vertical="center" wrapText="1"/>
    </xf>
    <xf numFmtId="14" fontId="23" fillId="17" borderId="28" xfId="0" applyNumberFormat="1" applyFont="1" applyFill="1" applyBorder="1" applyAlignment="1">
      <alignment horizontal="center" vertical="center"/>
    </xf>
    <xf numFmtId="164" fontId="23" fillId="17" borderId="28" xfId="0" applyNumberFormat="1" applyFont="1" applyFill="1" applyBorder="1" applyAlignment="1">
      <alignment horizontal="center" vertical="center"/>
    </xf>
    <xf numFmtId="179" fontId="23" fillId="21" borderId="16" xfId="0" applyNumberFormat="1" applyFont="1" applyFill="1" applyBorder="1" applyAlignment="1">
      <alignment horizontal="center" vertical="center" wrapText="1"/>
    </xf>
    <xf numFmtId="179" fontId="23" fillId="21" borderId="11" xfId="0" applyNumberFormat="1" applyFont="1" applyFill="1" applyBorder="1" applyAlignment="1">
      <alignment horizontal="center" vertical="center" wrapText="1"/>
    </xf>
    <xf numFmtId="164" fontId="23" fillId="21" borderId="11" xfId="0" applyNumberFormat="1" applyFont="1" applyFill="1" applyBorder="1" applyAlignment="1">
      <alignment horizontal="center" vertical="center" wrapText="1"/>
    </xf>
    <xf numFmtId="179" fontId="23" fillId="21" borderId="23" xfId="0" applyNumberFormat="1" applyFont="1" applyFill="1" applyBorder="1" applyAlignment="1">
      <alignment horizontal="center" vertical="center" wrapText="1"/>
    </xf>
    <xf numFmtId="179" fontId="23" fillId="21" borderId="17" xfId="0" applyNumberFormat="1" applyFont="1" applyFill="1" applyBorder="1" applyAlignment="1">
      <alignment horizontal="center" vertical="center" wrapText="1"/>
    </xf>
    <xf numFmtId="164" fontId="23" fillId="21" borderId="17" xfId="0" applyNumberFormat="1" applyFont="1" applyFill="1" applyBorder="1" applyAlignment="1">
      <alignment horizontal="center" vertical="center" wrapText="1"/>
    </xf>
    <xf numFmtId="164" fontId="23" fillId="17" borderId="28" xfId="0" applyNumberFormat="1" applyFont="1" applyFill="1" applyBorder="1" applyAlignment="1">
      <alignment horizontal="center" vertical="center" wrapText="1"/>
    </xf>
    <xf numFmtId="182" fontId="23" fillId="21" borderId="11" xfId="0" applyNumberFormat="1" applyFont="1" applyFill="1" applyBorder="1" applyAlignment="1">
      <alignment horizontal="center" vertical="center" wrapText="1"/>
    </xf>
    <xf numFmtId="166" fontId="23" fillId="0" borderId="28" xfId="2" applyFont="1" applyFill="1" applyBorder="1" applyAlignment="1">
      <alignment horizontal="center" vertical="center"/>
    </xf>
    <xf numFmtId="0" fontId="23" fillId="7" borderId="11" xfId="0" applyFont="1" applyFill="1" applyBorder="1" applyAlignment="1">
      <alignment horizontal="center" vertical="center" wrapText="1"/>
    </xf>
    <xf numFmtId="0" fontId="23" fillId="7" borderId="11" xfId="0" applyFont="1" applyFill="1" applyBorder="1" applyAlignment="1">
      <alignment horizontal="center"/>
    </xf>
    <xf numFmtId="0" fontId="23" fillId="7" borderId="11" xfId="0" applyFont="1" applyFill="1" applyBorder="1" applyAlignment="1">
      <alignment horizontal="center" vertical="center"/>
    </xf>
    <xf numFmtId="179" fontId="23" fillId="0" borderId="11" xfId="0" applyNumberFormat="1" applyFont="1" applyFill="1" applyBorder="1" applyAlignment="1">
      <alignment horizontal="center" vertical="center" wrapText="1"/>
    </xf>
    <xf numFmtId="164" fontId="23" fillId="0" borderId="11" xfId="0" applyNumberFormat="1" applyFont="1" applyFill="1" applyBorder="1" applyAlignment="1">
      <alignment horizontal="center" vertical="center" wrapText="1"/>
    </xf>
    <xf numFmtId="179" fontId="24" fillId="0" borderId="11" xfId="0" applyNumberFormat="1" applyFont="1" applyFill="1" applyBorder="1" applyAlignment="1">
      <alignment horizontal="center" vertical="center" wrapText="1"/>
    </xf>
    <xf numFmtId="14" fontId="23" fillId="23" borderId="11" xfId="0" applyNumberFormat="1" applyFont="1" applyFill="1" applyBorder="1" applyAlignment="1">
      <alignment horizontal="center" vertical="center" wrapText="1"/>
    </xf>
    <xf numFmtId="0" fontId="23" fillId="22" borderId="11" xfId="0" applyFont="1" applyFill="1" applyBorder="1" applyAlignment="1">
      <alignment horizontal="center" vertical="center"/>
    </xf>
    <xf numFmtId="0" fontId="23" fillId="22" borderId="11" xfId="0" applyFont="1" applyFill="1" applyBorder="1" applyAlignment="1">
      <alignment horizontal="center" vertical="center" wrapText="1"/>
    </xf>
    <xf numFmtId="14" fontId="23" fillId="22" borderId="11" xfId="0" applyNumberFormat="1" applyFont="1" applyFill="1" applyBorder="1" applyAlignment="1">
      <alignment horizontal="center" vertical="center"/>
    </xf>
    <xf numFmtId="170" fontId="23" fillId="22" borderId="11" xfId="0" applyNumberFormat="1" applyFont="1" applyFill="1" applyBorder="1" applyAlignment="1">
      <alignment horizontal="center" vertical="center"/>
    </xf>
    <xf numFmtId="0" fontId="23" fillId="22" borderId="15" xfId="0" applyFont="1" applyFill="1" applyBorder="1" applyAlignment="1">
      <alignment horizontal="center" vertical="center" wrapText="1"/>
    </xf>
    <xf numFmtId="14" fontId="23" fillId="15" borderId="28" xfId="0" applyNumberFormat="1" applyFont="1" applyFill="1" applyBorder="1" applyAlignment="1">
      <alignment horizontal="center" wrapText="1"/>
    </xf>
    <xf numFmtId="0" fontId="23" fillId="14" borderId="11" xfId="0" applyFont="1" applyFill="1" applyBorder="1" applyAlignment="1">
      <alignment horizontal="center" vertical="center" wrapText="1"/>
    </xf>
    <xf numFmtId="0" fontId="23" fillId="14" borderId="11" xfId="0" applyFont="1" applyFill="1" applyBorder="1" applyAlignment="1">
      <alignment horizontal="center"/>
    </xf>
    <xf numFmtId="0" fontId="23" fillId="14" borderId="11" xfId="0" applyFont="1" applyFill="1" applyBorder="1" applyAlignment="1">
      <alignment horizontal="center" vertical="center"/>
    </xf>
    <xf numFmtId="170" fontId="23" fillId="14" borderId="11" xfId="0" applyNumberFormat="1" applyFont="1" applyFill="1" applyBorder="1" applyAlignment="1">
      <alignment horizontal="center" vertical="center"/>
    </xf>
    <xf numFmtId="183" fontId="23" fillId="7" borderId="11" xfId="0" applyNumberFormat="1" applyFont="1" applyFill="1" applyBorder="1" applyAlignment="1">
      <alignment horizontal="center" vertical="center"/>
    </xf>
    <xf numFmtId="14" fontId="23" fillId="0" borderId="11" xfId="0" applyNumberFormat="1" applyFont="1" applyFill="1" applyBorder="1" applyAlignment="1">
      <alignment horizontal="center" vertical="center"/>
    </xf>
    <xf numFmtId="166" fontId="23" fillId="7" borderId="11" xfId="2" applyFont="1" applyFill="1" applyBorder="1" applyAlignment="1">
      <alignment horizontal="center" vertical="center"/>
    </xf>
    <xf numFmtId="176" fontId="23" fillId="0" borderId="11" xfId="0" applyNumberFormat="1" applyFont="1" applyFill="1" applyBorder="1" applyAlignment="1">
      <alignment horizontal="center" vertical="center"/>
    </xf>
    <xf numFmtId="14" fontId="23" fillId="24" borderId="11" xfId="0" applyNumberFormat="1" applyFont="1" applyFill="1" applyBorder="1" applyAlignment="1">
      <alignment horizontal="center" vertical="center" wrapText="1"/>
    </xf>
    <xf numFmtId="0" fontId="23" fillId="24" borderId="11" xfId="0" applyFont="1" applyFill="1" applyBorder="1" applyAlignment="1">
      <alignment horizontal="center" vertical="center"/>
    </xf>
    <xf numFmtId="0" fontId="23" fillId="24" borderId="11" xfId="0" applyFont="1" applyFill="1" applyBorder="1" applyAlignment="1">
      <alignment horizontal="center" vertical="center" wrapText="1"/>
    </xf>
    <xf numFmtId="14" fontId="23" fillId="24" borderId="11" xfId="0" applyNumberFormat="1" applyFont="1" applyFill="1" applyBorder="1" applyAlignment="1">
      <alignment horizontal="center" vertical="center"/>
    </xf>
    <xf numFmtId="170" fontId="23" fillId="24" borderId="11" xfId="0" applyNumberFormat="1" applyFont="1" applyFill="1" applyBorder="1" applyAlignment="1">
      <alignment horizontal="center" vertical="center"/>
    </xf>
    <xf numFmtId="0" fontId="23" fillId="24" borderId="15" xfId="0" applyFont="1" applyFill="1" applyBorder="1" applyAlignment="1">
      <alignment horizontal="center" vertical="center" wrapText="1"/>
    </xf>
    <xf numFmtId="166" fontId="23" fillId="0" borderId="11" xfId="2" applyFont="1" applyFill="1" applyBorder="1" applyAlignment="1">
      <alignment horizontal="center" vertical="center"/>
    </xf>
    <xf numFmtId="166" fontId="23" fillId="24" borderId="11" xfId="2" applyFont="1" applyFill="1" applyBorder="1" applyAlignment="1">
      <alignment horizontal="center" vertical="center"/>
    </xf>
    <xf numFmtId="14" fontId="23" fillId="24" borderId="28" xfId="0" applyNumberFormat="1" applyFont="1" applyFill="1" applyBorder="1" applyAlignment="1">
      <alignment horizontal="center" vertical="center" wrapText="1"/>
    </xf>
    <xf numFmtId="0" fontId="23" fillId="24" borderId="11" xfId="1" applyFont="1" applyFill="1" applyBorder="1" applyAlignment="1">
      <alignment horizontal="center" vertical="center"/>
    </xf>
    <xf numFmtId="14" fontId="23" fillId="24" borderId="11" xfId="1" applyNumberFormat="1" applyFont="1" applyFill="1" applyBorder="1" applyAlignment="1">
      <alignment horizontal="center" vertical="center" wrapText="1"/>
    </xf>
    <xf numFmtId="14" fontId="23" fillId="24" borderId="11" xfId="1" applyNumberFormat="1" applyFont="1" applyFill="1" applyBorder="1" applyAlignment="1">
      <alignment horizontal="center" vertical="center"/>
    </xf>
    <xf numFmtId="176" fontId="23" fillId="24" borderId="11" xfId="1" applyNumberFormat="1" applyFont="1" applyFill="1" applyBorder="1" applyAlignment="1">
      <alignment horizontal="center" vertical="center"/>
    </xf>
    <xf numFmtId="0" fontId="23" fillId="24" borderId="11" xfId="1" applyFont="1" applyFill="1" applyBorder="1" applyAlignment="1">
      <alignment horizontal="center" vertical="center" wrapText="1"/>
    </xf>
    <xf numFmtId="170" fontId="23" fillId="24" borderId="17" xfId="1" applyNumberFormat="1" applyFont="1" applyFill="1" applyBorder="1" applyAlignment="1">
      <alignment horizontal="center" vertical="center"/>
    </xf>
    <xf numFmtId="166" fontId="23" fillId="0" borderId="11" xfId="2" applyFont="1" applyFill="1" applyBorder="1" applyAlignment="1">
      <alignment horizontal="center" vertical="center" wrapText="1"/>
    </xf>
    <xf numFmtId="0" fontId="23" fillId="0" borderId="16" xfId="0" applyFont="1" applyFill="1" applyBorder="1" applyAlignment="1">
      <alignment horizontal="center" vertical="center"/>
    </xf>
    <xf numFmtId="170" fontId="23" fillId="24" borderId="11" xfId="1" applyNumberFormat="1" applyFont="1" applyFill="1" applyBorder="1" applyAlignment="1">
      <alignment horizontal="center" vertical="center"/>
    </xf>
    <xf numFmtId="14" fontId="23" fillId="12" borderId="11" xfId="0" applyNumberFormat="1" applyFont="1" applyFill="1" applyBorder="1" applyAlignment="1">
      <alignment horizontal="center" vertical="center"/>
    </xf>
    <xf numFmtId="0" fontId="23" fillId="12" borderId="11" xfId="0" applyFont="1" applyFill="1" applyBorder="1" applyAlignment="1">
      <alignment horizontal="center" vertical="center"/>
    </xf>
    <xf numFmtId="0" fontId="23" fillId="12" borderId="11" xfId="0" applyFont="1" applyFill="1" applyBorder="1" applyAlignment="1">
      <alignment horizontal="center" vertical="center" wrapText="1"/>
    </xf>
    <xf numFmtId="14" fontId="23" fillId="12" borderId="11" xfId="0" applyNumberFormat="1" applyFont="1" applyFill="1" applyBorder="1" applyAlignment="1">
      <alignment horizontal="center" vertical="center" wrapText="1"/>
    </xf>
    <xf numFmtId="170" fontId="23" fillId="12" borderId="11" xfId="0" applyNumberFormat="1" applyFont="1" applyFill="1" applyBorder="1" applyAlignment="1">
      <alignment horizontal="center" vertical="center"/>
    </xf>
    <xf numFmtId="166" fontId="23" fillId="14" borderId="11" xfId="2" applyFont="1" applyFill="1" applyBorder="1" applyAlignment="1">
      <alignment horizontal="center" vertical="center"/>
    </xf>
    <xf numFmtId="0" fontId="23" fillId="0" borderId="28" xfId="1" applyFont="1" applyFill="1" applyBorder="1" applyAlignment="1">
      <alignment horizontal="center" vertical="center" wrapText="1"/>
    </xf>
    <xf numFmtId="0" fontId="23" fillId="0" borderId="29" xfId="1" applyFont="1" applyFill="1" applyBorder="1" applyAlignment="1">
      <alignment horizontal="center" vertical="center" wrapText="1"/>
    </xf>
    <xf numFmtId="14" fontId="23" fillId="18" borderId="28" xfId="0" applyNumberFormat="1" applyFont="1" applyFill="1" applyBorder="1" applyAlignment="1">
      <alignment horizontal="center" vertical="center"/>
    </xf>
    <xf numFmtId="170" fontId="23" fillId="25" borderId="28" xfId="0" applyNumberFormat="1" applyFont="1" applyFill="1" applyBorder="1" applyAlignment="1">
      <alignment horizontal="center" vertical="center"/>
    </xf>
    <xf numFmtId="0" fontId="23" fillId="17" borderId="28" xfId="1" applyFont="1" applyFill="1" applyBorder="1" applyAlignment="1">
      <alignment horizontal="center" vertical="center" wrapText="1"/>
    </xf>
    <xf numFmtId="176" fontId="23" fillId="17" borderId="28" xfId="0" applyNumberFormat="1" applyFont="1" applyFill="1" applyBorder="1" applyAlignment="1">
      <alignment horizontal="center" vertical="center"/>
    </xf>
    <xf numFmtId="0" fontId="23" fillId="2" borderId="28" xfId="0" applyFont="1" applyFill="1" applyBorder="1"/>
    <xf numFmtId="14" fontId="23" fillId="25" borderId="17" xfId="0" applyNumberFormat="1" applyFont="1" applyFill="1" applyBorder="1" applyAlignment="1">
      <alignment horizontal="center" vertical="center"/>
    </xf>
    <xf numFmtId="0" fontId="23" fillId="25" borderId="17" xfId="0" applyFont="1" applyFill="1" applyBorder="1" applyAlignment="1">
      <alignment horizontal="center" vertical="center"/>
    </xf>
    <xf numFmtId="0" fontId="23" fillId="25" borderId="17" xfId="0" applyFont="1" applyFill="1" applyBorder="1" applyAlignment="1">
      <alignment horizontal="center" vertical="center" wrapText="1"/>
    </xf>
    <xf numFmtId="14" fontId="23" fillId="25" borderId="17" xfId="0" applyNumberFormat="1" applyFont="1" applyFill="1" applyBorder="1" applyAlignment="1">
      <alignment horizontal="center" vertical="center" wrapText="1"/>
    </xf>
    <xf numFmtId="170" fontId="23" fillId="25" borderId="17" xfId="0" applyNumberFormat="1" applyFont="1" applyFill="1" applyBorder="1" applyAlignment="1">
      <alignment horizontal="center" vertical="center"/>
    </xf>
    <xf numFmtId="166" fontId="23" fillId="26" borderId="17" xfId="2" applyFont="1" applyFill="1" applyBorder="1" applyAlignment="1">
      <alignment horizontal="center" vertical="center"/>
    </xf>
    <xf numFmtId="184" fontId="23" fillId="0" borderId="28" xfId="2" applyNumberFormat="1" applyFont="1" applyFill="1" applyBorder="1" applyAlignment="1">
      <alignment horizontal="center" vertical="center"/>
    </xf>
    <xf numFmtId="174" fontId="23" fillId="0" borderId="28" xfId="2" applyNumberFormat="1" applyFont="1" applyFill="1" applyBorder="1" applyAlignment="1">
      <alignment horizontal="center" vertical="center"/>
    </xf>
    <xf numFmtId="174" fontId="23" fillId="17" borderId="28" xfId="2" applyNumberFormat="1" applyFont="1" applyFill="1" applyBorder="1" applyAlignment="1">
      <alignment horizontal="center" vertical="center"/>
    </xf>
    <xf numFmtId="14" fontId="23" fillId="15" borderId="28" xfId="0" applyNumberFormat="1" applyFont="1" applyFill="1" applyBorder="1" applyAlignment="1">
      <alignment horizontal="center" vertical="center"/>
    </xf>
    <xf numFmtId="174" fontId="23" fillId="15" borderId="28" xfId="2" applyNumberFormat="1" applyFont="1" applyFill="1" applyBorder="1" applyAlignment="1">
      <alignment horizontal="center" vertical="center"/>
    </xf>
    <xf numFmtId="0" fontId="23" fillId="15" borderId="28" xfId="0" applyFont="1" applyFill="1" applyBorder="1" applyAlignment="1">
      <alignment horizontal="center" vertical="center" wrapText="1"/>
    </xf>
    <xf numFmtId="0" fontId="23" fillId="17" borderId="28" xfId="0" applyFont="1" applyFill="1" applyBorder="1" applyAlignment="1">
      <alignment horizontal="center" vertical="center"/>
    </xf>
    <xf numFmtId="0" fontId="23" fillId="18" borderId="28" xfId="0" applyFont="1" applyFill="1" applyBorder="1" applyAlignment="1">
      <alignment horizontal="center" vertical="center"/>
    </xf>
    <xf numFmtId="0" fontId="23" fillId="0" borderId="28" xfId="0" applyFont="1" applyFill="1" applyBorder="1" applyAlignment="1">
      <alignment horizontal="center" vertical="center"/>
    </xf>
    <xf numFmtId="14" fontId="23" fillId="0" borderId="17" xfId="0" applyNumberFormat="1" applyFont="1" applyFill="1" applyBorder="1" applyAlignment="1">
      <alignment horizontal="center" vertical="center"/>
    </xf>
    <xf numFmtId="14" fontId="23" fillId="0" borderId="20" xfId="0" applyNumberFormat="1" applyFont="1" applyFill="1" applyBorder="1" applyAlignment="1">
      <alignment horizontal="center" vertical="center"/>
    </xf>
    <xf numFmtId="0" fontId="23" fillId="0" borderId="17" xfId="0" applyFont="1" applyFill="1" applyBorder="1" applyAlignment="1">
      <alignment horizontal="center" vertical="center"/>
    </xf>
    <xf numFmtId="0" fontId="23" fillId="0" borderId="20" xfId="0" applyFont="1" applyFill="1" applyBorder="1" applyAlignment="1">
      <alignment horizontal="center" vertical="center"/>
    </xf>
    <xf numFmtId="0" fontId="23" fillId="19" borderId="29" xfId="0" applyFont="1" applyFill="1" applyBorder="1" applyAlignment="1">
      <alignment horizontal="center" vertical="center" wrapText="1"/>
    </xf>
    <xf numFmtId="0" fontId="23" fillId="19" borderId="30" xfId="0" applyFont="1" applyFill="1" applyBorder="1" applyAlignment="1">
      <alignment horizontal="center" vertical="center" wrapText="1"/>
    </xf>
    <xf numFmtId="0" fontId="23" fillId="19" borderId="31" xfId="0" applyFont="1" applyFill="1" applyBorder="1" applyAlignment="1">
      <alignment horizontal="center" vertical="center" wrapText="1"/>
    </xf>
    <xf numFmtId="0" fontId="23" fillId="19" borderId="28" xfId="0" applyFont="1" applyFill="1" applyBorder="1" applyAlignment="1">
      <alignment horizontal="center" vertical="center" wrapText="1"/>
    </xf>
    <xf numFmtId="164" fontId="23" fillId="19" borderId="28" xfId="0" applyNumberFormat="1" applyFont="1" applyFill="1" applyBorder="1" applyAlignment="1">
      <alignment horizontal="center" vertical="center" wrapText="1"/>
    </xf>
    <xf numFmtId="179" fontId="23" fillId="0" borderId="17" xfId="0" applyNumberFormat="1" applyFont="1" applyFill="1" applyBorder="1" applyAlignment="1">
      <alignment horizontal="center" vertical="center" wrapText="1"/>
    </xf>
    <xf numFmtId="0" fontId="24" fillId="0" borderId="26" xfId="0" applyFont="1" applyFill="1" applyBorder="1"/>
    <xf numFmtId="0" fontId="24" fillId="0" borderId="20" xfId="0" applyFont="1" applyFill="1" applyBorder="1"/>
    <xf numFmtId="0" fontId="23" fillId="0" borderId="17" xfId="0" applyFont="1" applyFill="1" applyBorder="1" applyAlignment="1">
      <alignment horizontal="center" vertical="center" wrapText="1"/>
    </xf>
    <xf numFmtId="164" fontId="23" fillId="0" borderId="17" xfId="0" applyNumberFormat="1" applyFont="1" applyFill="1" applyBorder="1" applyAlignment="1">
      <alignment horizontal="center" vertical="center" wrapText="1"/>
    </xf>
    <xf numFmtId="183" fontId="24" fillId="0" borderId="26" xfId="0" applyNumberFormat="1" applyFont="1" applyFill="1" applyBorder="1"/>
    <xf numFmtId="183" fontId="24" fillId="0" borderId="20" xfId="0" applyNumberFormat="1" applyFont="1" applyFill="1" applyBorder="1"/>
    <xf numFmtId="183" fontId="23" fillId="0" borderId="17" xfId="0" applyNumberFormat="1" applyFont="1" applyFill="1" applyBorder="1" applyAlignment="1">
      <alignment horizontal="center" vertical="center" wrapText="1"/>
    </xf>
    <xf numFmtId="179" fontId="23" fillId="2" borderId="17" xfId="0" applyNumberFormat="1" applyFont="1" applyFill="1" applyBorder="1" applyAlignment="1">
      <alignment horizontal="center" vertical="center"/>
    </xf>
    <xf numFmtId="0" fontId="24" fillId="0" borderId="26" xfId="0" applyFont="1" applyBorder="1"/>
    <xf numFmtId="0" fontId="24" fillId="0" borderId="20" xfId="0" applyFont="1" applyBorder="1"/>
    <xf numFmtId="0" fontId="23" fillId="21" borderId="17" xfId="0" applyFont="1" applyFill="1" applyBorder="1" applyAlignment="1">
      <alignment horizontal="center" vertical="center" wrapText="1"/>
    </xf>
    <xf numFmtId="164" fontId="23" fillId="21" borderId="34" xfId="0" applyNumberFormat="1" applyFont="1" applyFill="1" applyBorder="1" applyAlignment="1">
      <alignment horizontal="center" vertical="center" wrapText="1"/>
    </xf>
    <xf numFmtId="0" fontId="24" fillId="0" borderId="35" xfId="0" applyFont="1" applyBorder="1"/>
    <xf numFmtId="0" fontId="23" fillId="0" borderId="17" xfId="0" applyFont="1" applyBorder="1" applyAlignment="1">
      <alignment horizontal="center" vertical="center" wrapText="1"/>
    </xf>
    <xf numFmtId="164" fontId="23" fillId="21" borderId="17" xfId="0" applyNumberFormat="1" applyFont="1" applyFill="1" applyBorder="1" applyAlignment="1">
      <alignment horizontal="center" vertical="center" wrapText="1"/>
    </xf>
    <xf numFmtId="0" fontId="23" fillId="17" borderId="28" xfId="0" applyFont="1" applyFill="1" applyBorder="1" applyAlignment="1">
      <alignment horizontal="center" vertical="center" wrapText="1"/>
    </xf>
    <xf numFmtId="164" fontId="23" fillId="17" borderId="28" xfId="0" applyNumberFormat="1" applyFont="1" applyFill="1" applyBorder="1" applyAlignment="1">
      <alignment horizontal="center" vertical="center" wrapText="1"/>
    </xf>
    <xf numFmtId="179" fontId="23" fillId="18" borderId="17" xfId="0" applyNumberFormat="1" applyFont="1" applyFill="1" applyBorder="1" applyAlignment="1">
      <alignment horizontal="center" vertical="center"/>
    </xf>
    <xf numFmtId="0" fontId="24" fillId="17" borderId="26" xfId="0" applyFont="1" applyFill="1" applyBorder="1"/>
    <xf numFmtId="0" fontId="24" fillId="17" borderId="20" xfId="0" applyFont="1" applyFill="1" applyBorder="1"/>
    <xf numFmtId="14" fontId="23" fillId="19" borderId="28" xfId="0" applyNumberFormat="1" applyFont="1" applyFill="1" applyBorder="1" applyAlignment="1">
      <alignment horizontal="center" vertical="center" wrapText="1"/>
    </xf>
    <xf numFmtId="14" fontId="23" fillId="9" borderId="28" xfId="0" applyNumberFormat="1" applyFont="1" applyFill="1" applyBorder="1" applyAlignment="1">
      <alignment horizontal="center" vertical="center"/>
    </xf>
    <xf numFmtId="0" fontId="23" fillId="9" borderId="28" xfId="0" applyFont="1" applyFill="1" applyBorder="1" applyAlignment="1">
      <alignment horizontal="center" vertical="center"/>
    </xf>
    <xf numFmtId="181" fontId="23" fillId="9" borderId="28" xfId="2" applyNumberFormat="1" applyFont="1" applyFill="1" applyBorder="1" applyAlignment="1">
      <alignment horizontal="center" vertical="center"/>
    </xf>
    <xf numFmtId="0" fontId="23" fillId="20" borderId="28" xfId="0" applyFont="1" applyFill="1" applyBorder="1" applyAlignment="1">
      <alignment horizontal="center" vertical="center" wrapText="1"/>
    </xf>
    <xf numFmtId="166" fontId="23" fillId="20" borderId="28" xfId="2" applyFont="1" applyFill="1" applyBorder="1" applyAlignment="1">
      <alignment horizontal="center" vertical="center"/>
    </xf>
    <xf numFmtId="14" fontId="23" fillId="17" borderId="28" xfId="0" applyNumberFormat="1" applyFont="1" applyFill="1" applyBorder="1" applyAlignment="1">
      <alignment horizontal="center" vertical="center"/>
    </xf>
    <xf numFmtId="164" fontId="23" fillId="17" borderId="28" xfId="0" applyNumberFormat="1" applyFont="1" applyFill="1" applyBorder="1" applyAlignment="1">
      <alignment horizontal="center" vertical="center"/>
    </xf>
    <xf numFmtId="166" fontId="23" fillId="17" borderId="28" xfId="2" applyFont="1" applyFill="1" applyBorder="1" applyAlignment="1">
      <alignment horizontal="center" vertical="center"/>
    </xf>
    <xf numFmtId="14" fontId="23" fillId="15" borderId="28" xfId="0" applyNumberFormat="1" applyFont="1" applyFill="1" applyBorder="1" applyAlignment="1">
      <alignment horizontal="center" vertical="center" wrapText="1"/>
    </xf>
    <xf numFmtId="0" fontId="23" fillId="15" borderId="28" xfId="0" applyFont="1" applyFill="1" applyBorder="1" applyAlignment="1">
      <alignment horizontal="center" vertical="center" wrapText="1"/>
    </xf>
    <xf numFmtId="14" fontId="23" fillId="0" borderId="28" xfId="0" applyNumberFormat="1" applyFont="1" applyFill="1" applyBorder="1" applyAlignment="1">
      <alignment horizontal="center" vertical="center" wrapText="1"/>
    </xf>
    <xf numFmtId="0" fontId="23" fillId="0" borderId="28" xfId="0" applyFont="1" applyFill="1" applyBorder="1" applyAlignment="1">
      <alignment horizontal="center" vertical="center" wrapText="1"/>
    </xf>
    <xf numFmtId="164" fontId="23" fillId="0" borderId="28" xfId="0" applyNumberFormat="1" applyFont="1" applyFill="1" applyBorder="1" applyAlignment="1">
      <alignment horizontal="center" vertical="center" wrapText="1"/>
    </xf>
    <xf numFmtId="164" fontId="23" fillId="15" borderId="28" xfId="0" applyNumberFormat="1" applyFont="1" applyFill="1" applyBorder="1" applyAlignment="1">
      <alignment horizontal="center" vertical="center" wrapText="1"/>
    </xf>
    <xf numFmtId="0" fontId="23" fillId="0" borderId="29" xfId="0" applyFont="1" applyFill="1" applyBorder="1" applyAlignment="1">
      <alignment horizontal="center" vertical="center" wrapText="1"/>
    </xf>
    <xf numFmtId="14" fontId="23" fillId="19" borderId="29" xfId="0" applyNumberFormat="1" applyFont="1" applyFill="1" applyBorder="1" applyAlignment="1">
      <alignment horizontal="center" vertical="center" wrapText="1"/>
    </xf>
    <xf numFmtId="164" fontId="23" fillId="19" borderId="29" xfId="0" applyNumberFormat="1" applyFont="1" applyFill="1" applyBorder="1" applyAlignment="1">
      <alignment horizontal="center" vertical="center" wrapText="1"/>
    </xf>
    <xf numFmtId="0" fontId="25" fillId="19" borderId="28" xfId="0" applyFont="1" applyFill="1" applyBorder="1" applyAlignment="1">
      <alignment horizontal="center" vertical="center" wrapText="1"/>
    </xf>
    <xf numFmtId="0" fontId="25" fillId="19" borderId="29" xfId="0" applyFont="1" applyFill="1" applyBorder="1" applyAlignment="1">
      <alignment horizontal="center" vertical="center" wrapText="1"/>
    </xf>
    <xf numFmtId="14" fontId="23" fillId="0" borderId="29" xfId="0" applyNumberFormat="1" applyFont="1" applyFill="1" applyBorder="1" applyAlignment="1">
      <alignment horizontal="center" vertical="center" wrapText="1"/>
    </xf>
    <xf numFmtId="177" fontId="23" fillId="0" borderId="28" xfId="3" applyNumberFormat="1" applyFont="1" applyFill="1" applyBorder="1" applyAlignment="1">
      <alignment horizontal="center" vertical="center" wrapText="1"/>
    </xf>
    <xf numFmtId="177" fontId="23" fillId="0" borderId="29" xfId="3" applyNumberFormat="1" applyFont="1" applyFill="1" applyBorder="1" applyAlignment="1">
      <alignment horizontal="center" vertical="center" wrapText="1"/>
    </xf>
    <xf numFmtId="164" fontId="23" fillId="0" borderId="29" xfId="0" applyNumberFormat="1" applyFont="1" applyFill="1" applyBorder="1" applyAlignment="1">
      <alignment horizontal="center" vertical="center" wrapText="1"/>
    </xf>
    <xf numFmtId="164" fontId="23" fillId="0" borderId="30" xfId="0" applyNumberFormat="1" applyFont="1" applyFill="1" applyBorder="1" applyAlignment="1">
      <alignment horizontal="center" vertical="center" wrapText="1"/>
    </xf>
    <xf numFmtId="164" fontId="23" fillId="0" borderId="31" xfId="0" applyNumberFormat="1" applyFont="1" applyFill="1" applyBorder="1" applyAlignment="1">
      <alignment horizontal="center" vertical="center" wrapText="1"/>
    </xf>
    <xf numFmtId="181" fontId="23" fillId="0" borderId="28" xfId="2" applyNumberFormat="1" applyFont="1" applyFill="1" applyBorder="1" applyAlignment="1">
      <alignment horizontal="center" vertical="center" wrapText="1"/>
    </xf>
    <xf numFmtId="0" fontId="23" fillId="0" borderId="33" xfId="0" applyFont="1" applyFill="1" applyBorder="1" applyAlignment="1">
      <alignment horizontal="center" vertical="center" wrapText="1"/>
    </xf>
    <xf numFmtId="0" fontId="23" fillId="0" borderId="26" xfId="0" applyFont="1" applyFill="1" applyBorder="1" applyAlignment="1">
      <alignment horizontal="center" vertical="center" wrapText="1"/>
    </xf>
    <xf numFmtId="14" fontId="23" fillId="9" borderId="28" xfId="0" applyNumberFormat="1" applyFont="1" applyFill="1" applyBorder="1" applyAlignment="1">
      <alignment horizontal="center" vertical="center" wrapText="1"/>
    </xf>
    <xf numFmtId="0" fontId="23" fillId="9" borderId="28" xfId="0" applyFont="1" applyFill="1" applyBorder="1" applyAlignment="1">
      <alignment horizontal="center" vertical="center" wrapText="1"/>
    </xf>
    <xf numFmtId="0" fontId="23" fillId="11" borderId="17" xfId="0" applyFont="1" applyFill="1" applyBorder="1" applyAlignment="1">
      <alignment horizontal="center" vertical="center" wrapText="1"/>
    </xf>
    <xf numFmtId="0" fontId="24" fillId="9" borderId="26" xfId="0" applyFont="1" applyFill="1" applyBorder="1" applyAlignment="1">
      <alignment horizontal="center" vertical="center"/>
    </xf>
    <xf numFmtId="0" fontId="24" fillId="9" borderId="20" xfId="0" applyFont="1" applyFill="1" applyBorder="1" applyAlignment="1">
      <alignment horizontal="center" vertical="center"/>
    </xf>
    <xf numFmtId="164" fontId="23" fillId="9" borderId="17" xfId="0" applyNumberFormat="1" applyFont="1" applyFill="1" applyBorder="1" applyAlignment="1">
      <alignment horizontal="center" vertical="center" wrapText="1"/>
    </xf>
    <xf numFmtId="179" fontId="23" fillId="9" borderId="17" xfId="0" applyNumberFormat="1" applyFont="1" applyFill="1" applyBorder="1" applyAlignment="1">
      <alignment horizontal="center" vertical="center" wrapText="1"/>
    </xf>
    <xf numFmtId="0" fontId="23" fillId="16" borderId="28" xfId="0" applyFont="1" applyFill="1" applyBorder="1" applyAlignment="1">
      <alignment horizontal="center" vertical="center" wrapText="1"/>
    </xf>
    <xf numFmtId="177" fontId="23" fillId="16" borderId="28" xfId="3" applyNumberFormat="1" applyFont="1" applyFill="1" applyBorder="1" applyAlignment="1">
      <alignment horizontal="center" vertical="center" wrapText="1"/>
    </xf>
    <xf numFmtId="179" fontId="23" fillId="0" borderId="33" xfId="0" applyNumberFormat="1" applyFont="1" applyFill="1" applyBorder="1" applyAlignment="1">
      <alignment horizontal="center" vertical="center" wrapText="1"/>
    </xf>
    <xf numFmtId="179" fontId="23" fillId="0" borderId="26" xfId="0" applyNumberFormat="1" applyFont="1" applyFill="1" applyBorder="1" applyAlignment="1">
      <alignment horizontal="center" vertical="center" wrapText="1"/>
    </xf>
    <xf numFmtId="180" fontId="23" fillId="0" borderId="33" xfId="0" applyNumberFormat="1" applyFont="1" applyFill="1" applyBorder="1" applyAlignment="1">
      <alignment horizontal="center" vertical="center" wrapText="1"/>
    </xf>
    <xf numFmtId="180" fontId="23" fillId="0" borderId="26" xfId="0" applyNumberFormat="1" applyFont="1" applyFill="1" applyBorder="1" applyAlignment="1">
      <alignment horizontal="center" vertical="center" wrapText="1"/>
    </xf>
    <xf numFmtId="179" fontId="23" fillId="6" borderId="17" xfId="0" applyNumberFormat="1" applyFont="1" applyFill="1" applyBorder="1" applyAlignment="1">
      <alignment horizontal="center" vertical="center" wrapText="1"/>
    </xf>
    <xf numFmtId="179" fontId="23" fillId="6" borderId="20" xfId="0" applyNumberFormat="1" applyFont="1" applyFill="1" applyBorder="1" applyAlignment="1">
      <alignment horizontal="center" vertical="center" wrapText="1"/>
    </xf>
    <xf numFmtId="0" fontId="23" fillId="9" borderId="17" xfId="0" applyFont="1" applyFill="1" applyBorder="1" applyAlignment="1">
      <alignment horizontal="center" vertical="center" wrapText="1"/>
    </xf>
    <xf numFmtId="177" fontId="23" fillId="9" borderId="17" xfId="3" applyNumberFormat="1" applyFont="1" applyFill="1" applyBorder="1" applyAlignment="1">
      <alignment horizontal="center" vertical="center" wrapText="1"/>
    </xf>
    <xf numFmtId="177" fontId="24" fillId="9" borderId="26" xfId="3" applyNumberFormat="1" applyFont="1" applyFill="1" applyBorder="1" applyAlignment="1">
      <alignment horizontal="center" vertical="center"/>
    </xf>
    <xf numFmtId="177" fontId="24" fillId="9" borderId="20" xfId="3" applyNumberFormat="1" applyFont="1" applyFill="1" applyBorder="1" applyAlignment="1">
      <alignment horizontal="center" vertical="center"/>
    </xf>
    <xf numFmtId="179" fontId="23" fillId="15" borderId="28" xfId="0" applyNumberFormat="1" applyFont="1" applyFill="1" applyBorder="1" applyAlignment="1">
      <alignment horizontal="center" vertical="center" wrapText="1"/>
    </xf>
    <xf numFmtId="0" fontId="24" fillId="15" borderId="28" xfId="0" applyFont="1" applyFill="1" applyBorder="1" applyAlignment="1">
      <alignment horizontal="center" vertical="center"/>
    </xf>
    <xf numFmtId="0" fontId="23" fillId="2" borderId="28" xfId="0" applyFont="1" applyFill="1" applyBorder="1" applyAlignment="1">
      <alignment horizontal="center" vertical="center" wrapText="1"/>
    </xf>
    <xf numFmtId="177" fontId="24" fillId="15" borderId="29" xfId="3" applyNumberFormat="1" applyFont="1" applyFill="1" applyBorder="1" applyAlignment="1">
      <alignment horizontal="center" vertical="center" wrapText="1"/>
    </xf>
    <xf numFmtId="177" fontId="24" fillId="15" borderId="30" xfId="3" applyNumberFormat="1" applyFont="1" applyFill="1" applyBorder="1" applyAlignment="1">
      <alignment horizontal="center" vertical="center" wrapText="1"/>
    </xf>
    <xf numFmtId="177" fontId="24" fillId="15" borderId="31" xfId="3" applyNumberFormat="1" applyFont="1" applyFill="1" applyBorder="1" applyAlignment="1">
      <alignment horizontal="center" vertical="center" wrapText="1"/>
    </xf>
    <xf numFmtId="164" fontId="23" fillId="9" borderId="28" xfId="0" applyNumberFormat="1" applyFont="1" applyFill="1" applyBorder="1" applyAlignment="1">
      <alignment horizontal="center" vertical="center" wrapText="1"/>
    </xf>
    <xf numFmtId="0" fontId="25" fillId="9" borderId="28" xfId="0" applyFont="1" applyFill="1" applyBorder="1" applyAlignment="1">
      <alignment horizontal="center" vertical="center" wrapText="1"/>
    </xf>
    <xf numFmtId="177" fontId="23" fillId="0" borderId="17" xfId="3" applyNumberFormat="1" applyFont="1" applyBorder="1" applyAlignment="1">
      <alignment horizontal="center" vertical="center" wrapText="1"/>
    </xf>
    <xf numFmtId="177" fontId="24" fillId="0" borderId="26" xfId="3" applyNumberFormat="1" applyFont="1" applyBorder="1" applyAlignment="1">
      <alignment horizontal="center" vertical="center"/>
    </xf>
    <xf numFmtId="166" fontId="23" fillId="10" borderId="28" xfId="2" applyFont="1" applyFill="1" applyBorder="1" applyAlignment="1">
      <alignment horizontal="center" vertical="center" wrapText="1"/>
    </xf>
    <xf numFmtId="166" fontId="24" fillId="9" borderId="29" xfId="2" applyFont="1" applyFill="1" applyBorder="1" applyAlignment="1">
      <alignment horizontal="center" vertical="center"/>
    </xf>
    <xf numFmtId="171" fontId="23" fillId="9" borderId="28" xfId="0" applyNumberFormat="1" applyFont="1" applyFill="1" applyBorder="1" applyAlignment="1">
      <alignment horizontal="center" vertical="center"/>
    </xf>
    <xf numFmtId="170" fontId="23" fillId="9" borderId="29" xfId="0" applyNumberFormat="1" applyFont="1" applyFill="1" applyBorder="1" applyAlignment="1">
      <alignment horizontal="center" vertical="center"/>
    </xf>
    <xf numFmtId="170" fontId="23" fillId="9" borderId="31" xfId="0" applyNumberFormat="1" applyFont="1" applyFill="1" applyBorder="1" applyAlignment="1">
      <alignment horizontal="center" vertical="center"/>
    </xf>
    <xf numFmtId="171" fontId="23" fillId="0" borderId="28" xfId="0" applyNumberFormat="1" applyFont="1" applyFill="1" applyBorder="1" applyAlignment="1">
      <alignment horizontal="center" vertical="center"/>
    </xf>
    <xf numFmtId="170" fontId="23" fillId="9" borderId="17" xfId="0" applyNumberFormat="1" applyFont="1" applyFill="1" applyBorder="1" applyAlignment="1">
      <alignment horizontal="center" vertical="center" wrapText="1"/>
    </xf>
    <xf numFmtId="164" fontId="23" fillId="9" borderId="29" xfId="0" applyNumberFormat="1" applyFont="1" applyFill="1" applyBorder="1" applyAlignment="1">
      <alignment horizontal="center" vertical="center" wrapText="1"/>
    </xf>
    <xf numFmtId="0" fontId="23" fillId="9" borderId="30" xfId="0" applyFont="1" applyFill="1" applyBorder="1" applyAlignment="1">
      <alignment horizontal="center" vertical="center" wrapText="1"/>
    </xf>
    <xf numFmtId="0" fontId="23" fillId="9" borderId="31" xfId="0" applyFont="1" applyFill="1" applyBorder="1" applyAlignment="1">
      <alignment horizontal="center" vertical="center" wrapText="1"/>
    </xf>
    <xf numFmtId="166" fontId="23" fillId="15" borderId="28" xfId="2" applyFont="1" applyFill="1" applyBorder="1" applyAlignment="1">
      <alignment horizontal="center" vertical="center" wrapText="1"/>
    </xf>
    <xf numFmtId="166" fontId="23" fillId="15" borderId="29" xfId="2" applyFont="1" applyFill="1" applyBorder="1" applyAlignment="1">
      <alignment horizontal="center" vertical="center" wrapText="1"/>
    </xf>
    <xf numFmtId="164" fontId="25" fillId="0" borderId="28" xfId="0" applyNumberFormat="1" applyFont="1" applyFill="1" applyBorder="1" applyAlignment="1">
      <alignment horizontal="center" vertical="center" wrapText="1"/>
    </xf>
    <xf numFmtId="0" fontId="25" fillId="0" borderId="28" xfId="0" applyFont="1" applyFill="1" applyBorder="1" applyAlignment="1">
      <alignment horizontal="center" vertical="center" wrapText="1"/>
    </xf>
    <xf numFmtId="0" fontId="25" fillId="0" borderId="29" xfId="0" applyFont="1" applyFill="1" applyBorder="1" applyAlignment="1">
      <alignment horizontal="center" vertical="center" wrapText="1"/>
    </xf>
    <xf numFmtId="14" fontId="23" fillId="15" borderId="29" xfId="0" applyNumberFormat="1" applyFont="1" applyFill="1" applyBorder="1" applyAlignment="1">
      <alignment horizontal="center" vertical="center" wrapText="1"/>
    </xf>
    <xf numFmtId="14" fontId="23" fillId="10" borderId="28" xfId="0" applyNumberFormat="1" applyFont="1" applyFill="1" applyBorder="1" applyAlignment="1">
      <alignment horizontal="center" vertical="center" wrapText="1"/>
    </xf>
    <xf numFmtId="14" fontId="23" fillId="10" borderId="29" xfId="0" applyNumberFormat="1" applyFont="1" applyFill="1" applyBorder="1" applyAlignment="1">
      <alignment horizontal="center" vertical="center" wrapText="1"/>
    </xf>
    <xf numFmtId="0" fontId="23" fillId="10" borderId="28" xfId="0" applyFont="1" applyFill="1" applyBorder="1" applyAlignment="1">
      <alignment horizontal="center" vertical="center" wrapText="1"/>
    </xf>
    <xf numFmtId="0" fontId="24" fillId="9" borderId="29" xfId="0" applyFont="1" applyFill="1" applyBorder="1" applyAlignment="1">
      <alignment horizontal="center" vertical="center"/>
    </xf>
    <xf numFmtId="14" fontId="23" fillId="0" borderId="28" xfId="0" applyNumberFormat="1" applyFont="1" applyFill="1" applyBorder="1" applyAlignment="1">
      <alignment horizontal="center" vertical="center"/>
    </xf>
    <xf numFmtId="14" fontId="23" fillId="10" borderId="17" xfId="0" applyNumberFormat="1" applyFont="1" applyFill="1" applyBorder="1" applyAlignment="1">
      <alignment horizontal="center" vertical="center" wrapText="1"/>
    </xf>
    <xf numFmtId="14" fontId="23" fillId="10" borderId="26" xfId="0" applyNumberFormat="1" applyFont="1" applyFill="1" applyBorder="1" applyAlignment="1">
      <alignment horizontal="center" vertical="center" wrapText="1"/>
    </xf>
    <xf numFmtId="14" fontId="23" fillId="10" borderId="20" xfId="0" applyNumberFormat="1" applyFont="1" applyFill="1" applyBorder="1" applyAlignment="1">
      <alignment horizontal="center" vertical="center" wrapText="1"/>
    </xf>
    <xf numFmtId="0" fontId="23" fillId="10" borderId="17" xfId="0" applyFont="1" applyFill="1" applyBorder="1" applyAlignment="1">
      <alignment horizontal="center" vertical="center" wrapText="1"/>
    </xf>
    <xf numFmtId="0" fontId="23" fillId="15" borderId="29" xfId="0" applyFont="1" applyFill="1" applyBorder="1" applyAlignment="1">
      <alignment horizontal="center" vertical="center" wrapText="1"/>
    </xf>
    <xf numFmtId="170" fontId="23" fillId="9" borderId="28" xfId="0" applyNumberFormat="1" applyFont="1" applyFill="1" applyBorder="1" applyAlignment="1">
      <alignment horizontal="center" vertical="center"/>
    </xf>
    <xf numFmtId="170" fontId="23" fillId="0" borderId="28" xfId="0" applyNumberFormat="1" applyFont="1" applyFill="1" applyBorder="1" applyAlignment="1">
      <alignment horizontal="center" vertical="center"/>
    </xf>
    <xf numFmtId="177" fontId="23" fillId="15" borderId="28" xfId="3" applyNumberFormat="1" applyFont="1" applyFill="1" applyBorder="1" applyAlignment="1">
      <alignment horizontal="center" vertical="center" wrapText="1"/>
    </xf>
    <xf numFmtId="177" fontId="23" fillId="15" borderId="29" xfId="3" applyNumberFormat="1" applyFont="1" applyFill="1" applyBorder="1" applyAlignment="1">
      <alignment horizontal="center" vertical="center" wrapText="1"/>
    </xf>
    <xf numFmtId="170" fontId="23" fillId="9" borderId="28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3" fillId="0" borderId="3" xfId="0" applyFont="1" applyBorder="1"/>
    <xf numFmtId="0" fontId="3" fillId="0" borderId="4" xfId="0" applyFont="1" applyBorder="1"/>
    <xf numFmtId="0" fontId="2" fillId="3" borderId="5" xfId="0" applyFont="1" applyFill="1" applyBorder="1" applyAlignment="1">
      <alignment horizontal="center" vertical="center"/>
    </xf>
    <xf numFmtId="0" fontId="3" fillId="0" borderId="6" xfId="0" applyFont="1" applyBorder="1"/>
    <xf numFmtId="0" fontId="3" fillId="0" borderId="7" xfId="0" applyFont="1" applyBorder="1"/>
    <xf numFmtId="0" fontId="23" fillId="2" borderId="28" xfId="0" applyFont="1" applyFill="1" applyBorder="1" applyAlignment="1">
      <alignment horizontal="center" vertical="center"/>
    </xf>
    <xf numFmtId="164" fontId="23" fillId="0" borderId="28" xfId="0" applyNumberFormat="1" applyFont="1" applyBorder="1" applyAlignment="1">
      <alignment horizontal="center" vertical="center" wrapText="1"/>
    </xf>
    <xf numFmtId="0" fontId="24" fillId="0" borderId="28" xfId="0" applyFont="1" applyBorder="1" applyAlignment="1">
      <alignment horizontal="center" vertical="center"/>
    </xf>
    <xf numFmtId="0" fontId="23" fillId="0" borderId="30" xfId="0" applyFont="1" applyFill="1" applyBorder="1" applyAlignment="1">
      <alignment horizontal="center" vertical="center" wrapText="1"/>
    </xf>
    <xf numFmtId="0" fontId="23" fillId="0" borderId="31" xfId="0" applyFont="1" applyFill="1" applyBorder="1" applyAlignment="1">
      <alignment horizontal="center" vertical="center" wrapText="1"/>
    </xf>
    <xf numFmtId="14" fontId="23" fillId="0" borderId="29" xfId="0" applyNumberFormat="1" applyFont="1" applyFill="1" applyBorder="1" applyAlignment="1">
      <alignment horizontal="center" vertical="center"/>
    </xf>
    <xf numFmtId="14" fontId="23" fillId="0" borderId="30" xfId="0" applyNumberFormat="1" applyFont="1" applyFill="1" applyBorder="1" applyAlignment="1">
      <alignment horizontal="center" vertical="center"/>
    </xf>
    <xf numFmtId="14" fontId="23" fillId="0" borderId="31" xfId="0" applyNumberFormat="1" applyFont="1" applyFill="1" applyBorder="1" applyAlignment="1">
      <alignment horizontal="center" vertical="center"/>
    </xf>
    <xf numFmtId="170" fontId="23" fillId="0" borderId="29" xfId="0" applyNumberFormat="1" applyFont="1" applyFill="1" applyBorder="1" applyAlignment="1">
      <alignment horizontal="center" vertical="center"/>
    </xf>
    <xf numFmtId="170" fontId="23" fillId="0" borderId="30" xfId="0" applyNumberFormat="1" applyFont="1" applyFill="1" applyBorder="1" applyAlignment="1">
      <alignment horizontal="center" vertical="center"/>
    </xf>
    <xf numFmtId="170" fontId="23" fillId="0" borderId="31" xfId="0" applyNumberFormat="1" applyFont="1" applyFill="1" applyBorder="1" applyAlignment="1">
      <alignment horizontal="center" vertical="center"/>
    </xf>
    <xf numFmtId="171" fontId="23" fillId="0" borderId="29" xfId="0" applyNumberFormat="1" applyFont="1" applyFill="1" applyBorder="1" applyAlignment="1">
      <alignment horizontal="center" vertical="center"/>
    </xf>
    <xf numFmtId="171" fontId="23" fillId="0" borderId="30" xfId="0" applyNumberFormat="1" applyFont="1" applyFill="1" applyBorder="1" applyAlignment="1">
      <alignment horizontal="center" vertical="center"/>
    </xf>
    <xf numFmtId="171" fontId="23" fillId="0" borderId="31" xfId="0" applyNumberFormat="1" applyFont="1" applyFill="1" applyBorder="1" applyAlignment="1">
      <alignment horizontal="center" vertical="center"/>
    </xf>
    <xf numFmtId="14" fontId="23" fillId="2" borderId="28" xfId="0" applyNumberFormat="1" applyFont="1" applyFill="1" applyBorder="1" applyAlignment="1">
      <alignment horizontal="center" vertical="center" wrapText="1"/>
    </xf>
    <xf numFmtId="164" fontId="23" fillId="0" borderId="29" xfId="0" applyNumberFormat="1" applyFont="1" applyBorder="1" applyAlignment="1">
      <alignment horizontal="center" vertical="center" wrapText="1"/>
    </xf>
    <xf numFmtId="164" fontId="23" fillId="0" borderId="30" xfId="0" applyNumberFormat="1" applyFont="1" applyBorder="1" applyAlignment="1">
      <alignment horizontal="center" vertical="center" wrapText="1"/>
    </xf>
    <xf numFmtId="164" fontId="23" fillId="0" borderId="31" xfId="0" applyNumberFormat="1" applyFont="1" applyBorder="1" applyAlignment="1">
      <alignment horizontal="center" vertical="center" wrapText="1"/>
    </xf>
    <xf numFmtId="0" fontId="23" fillId="0" borderId="28" xfId="0" applyFont="1" applyBorder="1" applyAlignment="1">
      <alignment horizontal="center" vertical="center" wrapText="1"/>
    </xf>
    <xf numFmtId="0" fontId="23" fillId="6" borderId="17" xfId="0" applyFont="1" applyFill="1" applyBorder="1" applyAlignment="1">
      <alignment horizontal="center" vertical="center"/>
    </xf>
    <xf numFmtId="0" fontId="23" fillId="6" borderId="20" xfId="0" applyFont="1" applyFill="1" applyBorder="1" applyAlignment="1">
      <alignment horizontal="center" vertical="center"/>
    </xf>
    <xf numFmtId="179" fontId="23" fillId="0" borderId="17" xfId="0" applyNumberFormat="1" applyFont="1" applyBorder="1" applyAlignment="1">
      <alignment horizontal="center" vertical="center" wrapText="1"/>
    </xf>
    <xf numFmtId="0" fontId="24" fillId="0" borderId="26" xfId="0" applyFont="1" applyBorder="1" applyAlignment="1">
      <alignment horizontal="center" vertical="center"/>
    </xf>
    <xf numFmtId="164" fontId="23" fillId="0" borderId="17" xfId="0" applyNumberFormat="1" applyFont="1" applyBorder="1" applyAlignment="1">
      <alignment horizontal="center" vertical="center" wrapText="1"/>
    </xf>
    <xf numFmtId="14" fontId="23" fillId="15" borderId="30" xfId="0" applyNumberFormat="1" applyFont="1" applyFill="1" applyBorder="1" applyAlignment="1">
      <alignment horizontal="center" vertical="center" wrapText="1"/>
    </xf>
    <xf numFmtId="14" fontId="23" fillId="15" borderId="31" xfId="0" applyNumberFormat="1" applyFont="1" applyFill="1" applyBorder="1" applyAlignment="1">
      <alignment horizontal="center" vertical="center" wrapText="1"/>
    </xf>
    <xf numFmtId="14" fontId="23" fillId="0" borderId="31" xfId="0" applyNumberFormat="1" applyFont="1" applyFill="1" applyBorder="1" applyAlignment="1">
      <alignment horizontal="center" vertical="center" wrapText="1"/>
    </xf>
    <xf numFmtId="170" fontId="23" fillId="9" borderId="36" xfId="0" applyNumberFormat="1" applyFont="1" applyFill="1" applyBorder="1" applyAlignment="1">
      <alignment horizontal="center" vertical="center"/>
    </xf>
    <xf numFmtId="170" fontId="23" fillId="9" borderId="30" xfId="0" applyNumberFormat="1" applyFont="1" applyFill="1" applyBorder="1" applyAlignment="1">
      <alignment horizontal="center" vertical="center"/>
    </xf>
    <xf numFmtId="171" fontId="23" fillId="9" borderId="36" xfId="0" applyNumberFormat="1" applyFont="1" applyFill="1" applyBorder="1" applyAlignment="1">
      <alignment horizontal="center" vertical="center"/>
    </xf>
    <xf numFmtId="171" fontId="23" fillId="9" borderId="30" xfId="0" applyNumberFormat="1" applyFont="1" applyFill="1" applyBorder="1" applyAlignment="1">
      <alignment horizontal="center" vertical="center"/>
    </xf>
    <xf numFmtId="171" fontId="23" fillId="9" borderId="31" xfId="0" applyNumberFormat="1" applyFont="1" applyFill="1" applyBorder="1" applyAlignment="1">
      <alignment horizontal="center" vertical="center"/>
    </xf>
    <xf numFmtId="170" fontId="23" fillId="0" borderId="17" xfId="0" applyNumberFormat="1" applyFont="1" applyFill="1" applyBorder="1" applyAlignment="1">
      <alignment horizontal="center" vertical="center"/>
    </xf>
    <xf numFmtId="170" fontId="23" fillId="0" borderId="20" xfId="0" applyNumberFormat="1" applyFont="1" applyFill="1" applyBorder="1" applyAlignment="1">
      <alignment horizontal="center" vertical="center"/>
    </xf>
    <xf numFmtId="0" fontId="23" fillId="0" borderId="20" xfId="0" applyFont="1" applyFill="1" applyBorder="1" applyAlignment="1">
      <alignment horizontal="center" vertical="center" wrapText="1"/>
    </xf>
    <xf numFmtId="166" fontId="23" fillId="0" borderId="17" xfId="2" applyFont="1" applyFill="1" applyBorder="1" applyAlignment="1">
      <alignment horizontal="center" vertical="center"/>
    </xf>
    <xf numFmtId="166" fontId="23" fillId="0" borderId="20" xfId="2" applyFont="1" applyFill="1" applyBorder="1" applyAlignment="1">
      <alignment horizontal="center" vertical="center"/>
    </xf>
    <xf numFmtId="0" fontId="23" fillId="0" borderId="28" xfId="1" applyFont="1" applyFill="1" applyBorder="1" applyAlignment="1">
      <alignment horizontal="center" vertical="center" wrapText="1"/>
    </xf>
    <xf numFmtId="0" fontId="23" fillId="0" borderId="29" xfId="0" applyFont="1" applyFill="1" applyBorder="1" applyAlignment="1">
      <alignment horizontal="center" vertical="center"/>
    </xf>
    <xf numFmtId="0" fontId="23" fillId="0" borderId="30" xfId="0" applyFont="1" applyFill="1" applyBorder="1" applyAlignment="1">
      <alignment horizontal="center" vertical="center"/>
    </xf>
    <xf numFmtId="0" fontId="23" fillId="17" borderId="28" xfId="1" applyFont="1" applyFill="1" applyBorder="1" applyAlignment="1">
      <alignment horizontal="center" vertical="center" wrapText="1"/>
    </xf>
    <xf numFmtId="0" fontId="23" fillId="0" borderId="31" xfId="0" applyFont="1" applyFill="1" applyBorder="1" applyAlignment="1">
      <alignment horizontal="center" vertical="center"/>
    </xf>
    <xf numFmtId="0" fontId="23" fillId="15" borderId="28" xfId="0" applyFont="1" applyFill="1" applyBorder="1" applyAlignment="1">
      <alignment horizontal="center" vertical="center"/>
    </xf>
    <xf numFmtId="166" fontId="23" fillId="0" borderId="28" xfId="2" applyFont="1" applyFill="1" applyBorder="1" applyAlignment="1">
      <alignment horizontal="center" vertical="center"/>
    </xf>
    <xf numFmtId="166" fontId="23" fillId="0" borderId="29" xfId="2" applyFont="1" applyFill="1" applyBorder="1" applyAlignment="1">
      <alignment horizontal="center" vertical="center"/>
    </xf>
    <xf numFmtId="166" fontId="23" fillId="0" borderId="30" xfId="2" applyFont="1" applyFill="1" applyBorder="1" applyAlignment="1">
      <alignment horizontal="center" vertical="center"/>
    </xf>
    <xf numFmtId="166" fontId="23" fillId="0" borderId="31" xfId="2" applyFont="1" applyFill="1" applyBorder="1" applyAlignment="1">
      <alignment horizontal="center" vertical="center"/>
    </xf>
    <xf numFmtId="14" fontId="1" fillId="7" borderId="17" xfId="0" applyNumberFormat="1" applyFont="1" applyFill="1" applyBorder="1" applyAlignment="1">
      <alignment horizontal="center" vertical="center"/>
    </xf>
    <xf numFmtId="0" fontId="3" fillId="0" borderId="19" xfId="0" applyFont="1" applyBorder="1"/>
    <xf numFmtId="0" fontId="3" fillId="0" borderId="20" xfId="0" applyFont="1" applyBorder="1"/>
    <xf numFmtId="14" fontId="1" fillId="0" borderId="17" xfId="0" applyNumberFormat="1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 wrapText="1"/>
    </xf>
    <xf numFmtId="170" fontId="1" fillId="0" borderId="17" xfId="0" applyNumberFormat="1" applyFont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7" borderId="17" xfId="0" applyFont="1" applyFill="1" applyBorder="1" applyAlignment="1">
      <alignment horizontal="center" vertical="center" wrapText="1"/>
    </xf>
    <xf numFmtId="170" fontId="1" fillId="7" borderId="17" xfId="0" applyNumberFormat="1" applyFont="1" applyFill="1" applyBorder="1" applyAlignment="1">
      <alignment horizontal="center" vertical="center" wrapText="1"/>
    </xf>
    <xf numFmtId="0" fontId="1" fillId="7" borderId="17" xfId="0" applyFont="1" applyFill="1" applyBorder="1" applyAlignment="1">
      <alignment horizontal="center" vertical="center"/>
    </xf>
    <xf numFmtId="170" fontId="1" fillId="7" borderId="17" xfId="0" applyNumberFormat="1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 wrapText="1"/>
    </xf>
    <xf numFmtId="0" fontId="3" fillId="0" borderId="21" xfId="0" applyFont="1" applyBorder="1"/>
    <xf numFmtId="170" fontId="1" fillId="2" borderId="17" xfId="0" applyNumberFormat="1" applyFont="1" applyFill="1" applyBorder="1" applyAlignment="1">
      <alignment horizontal="center" vertical="center" wrapText="1"/>
    </xf>
    <xf numFmtId="0" fontId="1" fillId="7" borderId="18" xfId="0" applyFont="1" applyFill="1" applyBorder="1" applyAlignment="1">
      <alignment horizontal="center" vertical="center" wrapText="1"/>
    </xf>
    <xf numFmtId="0" fontId="3" fillId="0" borderId="22" xfId="0" applyFont="1" applyBorder="1"/>
    <xf numFmtId="14" fontId="1" fillId="2" borderId="17" xfId="0" applyNumberFormat="1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170" fontId="1" fillId="2" borderId="17" xfId="0" applyNumberFormat="1" applyFont="1" applyFill="1" applyBorder="1" applyAlignment="1">
      <alignment horizontal="center" vertical="center"/>
    </xf>
    <xf numFmtId="14" fontId="1" fillId="2" borderId="17" xfId="0" applyNumberFormat="1" applyFont="1" applyFill="1" applyBorder="1" applyAlignment="1">
      <alignment horizontal="center" vertical="center" wrapText="1"/>
    </xf>
    <xf numFmtId="0" fontId="1" fillId="6" borderId="18" xfId="0" applyFont="1" applyFill="1" applyBorder="1" applyAlignment="1">
      <alignment horizontal="center" vertical="center" wrapText="1"/>
    </xf>
    <xf numFmtId="170" fontId="1" fillId="6" borderId="17" xfId="0" applyNumberFormat="1" applyFont="1" applyFill="1" applyBorder="1" applyAlignment="1">
      <alignment horizontal="center" vertical="center" wrapText="1"/>
    </xf>
    <xf numFmtId="14" fontId="1" fillId="7" borderId="17" xfId="0" applyNumberFormat="1" applyFont="1" applyFill="1" applyBorder="1" applyAlignment="1">
      <alignment horizontal="center" vertical="center" wrapText="1"/>
    </xf>
    <xf numFmtId="14" fontId="1" fillId="6" borderId="17" xfId="0" applyNumberFormat="1" applyFont="1" applyFill="1" applyBorder="1" applyAlignment="1">
      <alignment horizontal="center" vertical="center"/>
    </xf>
    <xf numFmtId="0" fontId="1" fillId="6" borderId="17" xfId="0" applyFont="1" applyFill="1" applyBorder="1" applyAlignment="1">
      <alignment horizontal="center" vertical="center"/>
    </xf>
    <xf numFmtId="0" fontId="1" fillId="6" borderId="17" xfId="0" applyFont="1" applyFill="1" applyBorder="1" applyAlignment="1">
      <alignment horizontal="center" vertical="center" wrapText="1"/>
    </xf>
    <xf numFmtId="170" fontId="1" fillId="6" borderId="17" xfId="0" applyNumberFormat="1" applyFont="1" applyFill="1" applyBorder="1" applyAlignment="1">
      <alignment horizontal="center" vertical="center"/>
    </xf>
    <xf numFmtId="14" fontId="1" fillId="6" borderId="17" xfId="0" applyNumberFormat="1" applyFont="1" applyFill="1" applyBorder="1" applyAlignment="1">
      <alignment horizontal="center" vertical="center" wrapText="1"/>
    </xf>
    <xf numFmtId="170" fontId="1" fillId="0" borderId="17" xfId="0" applyNumberFormat="1" applyFont="1" applyBorder="1" applyAlignment="1">
      <alignment horizontal="center" vertical="center"/>
    </xf>
    <xf numFmtId="0" fontId="1" fillId="8" borderId="17" xfId="0" applyFont="1" applyFill="1" applyBorder="1" applyAlignment="1">
      <alignment horizontal="center" vertical="center" wrapText="1"/>
    </xf>
    <xf numFmtId="173" fontId="1" fillId="6" borderId="17" xfId="0" applyNumberFormat="1" applyFont="1" applyFill="1" applyBorder="1" applyAlignment="1">
      <alignment horizontal="center" vertical="center"/>
    </xf>
    <xf numFmtId="0" fontId="1" fillId="0" borderId="23" xfId="0" applyFont="1" applyBorder="1" applyAlignment="1">
      <alignment horizontal="center" vertical="center" wrapText="1"/>
    </xf>
    <xf numFmtId="0" fontId="3" fillId="0" borderId="24" xfId="0" applyFont="1" applyBorder="1"/>
    <xf numFmtId="0" fontId="1" fillId="0" borderId="17" xfId="0" applyFont="1" applyBorder="1" applyAlignment="1">
      <alignment horizontal="center" vertical="center"/>
    </xf>
    <xf numFmtId="14" fontId="1" fillId="0" borderId="17" xfId="0" applyNumberFormat="1" applyFont="1" applyBorder="1" applyAlignment="1">
      <alignment horizontal="center" vertical="center" wrapText="1"/>
    </xf>
    <xf numFmtId="0" fontId="3" fillId="0" borderId="25" xfId="0" applyFont="1" applyBorder="1"/>
    <xf numFmtId="174" fontId="1" fillId="6" borderId="17" xfId="0" applyNumberFormat="1" applyFont="1" applyFill="1" applyBorder="1" applyAlignment="1">
      <alignment horizontal="center" vertical="center"/>
    </xf>
    <xf numFmtId="174" fontId="1" fillId="0" borderId="17" xfId="0" applyNumberFormat="1" applyFont="1" applyBorder="1" applyAlignment="1">
      <alignment horizontal="center" vertical="center"/>
    </xf>
    <xf numFmtId="0" fontId="3" fillId="0" borderId="26" xfId="0" applyFont="1" applyBorder="1"/>
    <xf numFmtId="171" fontId="1" fillId="6" borderId="17" xfId="0" applyNumberFormat="1" applyFont="1" applyFill="1" applyBorder="1" applyAlignment="1">
      <alignment horizontal="center" vertical="center"/>
    </xf>
    <xf numFmtId="171" fontId="1" fillId="2" borderId="17" xfId="0" applyNumberFormat="1" applyFont="1" applyFill="1" applyBorder="1" applyAlignment="1">
      <alignment horizontal="center" vertical="center"/>
    </xf>
    <xf numFmtId="171" fontId="1" fillId="6" borderId="17" xfId="0" applyNumberFormat="1" applyFont="1" applyFill="1" applyBorder="1" applyAlignment="1">
      <alignment horizontal="center" vertical="center" wrapText="1"/>
    </xf>
    <xf numFmtId="49" fontId="1" fillId="2" borderId="18" xfId="0" applyNumberFormat="1" applyFont="1" applyFill="1" applyBorder="1" applyAlignment="1">
      <alignment horizontal="center" vertical="center" wrapText="1"/>
    </xf>
    <xf numFmtId="170" fontId="1" fillId="6" borderId="18" xfId="0" applyNumberFormat="1" applyFont="1" applyFill="1" applyBorder="1" applyAlignment="1">
      <alignment horizontal="center" vertical="center" wrapText="1"/>
    </xf>
  </cellXfs>
  <cellStyles count="4">
    <cellStyle name="Moneda" xfId="2" builtinId="4"/>
    <cellStyle name="Moneda [0]" xfId="3" builtinId="7"/>
    <cellStyle name="Normal" xfId="0" builtinId="0"/>
    <cellStyle name="Normal 3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85725</xdr:colOff>
      <xdr:row>0</xdr:row>
      <xdr:rowOff>85725</xdr:rowOff>
    </xdr:from>
    <xdr:ext cx="1495425" cy="10287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85725</xdr:colOff>
      <xdr:row>0</xdr:row>
      <xdr:rowOff>85725</xdr:rowOff>
    </xdr:from>
    <xdr:ext cx="1495425" cy="10287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XFD1005"/>
  <sheetViews>
    <sheetView showGridLines="0" tabSelected="1" zoomScale="70" zoomScaleNormal="70" workbookViewId="0">
      <pane ySplit="8" topLeftCell="A10" activePane="bottomLeft" state="frozen"/>
      <selection pane="bottomLeft" activeCell="K362" sqref="K362"/>
    </sheetView>
  </sheetViews>
  <sheetFormatPr baseColWidth="10" defaultColWidth="12.625" defaultRowHeight="15" customHeight="1"/>
  <cols>
    <col min="1" max="1" width="12.5" customWidth="1"/>
    <col min="2" max="2" width="45" customWidth="1"/>
    <col min="3" max="3" width="17" customWidth="1"/>
    <col min="4" max="4" width="19" customWidth="1"/>
    <col min="5" max="5" width="10" customWidth="1"/>
    <col min="6" max="7" width="13" style="90" customWidth="1"/>
    <col min="8" max="8" width="18.5" customWidth="1"/>
    <col min="9" max="9" width="14" customWidth="1"/>
    <col min="10" max="10" width="75.125" customWidth="1"/>
    <col min="11" max="11" width="27" customWidth="1"/>
    <col min="12" max="12" width="13" style="106" customWidth="1"/>
    <col min="13" max="13" width="10.5" bestFit="1" customWidth="1"/>
    <col min="14" max="26" width="10" customWidth="1"/>
  </cols>
  <sheetData>
    <row r="1" spans="1:26" ht="66" customHeight="1">
      <c r="A1" s="1"/>
      <c r="B1" s="1"/>
      <c r="C1" s="1"/>
      <c r="D1" s="1"/>
      <c r="E1" s="1"/>
      <c r="F1" s="88"/>
      <c r="G1" s="88"/>
      <c r="H1" s="1"/>
      <c r="I1" s="1"/>
      <c r="J1" s="1"/>
      <c r="K1" s="1"/>
      <c r="L1" s="11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1"/>
      <c r="B2" s="1"/>
      <c r="C2" s="1"/>
      <c r="D2" s="1"/>
      <c r="E2" s="1"/>
      <c r="F2" s="88"/>
      <c r="G2" s="88"/>
      <c r="H2" s="1"/>
      <c r="I2" s="1"/>
      <c r="J2" s="1"/>
      <c r="K2" s="1"/>
      <c r="L2" s="11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>
      <c r="A3" s="1"/>
      <c r="B3" s="1"/>
      <c r="C3" s="1"/>
      <c r="D3" s="1"/>
      <c r="E3" s="1"/>
      <c r="F3" s="88"/>
      <c r="G3" s="88"/>
      <c r="H3" s="1"/>
      <c r="I3" s="1"/>
      <c r="J3" s="1"/>
      <c r="K3" s="1"/>
      <c r="L3" s="11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4.5" customHeight="1">
      <c r="A4" s="430" t="s">
        <v>0</v>
      </c>
      <c r="B4" s="431"/>
      <c r="C4" s="431"/>
      <c r="D4" s="431"/>
      <c r="E4" s="431"/>
      <c r="F4" s="431"/>
      <c r="G4" s="431"/>
      <c r="H4" s="431"/>
      <c r="I4" s="431"/>
      <c r="J4" s="431"/>
      <c r="K4" s="432"/>
      <c r="L4" s="11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4.5" customHeight="1">
      <c r="A5" s="433" t="s">
        <v>1</v>
      </c>
      <c r="B5" s="434"/>
      <c r="C5" s="434"/>
      <c r="D5" s="434"/>
      <c r="E5" s="434"/>
      <c r="F5" s="434"/>
      <c r="G5" s="434"/>
      <c r="H5" s="434"/>
      <c r="I5" s="434"/>
      <c r="J5" s="434"/>
      <c r="K5" s="435"/>
      <c r="L5" s="11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>
      <c r="A6" s="1"/>
      <c r="B6" s="1"/>
      <c r="C6" s="1"/>
      <c r="D6" s="1"/>
      <c r="E6" s="1"/>
      <c r="F6" s="88"/>
      <c r="G6" s="88"/>
      <c r="H6" s="1"/>
      <c r="I6" s="1"/>
      <c r="J6" s="1"/>
      <c r="K6" s="1"/>
      <c r="L6" s="11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customHeight="1">
      <c r="A7" s="3" t="s">
        <v>2</v>
      </c>
      <c r="B7" s="4" t="s">
        <v>412</v>
      </c>
      <c r="C7" s="1"/>
      <c r="D7" s="1"/>
      <c r="E7" s="5"/>
      <c r="F7" s="89"/>
      <c r="G7" s="88"/>
      <c r="H7" s="7"/>
      <c r="I7" s="7"/>
      <c r="J7" s="8"/>
      <c r="K7" s="8"/>
      <c r="L7" s="11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47.25" customHeight="1">
      <c r="A8" s="9" t="s">
        <v>3</v>
      </c>
      <c r="B8" s="10" t="s">
        <v>4</v>
      </c>
      <c r="C8" s="10" t="s">
        <v>5</v>
      </c>
      <c r="D8" s="10" t="s">
        <v>6</v>
      </c>
      <c r="E8" s="11" t="s">
        <v>7</v>
      </c>
      <c r="F8" s="12" t="s">
        <v>8</v>
      </c>
      <c r="G8" s="12" t="s">
        <v>9</v>
      </c>
      <c r="H8" s="13" t="s">
        <v>10</v>
      </c>
      <c r="I8" s="13" t="s">
        <v>11</v>
      </c>
      <c r="J8" s="14" t="s">
        <v>12</v>
      </c>
      <c r="K8" s="80" t="s">
        <v>13</v>
      </c>
      <c r="L8" s="112" t="s">
        <v>14</v>
      </c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spans="1:26" ht="45.75" hidden="1" customHeight="1">
      <c r="A9" s="18" t="s">
        <v>15</v>
      </c>
      <c r="B9" s="19" t="s">
        <v>16</v>
      </c>
      <c r="C9" s="20" t="s">
        <v>17</v>
      </c>
      <c r="D9" s="19" t="s">
        <v>18</v>
      </c>
      <c r="E9" s="19" t="s">
        <v>19</v>
      </c>
      <c r="F9" s="21" t="s">
        <v>20</v>
      </c>
      <c r="G9" s="21" t="s">
        <v>21</v>
      </c>
      <c r="H9" s="22" t="s">
        <v>22</v>
      </c>
      <c r="I9" s="22" t="s">
        <v>23</v>
      </c>
      <c r="J9" s="23" t="s">
        <v>24</v>
      </c>
      <c r="K9" s="80" t="s">
        <v>25</v>
      </c>
      <c r="L9" s="112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spans="1:26" ht="14.25" customHeight="1">
      <c r="A10" s="123" t="s">
        <v>26</v>
      </c>
      <c r="B10" s="124" t="s">
        <v>27</v>
      </c>
      <c r="C10" s="124" t="s">
        <v>28</v>
      </c>
      <c r="D10" s="125" t="s">
        <v>29</v>
      </c>
      <c r="E10" s="124" t="s">
        <v>30</v>
      </c>
      <c r="F10" s="126">
        <v>44225</v>
      </c>
      <c r="G10" s="126">
        <v>44231</v>
      </c>
      <c r="H10" s="127">
        <v>52.52</v>
      </c>
      <c r="I10" s="127">
        <v>52.52</v>
      </c>
      <c r="J10" s="128" t="s">
        <v>31</v>
      </c>
      <c r="K10" s="127" t="s">
        <v>26</v>
      </c>
      <c r="L10" s="11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hidden="1" customHeight="1">
      <c r="A11" s="129" t="s">
        <v>26</v>
      </c>
      <c r="B11" s="130" t="s">
        <v>32</v>
      </c>
      <c r="C11" s="130" t="s">
        <v>33</v>
      </c>
      <c r="D11" s="130" t="s">
        <v>29</v>
      </c>
      <c r="E11" s="131" t="s">
        <v>30</v>
      </c>
      <c r="F11" s="132">
        <v>44228</v>
      </c>
      <c r="G11" s="132">
        <v>44232</v>
      </c>
      <c r="H11" s="133">
        <v>65</v>
      </c>
      <c r="I11" s="133">
        <v>65</v>
      </c>
      <c r="J11" s="131" t="s">
        <v>34</v>
      </c>
      <c r="K11" s="134" t="s">
        <v>26</v>
      </c>
      <c r="L11" s="11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>
      <c r="A12" s="123" t="s">
        <v>26</v>
      </c>
      <c r="B12" s="124" t="s">
        <v>27</v>
      </c>
      <c r="C12" s="124" t="s">
        <v>28</v>
      </c>
      <c r="D12" s="125" t="s">
        <v>29</v>
      </c>
      <c r="E12" s="124" t="s">
        <v>30</v>
      </c>
      <c r="F12" s="126">
        <v>44253</v>
      </c>
      <c r="G12" s="126">
        <v>44259</v>
      </c>
      <c r="H12" s="127">
        <v>13.55</v>
      </c>
      <c r="I12" s="127">
        <v>13.55</v>
      </c>
      <c r="J12" s="128" t="s">
        <v>35</v>
      </c>
      <c r="K12" s="127" t="s">
        <v>26</v>
      </c>
      <c r="L12" s="11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hidden="1" customHeight="1">
      <c r="A13" s="135">
        <v>44253</v>
      </c>
      <c r="B13" s="136" t="s">
        <v>36</v>
      </c>
      <c r="C13" s="137" t="s">
        <v>37</v>
      </c>
      <c r="D13" s="136" t="s">
        <v>26</v>
      </c>
      <c r="E13" s="137" t="s">
        <v>26</v>
      </c>
      <c r="F13" s="135" t="s">
        <v>26</v>
      </c>
      <c r="G13" s="137" t="s">
        <v>26</v>
      </c>
      <c r="H13" s="138" t="s">
        <v>26</v>
      </c>
      <c r="I13" s="138" t="s">
        <v>26</v>
      </c>
      <c r="J13" s="136" t="s">
        <v>38</v>
      </c>
      <c r="K13" s="139" t="s">
        <v>26</v>
      </c>
      <c r="L13" s="11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hidden="1" customHeight="1">
      <c r="A14" s="450">
        <v>44265</v>
      </c>
      <c r="B14" s="436" t="s">
        <v>48</v>
      </c>
      <c r="C14" s="436" t="s">
        <v>49</v>
      </c>
      <c r="D14" s="436" t="s">
        <v>29</v>
      </c>
      <c r="E14" s="436" t="s">
        <v>30</v>
      </c>
      <c r="F14" s="140">
        <v>44306</v>
      </c>
      <c r="G14" s="140">
        <v>44312</v>
      </c>
      <c r="H14" s="451">
        <f>SUM(I14:I25)</f>
        <v>504</v>
      </c>
      <c r="I14" s="141">
        <v>42</v>
      </c>
      <c r="J14" s="454" t="s">
        <v>247</v>
      </c>
      <c r="K14" s="437">
        <f>H14*12356232</f>
        <v>6227540928</v>
      </c>
      <c r="L14" s="110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hidden="1" customHeight="1">
      <c r="A15" s="450"/>
      <c r="B15" s="436"/>
      <c r="C15" s="436"/>
      <c r="D15" s="436"/>
      <c r="E15" s="436"/>
      <c r="F15" s="140">
        <v>44335</v>
      </c>
      <c r="G15" s="140">
        <v>44341</v>
      </c>
      <c r="H15" s="452"/>
      <c r="I15" s="141">
        <v>42</v>
      </c>
      <c r="J15" s="438"/>
      <c r="K15" s="438"/>
      <c r="L15" s="110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hidden="1" customHeight="1">
      <c r="A16" s="450"/>
      <c r="B16" s="436"/>
      <c r="C16" s="436"/>
      <c r="D16" s="436"/>
      <c r="E16" s="436"/>
      <c r="F16" s="140">
        <v>44368</v>
      </c>
      <c r="G16" s="140">
        <v>44372</v>
      </c>
      <c r="H16" s="452"/>
      <c r="I16" s="141">
        <v>42</v>
      </c>
      <c r="J16" s="438"/>
      <c r="K16" s="438"/>
      <c r="L16" s="110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hidden="1" customHeight="1">
      <c r="A17" s="450"/>
      <c r="B17" s="436"/>
      <c r="C17" s="436"/>
      <c r="D17" s="436"/>
      <c r="E17" s="436"/>
      <c r="F17" s="140">
        <v>44396</v>
      </c>
      <c r="G17" s="140">
        <v>44403</v>
      </c>
      <c r="H17" s="452"/>
      <c r="I17" s="141">
        <v>42</v>
      </c>
      <c r="J17" s="438"/>
      <c r="K17" s="438"/>
      <c r="L17" s="110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hidden="1" customHeight="1">
      <c r="A18" s="450"/>
      <c r="B18" s="436"/>
      <c r="C18" s="436"/>
      <c r="D18" s="436"/>
      <c r="E18" s="436"/>
      <c r="F18" s="140">
        <v>44427</v>
      </c>
      <c r="G18" s="140">
        <v>44433</v>
      </c>
      <c r="H18" s="452"/>
      <c r="I18" s="141">
        <v>42</v>
      </c>
      <c r="J18" s="438"/>
      <c r="K18" s="438"/>
      <c r="L18" s="110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hidden="1" customHeight="1">
      <c r="A19" s="450"/>
      <c r="B19" s="436"/>
      <c r="C19" s="436"/>
      <c r="D19" s="436"/>
      <c r="E19" s="436"/>
      <c r="F19" s="140">
        <v>44460</v>
      </c>
      <c r="G19" s="140">
        <v>44466</v>
      </c>
      <c r="H19" s="452"/>
      <c r="I19" s="141">
        <v>42</v>
      </c>
      <c r="J19" s="438"/>
      <c r="K19" s="438"/>
      <c r="L19" s="110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hidden="1" customHeight="1">
      <c r="A20" s="450"/>
      <c r="B20" s="436"/>
      <c r="C20" s="436"/>
      <c r="D20" s="436"/>
      <c r="E20" s="436"/>
      <c r="F20" s="140">
        <v>44488</v>
      </c>
      <c r="G20" s="140">
        <v>44494</v>
      </c>
      <c r="H20" s="452"/>
      <c r="I20" s="141">
        <v>42</v>
      </c>
      <c r="J20" s="438"/>
      <c r="K20" s="438"/>
      <c r="L20" s="110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hidden="1" customHeight="1">
      <c r="A21" s="450"/>
      <c r="B21" s="436"/>
      <c r="C21" s="436"/>
      <c r="D21" s="436"/>
      <c r="E21" s="436"/>
      <c r="F21" s="140">
        <v>44519</v>
      </c>
      <c r="G21" s="140">
        <v>44525</v>
      </c>
      <c r="H21" s="452"/>
      <c r="I21" s="141">
        <v>42</v>
      </c>
      <c r="J21" s="438"/>
      <c r="K21" s="438"/>
      <c r="L21" s="110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hidden="1" customHeight="1">
      <c r="A22" s="450"/>
      <c r="B22" s="436"/>
      <c r="C22" s="436"/>
      <c r="D22" s="436"/>
      <c r="E22" s="436"/>
      <c r="F22" s="140">
        <v>44551</v>
      </c>
      <c r="G22" s="140">
        <v>44557</v>
      </c>
      <c r="H22" s="452"/>
      <c r="I22" s="141">
        <v>42</v>
      </c>
      <c r="J22" s="438"/>
      <c r="K22" s="438"/>
      <c r="L22" s="110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hidden="1" customHeight="1">
      <c r="A23" s="450"/>
      <c r="B23" s="436"/>
      <c r="C23" s="436"/>
      <c r="D23" s="436"/>
      <c r="E23" s="436"/>
      <c r="F23" s="140">
        <v>44580</v>
      </c>
      <c r="G23" s="140">
        <v>44586</v>
      </c>
      <c r="H23" s="452"/>
      <c r="I23" s="141">
        <v>42</v>
      </c>
      <c r="J23" s="438"/>
      <c r="K23" s="438"/>
      <c r="L23" s="110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hidden="1" customHeight="1">
      <c r="A24" s="450"/>
      <c r="B24" s="436"/>
      <c r="C24" s="436"/>
      <c r="D24" s="436"/>
      <c r="E24" s="436"/>
      <c r="F24" s="140">
        <v>44613</v>
      </c>
      <c r="G24" s="140">
        <v>44617</v>
      </c>
      <c r="H24" s="452"/>
      <c r="I24" s="141">
        <v>42</v>
      </c>
      <c r="J24" s="438"/>
      <c r="K24" s="438"/>
      <c r="L24" s="110">
        <v>44420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hidden="1" customHeight="1">
      <c r="A25" s="450"/>
      <c r="B25" s="436"/>
      <c r="C25" s="436"/>
      <c r="D25" s="436"/>
      <c r="E25" s="436"/>
      <c r="F25" s="140">
        <v>44638</v>
      </c>
      <c r="G25" s="140">
        <v>44645</v>
      </c>
      <c r="H25" s="453"/>
      <c r="I25" s="141">
        <v>42</v>
      </c>
      <c r="J25" s="438"/>
      <c r="K25" s="438"/>
      <c r="L25" s="110">
        <v>44420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hidden="1" customHeight="1">
      <c r="A26" s="142">
        <v>44271</v>
      </c>
      <c r="B26" s="143" t="s">
        <v>51</v>
      </c>
      <c r="C26" s="144" t="s">
        <v>52</v>
      </c>
      <c r="D26" s="143" t="s">
        <v>26</v>
      </c>
      <c r="E26" s="144" t="s">
        <v>26</v>
      </c>
      <c r="F26" s="142" t="s">
        <v>26</v>
      </c>
      <c r="G26" s="144" t="s">
        <v>26</v>
      </c>
      <c r="H26" s="145" t="s">
        <v>26</v>
      </c>
      <c r="I26" s="145" t="s">
        <v>26</v>
      </c>
      <c r="J26" s="143" t="s">
        <v>38</v>
      </c>
      <c r="K26" s="146" t="s">
        <v>26</v>
      </c>
      <c r="L26" s="11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s="82" customFormat="1" ht="14.25" hidden="1" customHeight="1">
      <c r="A27" s="147">
        <v>44271</v>
      </c>
      <c r="B27" s="148" t="s">
        <v>64</v>
      </c>
      <c r="C27" s="149" t="s">
        <v>65</v>
      </c>
      <c r="D27" s="148" t="s">
        <v>26</v>
      </c>
      <c r="E27" s="149" t="s">
        <v>26</v>
      </c>
      <c r="F27" s="149" t="s">
        <v>26</v>
      </c>
      <c r="G27" s="149" t="s">
        <v>26</v>
      </c>
      <c r="H27" s="150" t="s">
        <v>26</v>
      </c>
      <c r="I27" s="150" t="s">
        <v>26</v>
      </c>
      <c r="J27" s="151" t="s">
        <v>38</v>
      </c>
      <c r="K27" s="150" t="s">
        <v>26</v>
      </c>
      <c r="L27" s="111"/>
      <c r="M27" s="81"/>
      <c r="N27" s="81"/>
      <c r="O27" s="81"/>
      <c r="P27" s="81"/>
      <c r="Q27" s="81"/>
      <c r="R27" s="81"/>
      <c r="S27" s="81"/>
      <c r="T27" s="81"/>
      <c r="U27" s="81"/>
      <c r="V27" s="81"/>
      <c r="W27" s="81"/>
      <c r="X27" s="81"/>
      <c r="Y27" s="81"/>
      <c r="Z27" s="81"/>
    </row>
    <row r="28" spans="1:26" ht="58.5" hidden="1" customHeight="1">
      <c r="A28" s="142">
        <v>44272</v>
      </c>
      <c r="B28" s="143" t="s">
        <v>248</v>
      </c>
      <c r="C28" s="144" t="s">
        <v>70</v>
      </c>
      <c r="D28" s="143" t="s">
        <v>29</v>
      </c>
      <c r="E28" s="144" t="s">
        <v>30</v>
      </c>
      <c r="F28" s="142">
        <v>44300</v>
      </c>
      <c r="G28" s="142">
        <v>44306</v>
      </c>
      <c r="H28" s="145">
        <v>13000</v>
      </c>
      <c r="I28" s="145">
        <v>13000</v>
      </c>
      <c r="J28" s="143" t="s">
        <v>249</v>
      </c>
      <c r="K28" s="146">
        <v>4315922000</v>
      </c>
      <c r="L28" s="110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" hidden="1" customHeight="1">
      <c r="A29" s="441">
        <v>44272</v>
      </c>
      <c r="B29" s="441" t="s">
        <v>113</v>
      </c>
      <c r="C29" s="441" t="s">
        <v>114</v>
      </c>
      <c r="D29" s="441" t="s">
        <v>29</v>
      </c>
      <c r="E29" s="441" t="s">
        <v>30</v>
      </c>
      <c r="F29" s="152">
        <v>44301</v>
      </c>
      <c r="G29" s="152">
        <v>44307</v>
      </c>
      <c r="H29" s="444">
        <v>462</v>
      </c>
      <c r="I29" s="153">
        <v>126</v>
      </c>
      <c r="J29" s="356" t="s">
        <v>250</v>
      </c>
      <c r="K29" s="447">
        <v>524299795866</v>
      </c>
      <c r="L29" s="110"/>
      <c r="M29" s="83"/>
      <c r="N29" s="83"/>
      <c r="O29" s="83"/>
      <c r="P29" s="83"/>
      <c r="Q29" s="83"/>
      <c r="R29" s="83"/>
      <c r="S29" s="83"/>
      <c r="T29" s="83"/>
      <c r="U29" s="83"/>
      <c r="V29" s="83"/>
      <c r="W29" s="83"/>
      <c r="X29" s="83"/>
      <c r="Y29" s="83"/>
      <c r="Z29" s="83"/>
    </row>
    <row r="30" spans="1:26" hidden="1">
      <c r="A30" s="442"/>
      <c r="B30" s="442"/>
      <c r="C30" s="442"/>
      <c r="D30" s="442"/>
      <c r="E30" s="442"/>
      <c r="F30" s="152">
        <v>44330</v>
      </c>
      <c r="G30" s="152">
        <v>44337</v>
      </c>
      <c r="H30" s="445"/>
      <c r="I30" s="153">
        <v>21</v>
      </c>
      <c r="J30" s="439"/>
      <c r="K30" s="448"/>
      <c r="L30" s="110"/>
      <c r="M30" s="83"/>
      <c r="N30" s="83"/>
      <c r="O30" s="83"/>
      <c r="P30" s="83"/>
      <c r="Q30" s="83"/>
      <c r="R30" s="83"/>
      <c r="S30" s="83"/>
      <c r="T30" s="83"/>
      <c r="U30" s="83"/>
      <c r="V30" s="83"/>
      <c r="W30" s="83"/>
      <c r="X30" s="83"/>
      <c r="Y30" s="83"/>
      <c r="Z30" s="83"/>
    </row>
    <row r="31" spans="1:26" hidden="1">
      <c r="A31" s="442"/>
      <c r="B31" s="442"/>
      <c r="C31" s="442"/>
      <c r="D31" s="442"/>
      <c r="E31" s="442"/>
      <c r="F31" s="152">
        <v>44362</v>
      </c>
      <c r="G31" s="152">
        <v>44368</v>
      </c>
      <c r="H31" s="445"/>
      <c r="I31" s="153">
        <v>21</v>
      </c>
      <c r="J31" s="439"/>
      <c r="K31" s="448"/>
      <c r="L31" s="110"/>
      <c r="M31" s="83"/>
      <c r="N31" s="83"/>
      <c r="O31" s="83"/>
      <c r="P31" s="83"/>
      <c r="Q31" s="83"/>
      <c r="R31" s="83"/>
      <c r="S31" s="83"/>
      <c r="T31" s="83"/>
      <c r="U31" s="83"/>
      <c r="V31" s="83"/>
      <c r="W31" s="83"/>
      <c r="X31" s="83"/>
      <c r="Y31" s="83"/>
      <c r="Z31" s="83"/>
    </row>
    <row r="32" spans="1:26" hidden="1">
      <c r="A32" s="442"/>
      <c r="B32" s="442"/>
      <c r="C32" s="442"/>
      <c r="D32" s="442"/>
      <c r="E32" s="442"/>
      <c r="F32" s="152">
        <v>44391</v>
      </c>
      <c r="G32" s="152">
        <v>44398</v>
      </c>
      <c r="H32" s="445"/>
      <c r="I32" s="153">
        <v>21</v>
      </c>
      <c r="J32" s="439"/>
      <c r="K32" s="448"/>
      <c r="L32" s="110"/>
      <c r="M32" s="83"/>
      <c r="N32" s="83"/>
      <c r="O32" s="83"/>
      <c r="P32" s="83"/>
      <c r="Q32" s="83"/>
      <c r="R32" s="83"/>
      <c r="S32" s="83"/>
      <c r="T32" s="83"/>
      <c r="U32" s="83"/>
      <c r="V32" s="83"/>
      <c r="W32" s="83"/>
      <c r="X32" s="83"/>
      <c r="Y32" s="83"/>
      <c r="Z32" s="83"/>
    </row>
    <row r="33" spans="1:26" hidden="1">
      <c r="A33" s="442"/>
      <c r="B33" s="442"/>
      <c r="C33" s="442"/>
      <c r="D33" s="442"/>
      <c r="E33" s="442"/>
      <c r="F33" s="152">
        <v>44425</v>
      </c>
      <c r="G33" s="152">
        <v>44431</v>
      </c>
      <c r="H33" s="445"/>
      <c r="I33" s="153">
        <v>21</v>
      </c>
      <c r="J33" s="439"/>
      <c r="K33" s="448"/>
      <c r="L33" s="110"/>
      <c r="M33" s="83"/>
      <c r="N33" s="83"/>
      <c r="O33" s="83"/>
      <c r="P33" s="83"/>
      <c r="Q33" s="83"/>
      <c r="R33" s="83"/>
      <c r="S33" s="83"/>
      <c r="T33" s="83"/>
      <c r="U33" s="83"/>
      <c r="V33" s="83"/>
      <c r="W33" s="83"/>
      <c r="X33" s="83"/>
      <c r="Y33" s="83"/>
      <c r="Z33" s="83"/>
    </row>
    <row r="34" spans="1:26" hidden="1">
      <c r="A34" s="442"/>
      <c r="B34" s="442"/>
      <c r="C34" s="442"/>
      <c r="D34" s="442"/>
      <c r="E34" s="442"/>
      <c r="F34" s="152">
        <v>44454</v>
      </c>
      <c r="G34" s="152">
        <v>44460</v>
      </c>
      <c r="H34" s="445"/>
      <c r="I34" s="153">
        <v>21</v>
      </c>
      <c r="J34" s="439"/>
      <c r="K34" s="448"/>
      <c r="L34" s="110"/>
      <c r="M34" s="83"/>
      <c r="N34" s="83"/>
      <c r="O34" s="83"/>
      <c r="P34" s="83"/>
      <c r="Q34" s="83"/>
      <c r="R34" s="83"/>
      <c r="S34" s="83"/>
      <c r="T34" s="83"/>
      <c r="U34" s="83"/>
      <c r="V34" s="83"/>
      <c r="W34" s="83"/>
      <c r="X34" s="83"/>
      <c r="Y34" s="83"/>
      <c r="Z34" s="83"/>
    </row>
    <row r="35" spans="1:26" hidden="1">
      <c r="A35" s="442"/>
      <c r="B35" s="442"/>
      <c r="C35" s="442"/>
      <c r="D35" s="442"/>
      <c r="E35" s="442"/>
      <c r="F35" s="152">
        <v>44483</v>
      </c>
      <c r="G35" s="152">
        <v>44490</v>
      </c>
      <c r="H35" s="445"/>
      <c r="I35" s="153">
        <v>126</v>
      </c>
      <c r="J35" s="439"/>
      <c r="K35" s="448"/>
      <c r="L35" s="110"/>
      <c r="M35" s="83"/>
      <c r="N35" s="83"/>
      <c r="O35" s="83"/>
      <c r="P35" s="83"/>
      <c r="Q35" s="83"/>
      <c r="R35" s="83"/>
      <c r="S35" s="83"/>
      <c r="T35" s="83"/>
      <c r="U35" s="83"/>
      <c r="V35" s="83"/>
      <c r="W35" s="83"/>
      <c r="X35" s="83"/>
      <c r="Y35" s="83"/>
      <c r="Z35" s="83"/>
    </row>
    <row r="36" spans="1:26" hidden="1">
      <c r="A36" s="442"/>
      <c r="B36" s="442"/>
      <c r="C36" s="442"/>
      <c r="D36" s="442"/>
      <c r="E36" s="442"/>
      <c r="F36" s="152">
        <v>44516</v>
      </c>
      <c r="G36" s="152">
        <v>44522</v>
      </c>
      <c r="H36" s="445"/>
      <c r="I36" s="153">
        <v>21</v>
      </c>
      <c r="J36" s="439"/>
      <c r="K36" s="448"/>
      <c r="L36" s="110"/>
      <c r="M36" s="83"/>
      <c r="N36" s="83"/>
      <c r="O36" s="83"/>
      <c r="P36" s="83"/>
      <c r="Q36" s="83"/>
      <c r="R36" s="83"/>
      <c r="S36" s="83"/>
      <c r="T36" s="83"/>
      <c r="U36" s="83"/>
      <c r="V36" s="83"/>
      <c r="W36" s="83"/>
      <c r="X36" s="83"/>
      <c r="Y36" s="83"/>
      <c r="Z36" s="83"/>
    </row>
    <row r="37" spans="1:26" hidden="1">
      <c r="A37" s="442"/>
      <c r="B37" s="442"/>
      <c r="C37" s="442"/>
      <c r="D37" s="442"/>
      <c r="E37" s="442"/>
      <c r="F37" s="152">
        <v>44545</v>
      </c>
      <c r="G37" s="152">
        <v>44551</v>
      </c>
      <c r="H37" s="445"/>
      <c r="I37" s="153">
        <v>21</v>
      </c>
      <c r="J37" s="439"/>
      <c r="K37" s="448"/>
      <c r="L37" s="110"/>
      <c r="M37" s="83"/>
      <c r="N37" s="83"/>
      <c r="O37" s="83"/>
      <c r="P37" s="83"/>
      <c r="Q37" s="83"/>
      <c r="R37" s="83"/>
      <c r="S37" s="83"/>
      <c r="T37" s="83"/>
      <c r="U37" s="83"/>
      <c r="V37" s="83"/>
      <c r="W37" s="83"/>
      <c r="X37" s="83"/>
      <c r="Y37" s="83"/>
      <c r="Z37" s="83"/>
    </row>
    <row r="38" spans="1:26" hidden="1">
      <c r="A38" s="442"/>
      <c r="B38" s="442"/>
      <c r="C38" s="442"/>
      <c r="D38" s="442"/>
      <c r="E38" s="442"/>
      <c r="F38" s="152">
        <v>44578</v>
      </c>
      <c r="G38" s="152">
        <v>44582</v>
      </c>
      <c r="H38" s="445"/>
      <c r="I38" s="153">
        <v>21</v>
      </c>
      <c r="J38" s="439"/>
      <c r="K38" s="448"/>
      <c r="L38" s="110"/>
      <c r="M38" s="83"/>
      <c r="N38" s="83"/>
      <c r="O38" s="83"/>
      <c r="P38" s="83"/>
      <c r="Q38" s="83"/>
      <c r="R38" s="83"/>
      <c r="S38" s="83"/>
      <c r="T38" s="83"/>
      <c r="U38" s="83"/>
      <c r="V38" s="83"/>
      <c r="W38" s="83"/>
      <c r="X38" s="83"/>
      <c r="Y38" s="83"/>
      <c r="Z38" s="83"/>
    </row>
    <row r="39" spans="1:26" hidden="1">
      <c r="A39" s="442"/>
      <c r="B39" s="442"/>
      <c r="C39" s="442"/>
      <c r="D39" s="442"/>
      <c r="E39" s="442"/>
      <c r="F39" s="152">
        <v>44607</v>
      </c>
      <c r="G39" s="152">
        <v>44613</v>
      </c>
      <c r="H39" s="445"/>
      <c r="I39" s="153">
        <v>21</v>
      </c>
      <c r="J39" s="439"/>
      <c r="K39" s="448"/>
      <c r="L39" s="110">
        <v>44420</v>
      </c>
      <c r="M39" s="83"/>
      <c r="N39" s="83"/>
      <c r="O39" s="83"/>
      <c r="P39" s="83"/>
      <c r="Q39" s="83"/>
      <c r="R39" s="83"/>
      <c r="S39" s="83"/>
      <c r="T39" s="83"/>
      <c r="U39" s="83"/>
      <c r="V39" s="83"/>
      <c r="W39" s="83"/>
      <c r="X39" s="83"/>
      <c r="Y39" s="83"/>
      <c r="Z39" s="83"/>
    </row>
    <row r="40" spans="1:26" hidden="1">
      <c r="A40" s="443"/>
      <c r="B40" s="443"/>
      <c r="C40" s="443"/>
      <c r="D40" s="443"/>
      <c r="E40" s="443"/>
      <c r="F40" s="152">
        <v>44635</v>
      </c>
      <c r="G40" s="152">
        <v>44642</v>
      </c>
      <c r="H40" s="446"/>
      <c r="I40" s="153">
        <v>21</v>
      </c>
      <c r="J40" s="440"/>
      <c r="K40" s="449"/>
      <c r="L40" s="110">
        <v>44420</v>
      </c>
      <c r="M40" s="83"/>
      <c r="N40" s="83"/>
      <c r="O40" s="83"/>
      <c r="P40" s="83"/>
      <c r="Q40" s="83"/>
      <c r="R40" s="83"/>
      <c r="S40" s="83"/>
      <c r="T40" s="83"/>
      <c r="U40" s="83"/>
      <c r="V40" s="83"/>
      <c r="W40" s="83"/>
      <c r="X40" s="83"/>
      <c r="Y40" s="83"/>
      <c r="Z40" s="83"/>
    </row>
    <row r="41" spans="1:26" ht="14.25" hidden="1" customHeight="1">
      <c r="A41" s="142">
        <v>44273</v>
      </c>
      <c r="B41" s="142" t="s">
        <v>58</v>
      </c>
      <c r="C41" s="142" t="s">
        <v>59</v>
      </c>
      <c r="D41" s="142" t="s">
        <v>26</v>
      </c>
      <c r="E41" s="142" t="s">
        <v>26</v>
      </c>
      <c r="F41" s="142" t="s">
        <v>26</v>
      </c>
      <c r="G41" s="142" t="s">
        <v>26</v>
      </c>
      <c r="H41" s="142" t="s">
        <v>26</v>
      </c>
      <c r="I41" s="142" t="s">
        <v>26</v>
      </c>
      <c r="J41" s="142" t="s">
        <v>38</v>
      </c>
      <c r="K41" s="142" t="s">
        <v>26</v>
      </c>
      <c r="L41" s="110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hidden="1" customHeight="1">
      <c r="A42" s="152">
        <v>44273</v>
      </c>
      <c r="B42" s="152" t="s">
        <v>253</v>
      </c>
      <c r="C42" s="152" t="s">
        <v>254</v>
      </c>
      <c r="D42" s="152" t="s">
        <v>26</v>
      </c>
      <c r="E42" s="152" t="s">
        <v>26</v>
      </c>
      <c r="F42" s="152" t="s">
        <v>26</v>
      </c>
      <c r="G42" s="152" t="s">
        <v>26</v>
      </c>
      <c r="H42" s="152" t="s">
        <v>26</v>
      </c>
      <c r="I42" s="152" t="s">
        <v>26</v>
      </c>
      <c r="J42" s="152" t="s">
        <v>38</v>
      </c>
      <c r="K42" s="152" t="s">
        <v>26</v>
      </c>
      <c r="L42" s="110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4" hidden="1" customHeight="1">
      <c r="A43" s="370">
        <v>44273</v>
      </c>
      <c r="B43" s="371" t="s">
        <v>75</v>
      </c>
      <c r="C43" s="371" t="s">
        <v>76</v>
      </c>
      <c r="D43" s="371" t="s">
        <v>29</v>
      </c>
      <c r="E43" s="371" t="s">
        <v>30</v>
      </c>
      <c r="F43" s="154">
        <v>44358</v>
      </c>
      <c r="G43" s="154">
        <v>44365</v>
      </c>
      <c r="H43" s="402">
        <v>44.35</v>
      </c>
      <c r="I43" s="155">
        <v>17.739999999999998</v>
      </c>
      <c r="J43" s="371" t="s">
        <v>255</v>
      </c>
      <c r="K43" s="371" t="s">
        <v>256</v>
      </c>
      <c r="L43" s="110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7" hidden="1" customHeight="1">
      <c r="A44" s="370"/>
      <c r="B44" s="371"/>
      <c r="C44" s="371"/>
      <c r="D44" s="371"/>
      <c r="E44" s="371"/>
      <c r="F44" s="154">
        <v>44512</v>
      </c>
      <c r="G44" s="154">
        <v>44519</v>
      </c>
      <c r="H44" s="403"/>
      <c r="I44" s="155">
        <v>26.61</v>
      </c>
      <c r="J44" s="371"/>
      <c r="K44" s="371"/>
      <c r="L44" s="110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57" hidden="1">
      <c r="A45" s="156">
        <v>44273</v>
      </c>
      <c r="B45" s="157" t="s">
        <v>72</v>
      </c>
      <c r="C45" s="157" t="s">
        <v>251</v>
      </c>
      <c r="D45" s="157" t="s">
        <v>29</v>
      </c>
      <c r="E45" s="157" t="s">
        <v>30</v>
      </c>
      <c r="F45" s="158">
        <v>44300</v>
      </c>
      <c r="G45" s="158">
        <v>44306</v>
      </c>
      <c r="H45" s="153">
        <v>653</v>
      </c>
      <c r="I45" s="153">
        <v>653</v>
      </c>
      <c r="J45" s="157" t="s">
        <v>252</v>
      </c>
      <c r="K45" s="157" t="s">
        <v>257</v>
      </c>
      <c r="L45" s="110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idden="1">
      <c r="A46" s="342">
        <v>44273</v>
      </c>
      <c r="B46" s="342" t="s">
        <v>78</v>
      </c>
      <c r="C46" s="342" t="s">
        <v>79</v>
      </c>
      <c r="D46" s="342" t="s">
        <v>29</v>
      </c>
      <c r="E46" s="342" t="s">
        <v>30</v>
      </c>
      <c r="F46" s="159">
        <v>44279</v>
      </c>
      <c r="G46" s="159">
        <v>44285</v>
      </c>
      <c r="H46" s="425">
        <v>82.899999999999991</v>
      </c>
      <c r="I46" s="155">
        <v>42.9</v>
      </c>
      <c r="J46" s="370" t="s">
        <v>258</v>
      </c>
      <c r="K46" s="401">
        <v>32167540433</v>
      </c>
      <c r="L46" s="110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idden="1">
      <c r="A47" s="342"/>
      <c r="B47" s="342"/>
      <c r="C47" s="342"/>
      <c r="D47" s="342"/>
      <c r="E47" s="342"/>
      <c r="F47" s="159">
        <v>44285</v>
      </c>
      <c r="G47" s="159">
        <v>44293</v>
      </c>
      <c r="H47" s="425"/>
      <c r="I47" s="155">
        <v>13.333333333333334</v>
      </c>
      <c r="J47" s="370"/>
      <c r="K47" s="401"/>
      <c r="L47" s="113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idden="1">
      <c r="A48" s="342"/>
      <c r="B48" s="342"/>
      <c r="C48" s="342"/>
      <c r="D48" s="342"/>
      <c r="E48" s="342"/>
      <c r="F48" s="159">
        <v>44319</v>
      </c>
      <c r="G48" s="159">
        <v>44323</v>
      </c>
      <c r="H48" s="425"/>
      <c r="I48" s="155">
        <v>13.333333333333334</v>
      </c>
      <c r="J48" s="370"/>
      <c r="K48" s="401"/>
      <c r="L48" s="113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idden="1">
      <c r="A49" s="342"/>
      <c r="B49" s="342"/>
      <c r="C49" s="342"/>
      <c r="D49" s="342"/>
      <c r="E49" s="342"/>
      <c r="F49" s="159">
        <v>44348</v>
      </c>
      <c r="G49" s="159">
        <v>44355</v>
      </c>
      <c r="H49" s="425"/>
      <c r="I49" s="155">
        <v>13.333333333333334</v>
      </c>
      <c r="J49" s="370"/>
      <c r="K49" s="401"/>
      <c r="L49" s="113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hidden="1" customHeight="1">
      <c r="A50" s="419">
        <v>44273</v>
      </c>
      <c r="B50" s="352" t="s">
        <v>81</v>
      </c>
      <c r="C50" s="419" t="s">
        <v>82</v>
      </c>
      <c r="D50" s="419" t="s">
        <v>29</v>
      </c>
      <c r="E50" s="419" t="s">
        <v>30</v>
      </c>
      <c r="F50" s="152">
        <v>44300</v>
      </c>
      <c r="G50" s="152">
        <v>44306</v>
      </c>
      <c r="H50" s="426">
        <v>40.1</v>
      </c>
      <c r="I50" s="153">
        <v>13.63</v>
      </c>
      <c r="J50" s="352" t="s">
        <v>259</v>
      </c>
      <c r="K50" s="404">
        <v>4009433555</v>
      </c>
      <c r="L50" s="110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hidden="1" customHeight="1">
      <c r="A51" s="419"/>
      <c r="B51" s="352"/>
      <c r="C51" s="419"/>
      <c r="D51" s="419"/>
      <c r="E51" s="419"/>
      <c r="F51" s="152">
        <v>44453</v>
      </c>
      <c r="G51" s="152">
        <v>44459</v>
      </c>
      <c r="H51" s="426"/>
      <c r="I51" s="153">
        <v>13.23</v>
      </c>
      <c r="J51" s="352"/>
      <c r="K51" s="404"/>
      <c r="L51" s="110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45" hidden="1" customHeight="1">
      <c r="A52" s="419"/>
      <c r="B52" s="352"/>
      <c r="C52" s="419"/>
      <c r="D52" s="419"/>
      <c r="E52" s="419"/>
      <c r="F52" s="152">
        <v>44544</v>
      </c>
      <c r="G52" s="152">
        <v>44550</v>
      </c>
      <c r="H52" s="426"/>
      <c r="I52" s="153">
        <v>13.23</v>
      </c>
      <c r="J52" s="352"/>
      <c r="K52" s="404"/>
      <c r="L52" s="110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42.75" hidden="1">
      <c r="A53" s="154">
        <v>44273</v>
      </c>
      <c r="B53" s="160" t="s">
        <v>87</v>
      </c>
      <c r="C53" s="160" t="s">
        <v>88</v>
      </c>
      <c r="D53" s="160" t="s">
        <v>29</v>
      </c>
      <c r="E53" s="160" t="s">
        <v>89</v>
      </c>
      <c r="F53" s="161">
        <v>44285</v>
      </c>
      <c r="G53" s="162">
        <v>44286</v>
      </c>
      <c r="H53" s="163">
        <v>5.1999999999999998E-2</v>
      </c>
      <c r="I53" s="163">
        <v>5.1999999999999998E-2</v>
      </c>
      <c r="J53" s="164" t="s">
        <v>262</v>
      </c>
      <c r="K53" s="165" t="s">
        <v>26</v>
      </c>
      <c r="L53" s="110"/>
      <c r="M53" s="83"/>
      <c r="N53" s="83"/>
      <c r="O53" s="83"/>
      <c r="P53" s="83"/>
      <c r="Q53" s="83"/>
      <c r="R53" s="83"/>
      <c r="S53" s="83"/>
      <c r="T53" s="83"/>
      <c r="U53" s="83"/>
      <c r="V53" s="83"/>
      <c r="W53" s="83"/>
      <c r="X53" s="83"/>
      <c r="Y53" s="83"/>
      <c r="Z53" s="83"/>
    </row>
    <row r="54" spans="1:26" ht="16.149999999999999" hidden="1" customHeight="1">
      <c r="A54" s="152">
        <v>44274</v>
      </c>
      <c r="B54" s="152" t="s">
        <v>260</v>
      </c>
      <c r="C54" s="152" t="s">
        <v>99</v>
      </c>
      <c r="D54" s="152" t="s">
        <v>26</v>
      </c>
      <c r="E54" s="152" t="s">
        <v>26</v>
      </c>
      <c r="F54" s="152" t="s">
        <v>26</v>
      </c>
      <c r="G54" s="152" t="s">
        <v>26</v>
      </c>
      <c r="H54" s="152" t="s">
        <v>26</v>
      </c>
      <c r="I54" s="152" t="s">
        <v>26</v>
      </c>
      <c r="J54" s="152" t="s">
        <v>38</v>
      </c>
      <c r="K54" s="152" t="s">
        <v>26</v>
      </c>
      <c r="L54" s="11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hidden="1" customHeight="1">
      <c r="A55" s="420">
        <v>44274</v>
      </c>
      <c r="B55" s="423" t="s">
        <v>104</v>
      </c>
      <c r="C55" s="423" t="s">
        <v>105</v>
      </c>
      <c r="D55" s="423" t="s">
        <v>29</v>
      </c>
      <c r="E55" s="423" t="s">
        <v>30</v>
      </c>
      <c r="F55" s="166">
        <v>44300</v>
      </c>
      <c r="G55" s="166">
        <v>44306</v>
      </c>
      <c r="H55" s="405">
        <v>57.33</v>
      </c>
      <c r="I55" s="167">
        <v>28.67</v>
      </c>
      <c r="J55" s="423" t="s">
        <v>261</v>
      </c>
      <c r="K55" s="405">
        <v>3582994449</v>
      </c>
      <c r="L55" s="110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8.75" hidden="1" customHeight="1">
      <c r="A56" s="421"/>
      <c r="B56" s="373"/>
      <c r="C56" s="373"/>
      <c r="D56" s="373"/>
      <c r="E56" s="373"/>
      <c r="F56" s="166">
        <v>44453</v>
      </c>
      <c r="G56" s="166">
        <v>44459</v>
      </c>
      <c r="H56" s="373"/>
      <c r="I56" s="168">
        <v>17.2</v>
      </c>
      <c r="J56" s="373"/>
      <c r="K56" s="373"/>
      <c r="L56" s="110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hidden="1" customHeight="1">
      <c r="A57" s="422"/>
      <c r="B57" s="374"/>
      <c r="C57" s="374"/>
      <c r="D57" s="374"/>
      <c r="E57" s="374"/>
      <c r="F57" s="166">
        <v>44512</v>
      </c>
      <c r="G57" s="169">
        <v>44519</v>
      </c>
      <c r="H57" s="374"/>
      <c r="I57" s="168">
        <v>11.47</v>
      </c>
      <c r="J57" s="374"/>
      <c r="K57" s="374"/>
      <c r="L57" s="110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s="86" customFormat="1" ht="28.5" hidden="1">
      <c r="A58" s="170">
        <v>44273</v>
      </c>
      <c r="B58" s="171" t="s">
        <v>66</v>
      </c>
      <c r="C58" s="171" t="s">
        <v>67</v>
      </c>
      <c r="D58" s="172" t="s">
        <v>268</v>
      </c>
      <c r="E58" s="173" t="s">
        <v>30</v>
      </c>
      <c r="F58" s="174">
        <v>44302</v>
      </c>
      <c r="G58" s="175">
        <v>44308</v>
      </c>
      <c r="H58" s="176">
        <v>311.02999999999997</v>
      </c>
      <c r="I58" s="176">
        <v>311.02999999999997</v>
      </c>
      <c r="J58" s="177" t="s">
        <v>269</v>
      </c>
      <c r="K58" s="178">
        <v>145000000000</v>
      </c>
      <c r="L58" s="114"/>
      <c r="M58" s="85"/>
      <c r="N58" s="85"/>
      <c r="O58" s="85"/>
      <c r="P58" s="85"/>
      <c r="Q58" s="85"/>
      <c r="R58" s="85"/>
      <c r="S58" s="85"/>
      <c r="T58" s="85"/>
      <c r="U58" s="85"/>
      <c r="V58" s="85"/>
      <c r="W58" s="85"/>
      <c r="X58" s="85"/>
      <c r="Y58" s="85"/>
      <c r="Z58" s="85"/>
    </row>
    <row r="59" spans="1:26" ht="14.25" hidden="1" customHeight="1">
      <c r="A59" s="415">
        <v>44274</v>
      </c>
      <c r="B59" s="417" t="s">
        <v>91</v>
      </c>
      <c r="C59" s="417" t="s">
        <v>92</v>
      </c>
      <c r="D59" s="417" t="s">
        <v>29</v>
      </c>
      <c r="E59" s="417" t="s">
        <v>30</v>
      </c>
      <c r="F59" s="179">
        <v>44329</v>
      </c>
      <c r="G59" s="179">
        <v>44336</v>
      </c>
      <c r="H59" s="429">
        <v>63.73</v>
      </c>
      <c r="I59" s="180">
        <v>31.864999999999998</v>
      </c>
      <c r="J59" s="417" t="s">
        <v>263</v>
      </c>
      <c r="K59" s="399">
        <v>3823994806</v>
      </c>
      <c r="L59" s="114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hidden="1" customHeight="1">
      <c r="A60" s="416"/>
      <c r="B60" s="418"/>
      <c r="C60" s="418"/>
      <c r="D60" s="418"/>
      <c r="E60" s="418"/>
      <c r="F60" s="181">
        <v>44544</v>
      </c>
      <c r="G60" s="181">
        <v>44550</v>
      </c>
      <c r="H60" s="418"/>
      <c r="I60" s="182">
        <v>31.864999999999998</v>
      </c>
      <c r="J60" s="418"/>
      <c r="K60" s="400"/>
      <c r="L60" s="114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hidden="1" customHeight="1">
      <c r="A61" s="350">
        <v>44274</v>
      </c>
      <c r="B61" s="351" t="s">
        <v>84</v>
      </c>
      <c r="C61" s="351" t="s">
        <v>85</v>
      </c>
      <c r="D61" s="351" t="s">
        <v>29</v>
      </c>
      <c r="E61" s="351" t="s">
        <v>30</v>
      </c>
      <c r="F61" s="183">
        <v>44281</v>
      </c>
      <c r="G61" s="183">
        <v>44291</v>
      </c>
      <c r="H61" s="427">
        <v>13.68</v>
      </c>
      <c r="I61" s="184">
        <v>1.1399999999999999</v>
      </c>
      <c r="J61" s="351" t="s">
        <v>264</v>
      </c>
      <c r="K61" s="409">
        <v>105682466561.00003</v>
      </c>
      <c r="L61" s="114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hidden="1" customHeight="1">
      <c r="A62" s="350"/>
      <c r="B62" s="351"/>
      <c r="C62" s="351"/>
      <c r="D62" s="351"/>
      <c r="E62" s="351"/>
      <c r="F62" s="183">
        <v>44313</v>
      </c>
      <c r="G62" s="183">
        <v>44319</v>
      </c>
      <c r="H62" s="427"/>
      <c r="I62" s="184">
        <v>1.1399999999999999</v>
      </c>
      <c r="J62" s="351"/>
      <c r="K62" s="409"/>
      <c r="L62" s="114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hidden="1" customHeight="1">
      <c r="A63" s="350"/>
      <c r="B63" s="351"/>
      <c r="C63" s="351"/>
      <c r="D63" s="351"/>
      <c r="E63" s="351"/>
      <c r="F63" s="183">
        <v>44342</v>
      </c>
      <c r="G63" s="183">
        <v>44348</v>
      </c>
      <c r="H63" s="427"/>
      <c r="I63" s="184">
        <v>1.1399999999999999</v>
      </c>
      <c r="J63" s="351"/>
      <c r="K63" s="409"/>
      <c r="L63" s="114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hidden="1" customHeight="1">
      <c r="A64" s="350"/>
      <c r="B64" s="351"/>
      <c r="C64" s="351"/>
      <c r="D64" s="351"/>
      <c r="E64" s="351"/>
      <c r="F64" s="183">
        <v>44372</v>
      </c>
      <c r="G64" s="183">
        <v>44378</v>
      </c>
      <c r="H64" s="427"/>
      <c r="I64" s="184">
        <v>1.1399999999999999</v>
      </c>
      <c r="J64" s="351"/>
      <c r="K64" s="409"/>
      <c r="L64" s="114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hidden="1" customHeight="1">
      <c r="A65" s="350"/>
      <c r="B65" s="351"/>
      <c r="C65" s="351"/>
      <c r="D65" s="351"/>
      <c r="E65" s="351"/>
      <c r="F65" s="183">
        <v>44404</v>
      </c>
      <c r="G65" s="183">
        <v>44410</v>
      </c>
      <c r="H65" s="427"/>
      <c r="I65" s="184">
        <v>1.1399999999999999</v>
      </c>
      <c r="J65" s="351"/>
      <c r="K65" s="409"/>
      <c r="L65" s="114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hidden="1" customHeight="1">
      <c r="A66" s="350"/>
      <c r="B66" s="351"/>
      <c r="C66" s="351"/>
      <c r="D66" s="351"/>
      <c r="E66" s="351"/>
      <c r="F66" s="183">
        <v>44434</v>
      </c>
      <c r="G66" s="183">
        <v>44440</v>
      </c>
      <c r="H66" s="427"/>
      <c r="I66" s="184">
        <v>1.1399999999999999</v>
      </c>
      <c r="J66" s="351"/>
      <c r="K66" s="409"/>
      <c r="L66" s="114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hidden="1" customHeight="1">
      <c r="A67" s="350"/>
      <c r="B67" s="351"/>
      <c r="C67" s="351"/>
      <c r="D67" s="351"/>
      <c r="E67" s="351"/>
      <c r="F67" s="183">
        <v>44466</v>
      </c>
      <c r="G67" s="183">
        <v>44470</v>
      </c>
      <c r="H67" s="427"/>
      <c r="I67" s="184">
        <v>1.1399999999999999</v>
      </c>
      <c r="J67" s="351"/>
      <c r="K67" s="409"/>
      <c r="L67" s="114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hidden="1" customHeight="1">
      <c r="A68" s="350"/>
      <c r="B68" s="351"/>
      <c r="C68" s="351"/>
      <c r="D68" s="351"/>
      <c r="E68" s="351"/>
      <c r="F68" s="183">
        <v>44495</v>
      </c>
      <c r="G68" s="183">
        <v>44502</v>
      </c>
      <c r="H68" s="427"/>
      <c r="I68" s="184">
        <v>1.1399999999999999</v>
      </c>
      <c r="J68" s="351"/>
      <c r="K68" s="409"/>
      <c r="L68" s="114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hidden="1" customHeight="1">
      <c r="A69" s="350"/>
      <c r="B69" s="351"/>
      <c r="C69" s="351"/>
      <c r="D69" s="351"/>
      <c r="E69" s="351"/>
      <c r="F69" s="183">
        <v>44525</v>
      </c>
      <c r="G69" s="183">
        <v>44531</v>
      </c>
      <c r="H69" s="427"/>
      <c r="I69" s="184">
        <v>1.1399999999999999</v>
      </c>
      <c r="J69" s="351"/>
      <c r="K69" s="409"/>
      <c r="L69" s="114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hidden="1" customHeight="1">
      <c r="A70" s="350"/>
      <c r="B70" s="351"/>
      <c r="C70" s="351"/>
      <c r="D70" s="351"/>
      <c r="E70" s="351"/>
      <c r="F70" s="183">
        <v>44558</v>
      </c>
      <c r="G70" s="183">
        <v>44564</v>
      </c>
      <c r="H70" s="427"/>
      <c r="I70" s="184">
        <v>1.1399999999999999</v>
      </c>
      <c r="J70" s="351"/>
      <c r="K70" s="409"/>
      <c r="L70" s="114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hidden="1" customHeight="1">
      <c r="A71" s="350"/>
      <c r="B71" s="351"/>
      <c r="C71" s="351"/>
      <c r="D71" s="351"/>
      <c r="E71" s="351"/>
      <c r="F71" s="183">
        <v>44587</v>
      </c>
      <c r="G71" s="183">
        <v>44593</v>
      </c>
      <c r="H71" s="427"/>
      <c r="I71" s="184">
        <v>1.1399999999999999</v>
      </c>
      <c r="J71" s="351"/>
      <c r="K71" s="409"/>
      <c r="L71" s="110">
        <v>44420</v>
      </c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hidden="1" customHeight="1">
      <c r="A72" s="414"/>
      <c r="B72" s="424"/>
      <c r="C72" s="424"/>
      <c r="D72" s="424"/>
      <c r="E72" s="424"/>
      <c r="F72" s="185">
        <v>44615</v>
      </c>
      <c r="G72" s="185">
        <v>44621</v>
      </c>
      <c r="H72" s="428"/>
      <c r="I72" s="186">
        <v>1.1399999999999999</v>
      </c>
      <c r="J72" s="424"/>
      <c r="K72" s="410"/>
      <c r="L72" s="110">
        <v>44420</v>
      </c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hidden="1" customHeight="1">
      <c r="A73" s="370">
        <v>44274</v>
      </c>
      <c r="B73" s="371" t="s">
        <v>60</v>
      </c>
      <c r="C73" s="371" t="s">
        <v>61</v>
      </c>
      <c r="D73" s="371" t="s">
        <v>29</v>
      </c>
      <c r="E73" s="371" t="s">
        <v>30</v>
      </c>
      <c r="F73" s="154">
        <v>44281</v>
      </c>
      <c r="G73" s="154">
        <v>44291</v>
      </c>
      <c r="H73" s="395">
        <v>260</v>
      </c>
      <c r="I73" s="187">
        <v>65</v>
      </c>
      <c r="J73" s="371" t="s">
        <v>265</v>
      </c>
      <c r="K73" s="406">
        <v>132523191840</v>
      </c>
      <c r="L73" s="114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hidden="1" customHeight="1">
      <c r="A74" s="370"/>
      <c r="B74" s="371"/>
      <c r="C74" s="371"/>
      <c r="D74" s="371"/>
      <c r="E74" s="371"/>
      <c r="F74" s="154">
        <v>44372</v>
      </c>
      <c r="G74" s="154">
        <v>44378</v>
      </c>
      <c r="H74" s="371"/>
      <c r="I74" s="187">
        <v>65</v>
      </c>
      <c r="J74" s="371"/>
      <c r="K74" s="407"/>
      <c r="L74" s="114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hidden="1" customHeight="1">
      <c r="A75" s="370"/>
      <c r="B75" s="371"/>
      <c r="C75" s="371"/>
      <c r="D75" s="371"/>
      <c r="E75" s="371"/>
      <c r="F75" s="154">
        <v>44466</v>
      </c>
      <c r="G75" s="154">
        <v>44470</v>
      </c>
      <c r="H75" s="371"/>
      <c r="I75" s="187">
        <v>65</v>
      </c>
      <c r="J75" s="371"/>
      <c r="K75" s="407"/>
      <c r="L75" s="114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hidden="1" customHeight="1">
      <c r="A76" s="370"/>
      <c r="B76" s="371"/>
      <c r="C76" s="371"/>
      <c r="D76" s="371"/>
      <c r="E76" s="371"/>
      <c r="F76" s="154">
        <v>44558</v>
      </c>
      <c r="G76" s="154">
        <v>44564</v>
      </c>
      <c r="H76" s="371"/>
      <c r="I76" s="187">
        <v>65</v>
      </c>
      <c r="J76" s="371"/>
      <c r="K76" s="408"/>
      <c r="L76" s="114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hidden="1" customHeight="1">
      <c r="A77" s="370"/>
      <c r="B77" s="371"/>
      <c r="C77" s="371" t="s">
        <v>63</v>
      </c>
      <c r="D77" s="371"/>
      <c r="E77" s="371"/>
      <c r="F77" s="154">
        <v>44281</v>
      </c>
      <c r="G77" s="154">
        <v>44291</v>
      </c>
      <c r="H77" s="395">
        <v>260</v>
      </c>
      <c r="I77" s="187">
        <v>65</v>
      </c>
      <c r="J77" s="371" t="s">
        <v>265</v>
      </c>
      <c r="K77" s="406">
        <v>117551828160</v>
      </c>
      <c r="L77" s="114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hidden="1" customHeight="1">
      <c r="A78" s="370"/>
      <c r="B78" s="371"/>
      <c r="C78" s="371"/>
      <c r="D78" s="371"/>
      <c r="E78" s="371"/>
      <c r="F78" s="154">
        <v>44372</v>
      </c>
      <c r="G78" s="154">
        <v>44378</v>
      </c>
      <c r="H78" s="371"/>
      <c r="I78" s="187">
        <v>65</v>
      </c>
      <c r="J78" s="371"/>
      <c r="K78" s="407"/>
      <c r="L78" s="114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hidden="1" customHeight="1">
      <c r="A79" s="370"/>
      <c r="B79" s="371"/>
      <c r="C79" s="371"/>
      <c r="D79" s="371"/>
      <c r="E79" s="371"/>
      <c r="F79" s="154">
        <v>44466</v>
      </c>
      <c r="G79" s="154">
        <v>44470</v>
      </c>
      <c r="H79" s="371"/>
      <c r="I79" s="187">
        <v>65</v>
      </c>
      <c r="J79" s="371"/>
      <c r="K79" s="407"/>
      <c r="L79" s="114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hidden="1" customHeight="1">
      <c r="A80" s="370"/>
      <c r="B80" s="371"/>
      <c r="C80" s="371"/>
      <c r="D80" s="371"/>
      <c r="E80" s="371"/>
      <c r="F80" s="154">
        <v>44558</v>
      </c>
      <c r="G80" s="154">
        <v>44199</v>
      </c>
      <c r="H80" s="371"/>
      <c r="I80" s="187">
        <v>65</v>
      </c>
      <c r="J80" s="371"/>
      <c r="K80" s="408"/>
      <c r="L80" s="114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s="87" customFormat="1" ht="15" hidden="1" customHeight="1">
      <c r="A81" s="352">
        <v>44274</v>
      </c>
      <c r="B81" s="353" t="s">
        <v>140</v>
      </c>
      <c r="C81" s="353" t="s">
        <v>141</v>
      </c>
      <c r="D81" s="353" t="s">
        <v>29</v>
      </c>
      <c r="E81" s="353" t="s">
        <v>30</v>
      </c>
      <c r="F81" s="158">
        <v>44312</v>
      </c>
      <c r="G81" s="158">
        <v>44316</v>
      </c>
      <c r="H81" s="354">
        <v>358.48</v>
      </c>
      <c r="I81" s="188">
        <v>89.62</v>
      </c>
      <c r="J81" s="353" t="s">
        <v>266</v>
      </c>
      <c r="K81" s="411">
        <v>13240232240.639999</v>
      </c>
      <c r="L81" s="114"/>
    </row>
    <row r="82" spans="1:26" s="87" customFormat="1" ht="14.25" hidden="1" customHeight="1">
      <c r="A82" s="352"/>
      <c r="B82" s="353"/>
      <c r="C82" s="353"/>
      <c r="D82" s="353"/>
      <c r="E82" s="353"/>
      <c r="F82" s="158">
        <v>44403</v>
      </c>
      <c r="G82" s="158">
        <v>44407</v>
      </c>
      <c r="H82" s="353"/>
      <c r="I82" s="188">
        <v>89.62</v>
      </c>
      <c r="J82" s="353"/>
      <c r="K82" s="412"/>
      <c r="L82" s="114"/>
    </row>
    <row r="83" spans="1:26" s="87" customFormat="1" ht="14.25" hidden="1" customHeight="1">
      <c r="A83" s="352"/>
      <c r="B83" s="353"/>
      <c r="C83" s="353"/>
      <c r="D83" s="353"/>
      <c r="E83" s="353"/>
      <c r="F83" s="158">
        <v>44524</v>
      </c>
      <c r="G83" s="158">
        <v>44530</v>
      </c>
      <c r="H83" s="353"/>
      <c r="I83" s="188">
        <v>89.62</v>
      </c>
      <c r="J83" s="353"/>
      <c r="K83" s="412"/>
      <c r="L83" s="114"/>
    </row>
    <row r="84" spans="1:26" s="87" customFormat="1" ht="14.25" hidden="1" customHeight="1">
      <c r="A84" s="361"/>
      <c r="B84" s="356"/>
      <c r="C84" s="356"/>
      <c r="D84" s="356"/>
      <c r="E84" s="356"/>
      <c r="F84" s="189">
        <v>44585</v>
      </c>
      <c r="G84" s="189">
        <v>44589</v>
      </c>
      <c r="H84" s="356"/>
      <c r="I84" s="190">
        <v>89.62</v>
      </c>
      <c r="J84" s="356"/>
      <c r="K84" s="413"/>
      <c r="L84" s="114"/>
    </row>
    <row r="85" spans="1:26" ht="14.25" hidden="1" customHeight="1">
      <c r="A85" s="370">
        <v>44274</v>
      </c>
      <c r="B85" s="371" t="s">
        <v>173</v>
      </c>
      <c r="C85" s="371" t="s">
        <v>174</v>
      </c>
      <c r="D85" s="371" t="s">
        <v>29</v>
      </c>
      <c r="E85" s="371" t="s">
        <v>30</v>
      </c>
      <c r="F85" s="154">
        <v>44326</v>
      </c>
      <c r="G85" s="154">
        <v>44330</v>
      </c>
      <c r="H85" s="395">
        <v>1976</v>
      </c>
      <c r="I85" s="187">
        <v>329.33</v>
      </c>
      <c r="J85" s="396" t="s">
        <v>267</v>
      </c>
      <c r="K85" s="395">
        <v>50205113296</v>
      </c>
      <c r="L85" s="114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hidden="1" customHeight="1">
      <c r="A86" s="370"/>
      <c r="B86" s="371"/>
      <c r="C86" s="371"/>
      <c r="D86" s="371"/>
      <c r="E86" s="371"/>
      <c r="F86" s="154">
        <v>44355</v>
      </c>
      <c r="G86" s="154">
        <v>44362</v>
      </c>
      <c r="H86" s="371"/>
      <c r="I86" s="187">
        <v>329.33</v>
      </c>
      <c r="J86" s="396"/>
      <c r="K86" s="371"/>
      <c r="L86" s="114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hidden="1" customHeight="1">
      <c r="A87" s="370"/>
      <c r="B87" s="371"/>
      <c r="C87" s="371"/>
      <c r="D87" s="371"/>
      <c r="E87" s="371"/>
      <c r="F87" s="154">
        <v>44385</v>
      </c>
      <c r="G87" s="154">
        <v>44391</v>
      </c>
      <c r="H87" s="371"/>
      <c r="I87" s="187">
        <v>329.33</v>
      </c>
      <c r="J87" s="396"/>
      <c r="K87" s="371"/>
      <c r="L87" s="114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hidden="1" customHeight="1">
      <c r="A88" s="370"/>
      <c r="B88" s="371"/>
      <c r="C88" s="371"/>
      <c r="D88" s="371"/>
      <c r="E88" s="371"/>
      <c r="F88" s="154">
        <v>44417</v>
      </c>
      <c r="G88" s="154">
        <v>44421</v>
      </c>
      <c r="H88" s="371"/>
      <c r="I88" s="187">
        <v>329.33</v>
      </c>
      <c r="J88" s="396"/>
      <c r="K88" s="371"/>
      <c r="L88" s="114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hidden="1" customHeight="1">
      <c r="A89" s="370"/>
      <c r="B89" s="371"/>
      <c r="C89" s="371"/>
      <c r="D89" s="371"/>
      <c r="E89" s="371"/>
      <c r="F89" s="154">
        <v>44447</v>
      </c>
      <c r="G89" s="154">
        <v>44453</v>
      </c>
      <c r="H89" s="371"/>
      <c r="I89" s="187">
        <v>329.33</v>
      </c>
      <c r="J89" s="396"/>
      <c r="K89" s="371"/>
      <c r="L89" s="114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hidden="1" customHeight="1">
      <c r="A90" s="370"/>
      <c r="B90" s="371"/>
      <c r="C90" s="371"/>
      <c r="D90" s="371"/>
      <c r="E90" s="371"/>
      <c r="F90" s="154">
        <v>44477</v>
      </c>
      <c r="G90" s="154">
        <v>44483</v>
      </c>
      <c r="H90" s="371"/>
      <c r="I90" s="187">
        <v>329.33</v>
      </c>
      <c r="J90" s="396"/>
      <c r="K90" s="371"/>
      <c r="L90" s="114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hidden="1" customHeight="1">
      <c r="A91" s="419">
        <v>44278</v>
      </c>
      <c r="B91" s="353" t="s">
        <v>110</v>
      </c>
      <c r="C91" s="310" t="s">
        <v>111</v>
      </c>
      <c r="D91" s="353" t="s">
        <v>29</v>
      </c>
      <c r="E91" s="310" t="s">
        <v>30</v>
      </c>
      <c r="F91" s="152">
        <v>44295</v>
      </c>
      <c r="G91" s="152">
        <v>44301</v>
      </c>
      <c r="H91" s="364">
        <v>702</v>
      </c>
      <c r="I91" s="191">
        <v>58.5</v>
      </c>
      <c r="J91" s="353" t="s">
        <v>270</v>
      </c>
      <c r="K91" s="404">
        <v>323006667516</v>
      </c>
      <c r="L91" s="114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hidden="1" customHeight="1">
      <c r="A92" s="419"/>
      <c r="B92" s="353"/>
      <c r="C92" s="310"/>
      <c r="D92" s="353"/>
      <c r="E92" s="310"/>
      <c r="F92" s="152">
        <v>44327</v>
      </c>
      <c r="G92" s="152">
        <v>44334</v>
      </c>
      <c r="H92" s="365"/>
      <c r="I92" s="191">
        <v>58.5</v>
      </c>
      <c r="J92" s="353"/>
      <c r="K92" s="404"/>
      <c r="L92" s="11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hidden="1" customHeight="1">
      <c r="A93" s="419"/>
      <c r="B93" s="353"/>
      <c r="C93" s="310"/>
      <c r="D93" s="353"/>
      <c r="E93" s="310"/>
      <c r="F93" s="152">
        <v>44355</v>
      </c>
      <c r="G93" s="152">
        <v>44362</v>
      </c>
      <c r="H93" s="365"/>
      <c r="I93" s="191">
        <v>58.5</v>
      </c>
      <c r="J93" s="353"/>
      <c r="K93" s="404"/>
      <c r="L93" s="114"/>
      <c r="M93" s="84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hidden="1" customHeight="1">
      <c r="A94" s="419"/>
      <c r="B94" s="353"/>
      <c r="C94" s="310"/>
      <c r="D94" s="353"/>
      <c r="E94" s="310"/>
      <c r="F94" s="152">
        <v>44386</v>
      </c>
      <c r="G94" s="152">
        <v>44392</v>
      </c>
      <c r="H94" s="365"/>
      <c r="I94" s="191">
        <v>58.5</v>
      </c>
      <c r="J94" s="353"/>
      <c r="K94" s="404"/>
      <c r="L94" s="114"/>
      <c r="M94" s="84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hidden="1" customHeight="1">
      <c r="A95" s="419"/>
      <c r="B95" s="353"/>
      <c r="C95" s="310"/>
      <c r="D95" s="353"/>
      <c r="E95" s="310"/>
      <c r="F95" s="152">
        <v>44418</v>
      </c>
      <c r="G95" s="152">
        <v>44425</v>
      </c>
      <c r="H95" s="365"/>
      <c r="I95" s="191">
        <v>58.5</v>
      </c>
      <c r="J95" s="353"/>
      <c r="K95" s="404"/>
      <c r="L95" s="114"/>
      <c r="M95" s="84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hidden="1" customHeight="1">
      <c r="A96" s="419"/>
      <c r="B96" s="353"/>
      <c r="C96" s="310"/>
      <c r="D96" s="353"/>
      <c r="E96" s="310"/>
      <c r="F96" s="152">
        <v>44448</v>
      </c>
      <c r="G96" s="152">
        <v>44454</v>
      </c>
      <c r="H96" s="365"/>
      <c r="I96" s="191">
        <v>58.5</v>
      </c>
      <c r="J96" s="353"/>
      <c r="K96" s="404"/>
      <c r="L96" s="114"/>
      <c r="M96" s="84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hidden="1" customHeight="1">
      <c r="A97" s="419"/>
      <c r="B97" s="353"/>
      <c r="C97" s="310"/>
      <c r="D97" s="353"/>
      <c r="E97" s="310"/>
      <c r="F97" s="152">
        <v>44480</v>
      </c>
      <c r="G97" s="152">
        <v>44484</v>
      </c>
      <c r="H97" s="365"/>
      <c r="I97" s="191">
        <v>58.5</v>
      </c>
      <c r="J97" s="353"/>
      <c r="K97" s="404"/>
      <c r="L97" s="114"/>
      <c r="M97" s="84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hidden="1" customHeight="1">
      <c r="A98" s="419"/>
      <c r="B98" s="353"/>
      <c r="C98" s="310"/>
      <c r="D98" s="353"/>
      <c r="E98" s="310"/>
      <c r="F98" s="152">
        <v>44509</v>
      </c>
      <c r="G98" s="152">
        <v>44516</v>
      </c>
      <c r="H98" s="365"/>
      <c r="I98" s="191">
        <v>58.5</v>
      </c>
      <c r="J98" s="353"/>
      <c r="K98" s="404"/>
      <c r="L98" s="114"/>
      <c r="M98" s="84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hidden="1" customHeight="1">
      <c r="A99" s="419"/>
      <c r="B99" s="353"/>
      <c r="C99" s="310"/>
      <c r="D99" s="353"/>
      <c r="E99" s="310"/>
      <c r="F99" s="152">
        <v>44539</v>
      </c>
      <c r="G99" s="152">
        <v>44545</v>
      </c>
      <c r="H99" s="365"/>
      <c r="I99" s="191">
        <v>58.5</v>
      </c>
      <c r="J99" s="353"/>
      <c r="K99" s="404"/>
      <c r="L99" s="114"/>
      <c r="M99" s="84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hidden="1" customHeight="1">
      <c r="A100" s="419"/>
      <c r="B100" s="353"/>
      <c r="C100" s="310"/>
      <c r="D100" s="353"/>
      <c r="E100" s="310"/>
      <c r="F100" s="152">
        <v>44572</v>
      </c>
      <c r="G100" s="152">
        <v>44578</v>
      </c>
      <c r="H100" s="365"/>
      <c r="I100" s="191">
        <v>58.5</v>
      </c>
      <c r="J100" s="353"/>
      <c r="K100" s="404"/>
      <c r="L100" s="114"/>
      <c r="M100" s="84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hidden="1" customHeight="1">
      <c r="A101" s="419"/>
      <c r="B101" s="353"/>
      <c r="C101" s="310"/>
      <c r="D101" s="353"/>
      <c r="E101" s="310"/>
      <c r="F101" s="152">
        <v>44601</v>
      </c>
      <c r="G101" s="152">
        <v>44607</v>
      </c>
      <c r="H101" s="365"/>
      <c r="I101" s="191">
        <v>58.5</v>
      </c>
      <c r="J101" s="353"/>
      <c r="K101" s="404"/>
      <c r="L101" s="110">
        <v>44420</v>
      </c>
      <c r="M101" s="4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hidden="1" customHeight="1">
      <c r="A102" s="419"/>
      <c r="B102" s="353"/>
      <c r="C102" s="310"/>
      <c r="D102" s="353"/>
      <c r="E102" s="310"/>
      <c r="F102" s="152">
        <v>44629</v>
      </c>
      <c r="G102" s="152">
        <v>44635</v>
      </c>
      <c r="H102" s="366"/>
      <c r="I102" s="191">
        <v>58.5</v>
      </c>
      <c r="J102" s="353"/>
      <c r="K102" s="404"/>
      <c r="L102" s="110">
        <v>44420</v>
      </c>
      <c r="M102" s="4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hidden="1" customHeight="1">
      <c r="A103" s="370">
        <v>44279</v>
      </c>
      <c r="B103" s="371" t="s">
        <v>271</v>
      </c>
      <c r="C103" s="371" t="s">
        <v>120</v>
      </c>
      <c r="D103" s="371" t="s">
        <v>29</v>
      </c>
      <c r="E103" s="371" t="s">
        <v>30</v>
      </c>
      <c r="F103" s="154">
        <v>44302</v>
      </c>
      <c r="G103" s="154">
        <v>44308</v>
      </c>
      <c r="H103" s="395">
        <v>262</v>
      </c>
      <c r="I103" s="187">
        <v>51.5</v>
      </c>
      <c r="J103" s="396" t="s">
        <v>272</v>
      </c>
      <c r="K103" s="395">
        <v>280332809148</v>
      </c>
      <c r="L103" s="114"/>
      <c r="M103" s="84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idden="1">
      <c r="A104" s="370"/>
      <c r="B104" s="371"/>
      <c r="C104" s="371"/>
      <c r="D104" s="371"/>
      <c r="E104" s="371"/>
      <c r="F104" s="154">
        <v>44392</v>
      </c>
      <c r="G104" s="154">
        <v>44399</v>
      </c>
      <c r="H104" s="371"/>
      <c r="I104" s="187">
        <v>79.5</v>
      </c>
      <c r="J104" s="396"/>
      <c r="K104" s="371"/>
      <c r="L104" s="114"/>
      <c r="M104" s="84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hidden="1" customHeight="1">
      <c r="A105" s="370"/>
      <c r="B105" s="371"/>
      <c r="C105" s="371"/>
      <c r="D105" s="371"/>
      <c r="E105" s="371"/>
      <c r="F105" s="154">
        <v>44483</v>
      </c>
      <c r="G105" s="154">
        <v>44490</v>
      </c>
      <c r="H105" s="371"/>
      <c r="I105" s="187">
        <v>79.5</v>
      </c>
      <c r="J105" s="396"/>
      <c r="K105" s="371"/>
      <c r="L105" s="114"/>
      <c r="M105" s="84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hidden="1" customHeight="1">
      <c r="A106" s="370"/>
      <c r="B106" s="371"/>
      <c r="C106" s="371"/>
      <c r="D106" s="371"/>
      <c r="E106" s="371"/>
      <c r="F106" s="154">
        <v>44575</v>
      </c>
      <c r="G106" s="154">
        <v>44581</v>
      </c>
      <c r="H106" s="371"/>
      <c r="I106" s="187">
        <v>51.5</v>
      </c>
      <c r="J106" s="396"/>
      <c r="K106" s="371"/>
      <c r="L106" s="114"/>
      <c r="M106" s="84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hidden="1" customHeight="1">
      <c r="A107" s="457">
        <v>44279</v>
      </c>
      <c r="B107" s="334" t="s">
        <v>184</v>
      </c>
      <c r="C107" s="334" t="s">
        <v>185</v>
      </c>
      <c r="D107" s="334" t="s">
        <v>29</v>
      </c>
      <c r="E107" s="334" t="s">
        <v>30</v>
      </c>
      <c r="F107" s="192">
        <v>44306</v>
      </c>
      <c r="G107" s="192">
        <v>44312</v>
      </c>
      <c r="H107" s="397">
        <v>148.56</v>
      </c>
      <c r="I107" s="193">
        <v>49.52</v>
      </c>
      <c r="J107" s="334" t="s">
        <v>327</v>
      </c>
      <c r="K107" s="459">
        <v>165000000000</v>
      </c>
      <c r="L107" s="114"/>
      <c r="M107" s="84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hidden="1" customHeight="1">
      <c r="A108" s="458"/>
      <c r="B108" s="458"/>
      <c r="C108" s="458"/>
      <c r="D108" s="458"/>
      <c r="E108" s="458"/>
      <c r="F108" s="192">
        <v>44335</v>
      </c>
      <c r="G108" s="192">
        <v>44341</v>
      </c>
      <c r="H108" s="398"/>
      <c r="I108" s="193">
        <v>4.95</v>
      </c>
      <c r="J108" s="458"/>
      <c r="K108" s="458"/>
      <c r="L108" s="114"/>
      <c r="M108" s="84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hidden="1" customHeight="1">
      <c r="A109" s="458"/>
      <c r="B109" s="458"/>
      <c r="C109" s="458"/>
      <c r="D109" s="458"/>
      <c r="E109" s="458"/>
      <c r="F109" s="192">
        <v>44368</v>
      </c>
      <c r="G109" s="192">
        <v>44372</v>
      </c>
      <c r="H109" s="398"/>
      <c r="I109" s="193">
        <v>4.95</v>
      </c>
      <c r="J109" s="458"/>
      <c r="K109" s="458"/>
      <c r="L109" s="114"/>
      <c r="M109" s="84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hidden="1" customHeight="1">
      <c r="A110" s="458"/>
      <c r="B110" s="458"/>
      <c r="C110" s="458"/>
      <c r="D110" s="458"/>
      <c r="E110" s="458"/>
      <c r="F110" s="192">
        <v>44396</v>
      </c>
      <c r="G110" s="192">
        <v>44403</v>
      </c>
      <c r="H110" s="398"/>
      <c r="I110" s="193">
        <v>49.52</v>
      </c>
      <c r="J110" s="458"/>
      <c r="K110" s="458"/>
      <c r="L110" s="114"/>
      <c r="M110" s="84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hidden="1" customHeight="1">
      <c r="A111" s="458"/>
      <c r="B111" s="458"/>
      <c r="C111" s="458"/>
      <c r="D111" s="458"/>
      <c r="E111" s="458"/>
      <c r="F111" s="192">
        <v>44407</v>
      </c>
      <c r="G111" s="192">
        <v>44413</v>
      </c>
      <c r="H111" s="398"/>
      <c r="I111" s="193">
        <v>39.6</v>
      </c>
      <c r="J111" s="458"/>
      <c r="K111" s="458"/>
      <c r="L111" s="114"/>
      <c r="M111" s="84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42.75" hidden="1">
      <c r="A112" s="383">
        <v>44279</v>
      </c>
      <c r="B112" s="455" t="s">
        <v>122</v>
      </c>
      <c r="C112" s="194" t="s">
        <v>123</v>
      </c>
      <c r="D112" s="130" t="s">
        <v>124</v>
      </c>
      <c r="E112" s="130" t="s">
        <v>30</v>
      </c>
      <c r="F112" s="195">
        <v>44327</v>
      </c>
      <c r="G112" s="196">
        <v>44334</v>
      </c>
      <c r="H112" s="197" t="s">
        <v>273</v>
      </c>
      <c r="I112" s="198">
        <v>2042</v>
      </c>
      <c r="J112" s="131" t="s">
        <v>274</v>
      </c>
      <c r="K112" s="199">
        <v>35567231322</v>
      </c>
      <c r="L112" s="115"/>
      <c r="M112" s="91"/>
      <c r="N112" s="92"/>
      <c r="O112" s="92"/>
      <c r="P112" s="92"/>
      <c r="Q112" s="92"/>
      <c r="R112" s="92"/>
      <c r="S112" s="92"/>
      <c r="T112" s="92"/>
      <c r="U112" s="92"/>
      <c r="V112" s="92"/>
      <c r="W112" s="92"/>
      <c r="X112" s="92"/>
      <c r="Y112" s="92"/>
      <c r="Z112" s="92"/>
    </row>
    <row r="113" spans="1:26" ht="42.75" hidden="1">
      <c r="A113" s="384"/>
      <c r="B113" s="456"/>
      <c r="C113" s="194" t="s">
        <v>126</v>
      </c>
      <c r="D113" s="130" t="s">
        <v>124</v>
      </c>
      <c r="E113" s="130" t="s">
        <v>30</v>
      </c>
      <c r="F113" s="195">
        <v>44327</v>
      </c>
      <c r="G113" s="196">
        <v>44334</v>
      </c>
      <c r="H113" s="197" t="s">
        <v>273</v>
      </c>
      <c r="I113" s="198">
        <v>2042</v>
      </c>
      <c r="J113" s="131" t="s">
        <v>275</v>
      </c>
      <c r="K113" s="199">
        <v>626164036050</v>
      </c>
      <c r="L113" s="115"/>
      <c r="M113" s="91"/>
      <c r="N113" s="92"/>
      <c r="O113" s="92"/>
      <c r="P113" s="92"/>
      <c r="Q113" s="92"/>
      <c r="R113" s="92"/>
      <c r="S113" s="92"/>
      <c r="T113" s="92"/>
      <c r="U113" s="92"/>
      <c r="V113" s="92"/>
      <c r="W113" s="92"/>
      <c r="X113" s="92"/>
      <c r="Y113" s="92"/>
      <c r="Z113" s="92"/>
    </row>
    <row r="114" spans="1:26" ht="14.25" hidden="1" customHeight="1">
      <c r="A114" s="152">
        <v>44280</v>
      </c>
      <c r="B114" s="152" t="s">
        <v>138</v>
      </c>
      <c r="C114" s="152" t="s">
        <v>139</v>
      </c>
      <c r="D114" s="152" t="s">
        <v>26</v>
      </c>
      <c r="E114" s="152" t="s">
        <v>26</v>
      </c>
      <c r="F114" s="152" t="s">
        <v>26</v>
      </c>
      <c r="G114" s="152" t="s">
        <v>26</v>
      </c>
      <c r="H114" s="200" t="s">
        <v>26</v>
      </c>
      <c r="I114" s="200" t="s">
        <v>26</v>
      </c>
      <c r="J114" s="152" t="s">
        <v>38</v>
      </c>
      <c r="K114" s="152" t="s">
        <v>26</v>
      </c>
      <c r="L114" s="111"/>
      <c r="M114" s="30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33.75" hidden="1" customHeight="1">
      <c r="A115" s="370">
        <v>44279</v>
      </c>
      <c r="B115" s="371" t="s">
        <v>94</v>
      </c>
      <c r="C115" s="201" t="s">
        <v>95</v>
      </c>
      <c r="D115" s="201" t="s">
        <v>29</v>
      </c>
      <c r="E115" s="201" t="s">
        <v>30</v>
      </c>
      <c r="F115" s="154">
        <v>44299</v>
      </c>
      <c r="G115" s="154">
        <v>44305</v>
      </c>
      <c r="H115" s="187">
        <v>127.6</v>
      </c>
      <c r="I115" s="187">
        <v>127.6</v>
      </c>
      <c r="J115" s="201" t="s">
        <v>276</v>
      </c>
      <c r="K115" s="202">
        <v>146953386756</v>
      </c>
      <c r="L115" s="115"/>
      <c r="M115" s="9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33.75" hidden="1" customHeight="1">
      <c r="A116" s="370"/>
      <c r="B116" s="371"/>
      <c r="C116" s="201" t="s">
        <v>97</v>
      </c>
      <c r="D116" s="201" t="s">
        <v>29</v>
      </c>
      <c r="E116" s="201" t="s">
        <v>30</v>
      </c>
      <c r="F116" s="154">
        <v>44299</v>
      </c>
      <c r="G116" s="154">
        <v>44305</v>
      </c>
      <c r="H116" s="187">
        <v>127.6</v>
      </c>
      <c r="I116" s="187">
        <v>127.6</v>
      </c>
      <c r="J116" s="201" t="s">
        <v>277</v>
      </c>
      <c r="K116" s="202">
        <v>26693645660</v>
      </c>
      <c r="L116" s="115"/>
      <c r="M116" s="9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8.5" hidden="1">
      <c r="A117" s="352">
        <v>44280</v>
      </c>
      <c r="B117" s="353" t="s">
        <v>134</v>
      </c>
      <c r="C117" s="157" t="s">
        <v>135</v>
      </c>
      <c r="D117" s="157" t="s">
        <v>124</v>
      </c>
      <c r="E117" s="157" t="s">
        <v>30</v>
      </c>
      <c r="F117" s="158">
        <v>44305</v>
      </c>
      <c r="G117" s="158">
        <v>44309</v>
      </c>
      <c r="H117" s="188">
        <v>382</v>
      </c>
      <c r="I117" s="188">
        <v>382</v>
      </c>
      <c r="J117" s="157" t="s">
        <v>278</v>
      </c>
      <c r="K117" s="203">
        <v>246542800000</v>
      </c>
      <c r="L117" s="115"/>
      <c r="M117" s="91"/>
      <c r="N117" s="92"/>
      <c r="O117" s="92"/>
      <c r="P117" s="92"/>
      <c r="Q117" s="92"/>
      <c r="R117" s="92"/>
      <c r="S117" s="92"/>
      <c r="T117" s="92"/>
      <c r="U117" s="92"/>
      <c r="V117" s="92"/>
      <c r="W117" s="92"/>
      <c r="X117" s="92"/>
      <c r="Y117" s="92"/>
      <c r="Z117" s="92"/>
    </row>
    <row r="118" spans="1:26" ht="28.5" hidden="1">
      <c r="A118" s="352"/>
      <c r="B118" s="353"/>
      <c r="C118" s="157" t="s">
        <v>137</v>
      </c>
      <c r="D118" s="157" t="s">
        <v>124</v>
      </c>
      <c r="E118" s="157" t="s">
        <v>30</v>
      </c>
      <c r="F118" s="158">
        <v>44305</v>
      </c>
      <c r="G118" s="158">
        <v>44309</v>
      </c>
      <c r="H118" s="188">
        <v>382</v>
      </c>
      <c r="I118" s="188">
        <v>382</v>
      </c>
      <c r="J118" s="157" t="s">
        <v>279</v>
      </c>
      <c r="K118" s="203">
        <v>80917982760</v>
      </c>
      <c r="L118" s="115"/>
      <c r="M118" s="91"/>
      <c r="N118" s="92"/>
      <c r="O118" s="92"/>
      <c r="P118" s="92"/>
      <c r="Q118" s="92"/>
      <c r="R118" s="92"/>
      <c r="S118" s="92"/>
      <c r="T118" s="92"/>
      <c r="U118" s="92"/>
      <c r="V118" s="92"/>
      <c r="W118" s="92"/>
      <c r="X118" s="92"/>
      <c r="Y118" s="92"/>
      <c r="Z118" s="92"/>
    </row>
    <row r="119" spans="1:26" ht="32.25" hidden="1" customHeight="1">
      <c r="A119" s="154">
        <v>43915</v>
      </c>
      <c r="B119" s="201" t="s">
        <v>116</v>
      </c>
      <c r="C119" s="201" t="s">
        <v>117</v>
      </c>
      <c r="D119" s="201" t="s">
        <v>29</v>
      </c>
      <c r="E119" s="201" t="s">
        <v>30</v>
      </c>
      <c r="F119" s="154">
        <v>44281</v>
      </c>
      <c r="G119" s="154">
        <v>44291</v>
      </c>
      <c r="H119" s="204">
        <v>387</v>
      </c>
      <c r="I119" s="204">
        <v>387</v>
      </c>
      <c r="J119" s="201" t="s">
        <v>280</v>
      </c>
      <c r="K119" s="201" t="s">
        <v>281</v>
      </c>
      <c r="L119" s="115"/>
      <c r="M119" s="9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hidden="1" customHeight="1">
      <c r="A120" s="389">
        <v>44280</v>
      </c>
      <c r="B120" s="391" t="s">
        <v>161</v>
      </c>
      <c r="C120" s="351" t="s">
        <v>162</v>
      </c>
      <c r="D120" s="351" t="s">
        <v>29</v>
      </c>
      <c r="E120" s="351" t="s">
        <v>30</v>
      </c>
      <c r="F120" s="158">
        <v>44281</v>
      </c>
      <c r="G120" s="158">
        <v>44291</v>
      </c>
      <c r="H120" s="392">
        <v>3336</v>
      </c>
      <c r="I120" s="188">
        <v>278</v>
      </c>
      <c r="J120" s="351" t="s">
        <v>282</v>
      </c>
      <c r="K120" s="364">
        <v>1105151931480</v>
      </c>
      <c r="L120" s="115"/>
      <c r="M120" s="9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hidden="1" customHeight="1">
      <c r="A121" s="390"/>
      <c r="B121" s="390"/>
      <c r="C121" s="390"/>
      <c r="D121" s="390"/>
      <c r="E121" s="390"/>
      <c r="F121" s="158">
        <v>44313</v>
      </c>
      <c r="G121" s="158">
        <v>44319</v>
      </c>
      <c r="H121" s="393"/>
      <c r="I121" s="188">
        <v>278</v>
      </c>
      <c r="J121" s="390"/>
      <c r="K121" s="365"/>
      <c r="L121" s="115"/>
      <c r="M121" s="9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hidden="1" customHeight="1">
      <c r="A122" s="390"/>
      <c r="B122" s="390"/>
      <c r="C122" s="390"/>
      <c r="D122" s="390"/>
      <c r="E122" s="390"/>
      <c r="F122" s="158">
        <v>44342</v>
      </c>
      <c r="G122" s="158">
        <v>44348</v>
      </c>
      <c r="H122" s="393"/>
      <c r="I122" s="188">
        <v>278</v>
      </c>
      <c r="J122" s="390"/>
      <c r="K122" s="365"/>
      <c r="L122" s="115"/>
      <c r="M122" s="9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hidden="1" customHeight="1">
      <c r="A123" s="390"/>
      <c r="B123" s="390"/>
      <c r="C123" s="390"/>
      <c r="D123" s="390"/>
      <c r="E123" s="390"/>
      <c r="F123" s="158">
        <v>44372</v>
      </c>
      <c r="G123" s="158">
        <v>44378</v>
      </c>
      <c r="H123" s="393"/>
      <c r="I123" s="188">
        <v>278</v>
      </c>
      <c r="J123" s="390"/>
      <c r="K123" s="365"/>
      <c r="L123" s="115"/>
      <c r="M123" s="9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hidden="1" customHeight="1">
      <c r="A124" s="390"/>
      <c r="B124" s="390"/>
      <c r="C124" s="390"/>
      <c r="D124" s="390"/>
      <c r="E124" s="390"/>
      <c r="F124" s="158">
        <v>44404</v>
      </c>
      <c r="G124" s="158">
        <v>44410</v>
      </c>
      <c r="H124" s="393"/>
      <c r="I124" s="188">
        <v>278</v>
      </c>
      <c r="J124" s="390"/>
      <c r="K124" s="365"/>
      <c r="L124" s="115"/>
      <c r="M124" s="9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hidden="1" customHeight="1">
      <c r="A125" s="390"/>
      <c r="B125" s="390"/>
      <c r="C125" s="390"/>
      <c r="D125" s="390"/>
      <c r="E125" s="390"/>
      <c r="F125" s="158">
        <v>44434</v>
      </c>
      <c r="G125" s="158">
        <v>44440</v>
      </c>
      <c r="H125" s="393"/>
      <c r="I125" s="188">
        <v>278</v>
      </c>
      <c r="J125" s="390"/>
      <c r="K125" s="365"/>
      <c r="L125" s="115"/>
      <c r="M125" s="9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hidden="1" customHeight="1">
      <c r="A126" s="390"/>
      <c r="B126" s="390"/>
      <c r="C126" s="390"/>
      <c r="D126" s="390"/>
      <c r="E126" s="390"/>
      <c r="F126" s="158">
        <v>44466</v>
      </c>
      <c r="G126" s="158">
        <v>44470</v>
      </c>
      <c r="H126" s="393"/>
      <c r="I126" s="188">
        <v>278</v>
      </c>
      <c r="J126" s="390"/>
      <c r="K126" s="365"/>
      <c r="L126" s="115"/>
      <c r="M126" s="9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hidden="1" customHeight="1">
      <c r="A127" s="390"/>
      <c r="B127" s="390"/>
      <c r="C127" s="390"/>
      <c r="D127" s="390"/>
      <c r="E127" s="390"/>
      <c r="F127" s="158">
        <v>44495</v>
      </c>
      <c r="G127" s="158">
        <v>44502</v>
      </c>
      <c r="H127" s="393"/>
      <c r="I127" s="188">
        <v>278</v>
      </c>
      <c r="J127" s="390"/>
      <c r="K127" s="365"/>
      <c r="L127" s="115"/>
      <c r="M127" s="9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hidden="1" customHeight="1">
      <c r="A128" s="390"/>
      <c r="B128" s="390"/>
      <c r="C128" s="390"/>
      <c r="D128" s="390"/>
      <c r="E128" s="390"/>
      <c r="F128" s="158">
        <v>44525</v>
      </c>
      <c r="G128" s="158">
        <v>44531</v>
      </c>
      <c r="H128" s="393"/>
      <c r="I128" s="188">
        <v>278</v>
      </c>
      <c r="J128" s="390"/>
      <c r="K128" s="365"/>
      <c r="L128" s="115"/>
      <c r="M128" s="9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hidden="1" customHeight="1">
      <c r="A129" s="390"/>
      <c r="B129" s="390"/>
      <c r="C129" s="390"/>
      <c r="D129" s="390"/>
      <c r="E129" s="390"/>
      <c r="F129" s="158">
        <v>44558</v>
      </c>
      <c r="G129" s="158">
        <v>44564</v>
      </c>
      <c r="H129" s="393"/>
      <c r="I129" s="188">
        <v>278</v>
      </c>
      <c r="J129" s="390"/>
      <c r="K129" s="365"/>
      <c r="L129" s="115"/>
      <c r="M129" s="9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hidden="1" customHeight="1">
      <c r="A130" s="390"/>
      <c r="B130" s="390"/>
      <c r="C130" s="390"/>
      <c r="D130" s="390"/>
      <c r="E130" s="390"/>
      <c r="F130" s="158">
        <v>44587</v>
      </c>
      <c r="G130" s="158">
        <v>44593</v>
      </c>
      <c r="H130" s="393"/>
      <c r="I130" s="188">
        <v>278</v>
      </c>
      <c r="J130" s="390"/>
      <c r="K130" s="365"/>
      <c r="L130" s="110">
        <v>44420</v>
      </c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hidden="1" customHeight="1">
      <c r="A131" s="390"/>
      <c r="B131" s="390"/>
      <c r="C131" s="390"/>
      <c r="D131" s="390"/>
      <c r="E131" s="390"/>
      <c r="F131" s="158">
        <v>44615</v>
      </c>
      <c r="G131" s="158">
        <v>44621</v>
      </c>
      <c r="H131" s="394"/>
      <c r="I131" s="188">
        <v>278</v>
      </c>
      <c r="J131" s="390"/>
      <c r="K131" s="366"/>
      <c r="L131" s="110">
        <v>44420</v>
      </c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hidden="1" customHeight="1">
      <c r="A132" s="376">
        <v>44280</v>
      </c>
      <c r="B132" s="385" t="s">
        <v>283</v>
      </c>
      <c r="C132" s="385" t="s">
        <v>108</v>
      </c>
      <c r="D132" s="385" t="s">
        <v>29</v>
      </c>
      <c r="E132" s="385" t="s">
        <v>30</v>
      </c>
      <c r="F132" s="154">
        <v>44281</v>
      </c>
      <c r="G132" s="154">
        <v>44291</v>
      </c>
      <c r="H132" s="386">
        <v>405</v>
      </c>
      <c r="I132" s="205">
        <v>33.75</v>
      </c>
      <c r="J132" s="372" t="s">
        <v>284</v>
      </c>
      <c r="K132" s="375">
        <v>19962168120</v>
      </c>
      <c r="L132" s="113"/>
      <c r="M132" s="93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hidden="1" customHeight="1">
      <c r="A133" s="373"/>
      <c r="B133" s="373"/>
      <c r="C133" s="373"/>
      <c r="D133" s="373"/>
      <c r="E133" s="373"/>
      <c r="F133" s="154">
        <v>44315</v>
      </c>
      <c r="G133" s="154">
        <v>44321</v>
      </c>
      <c r="H133" s="387"/>
      <c r="I133" s="205">
        <v>33.75</v>
      </c>
      <c r="J133" s="373"/>
      <c r="K133" s="373"/>
      <c r="L133" s="113"/>
      <c r="M133" s="93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hidden="1" customHeight="1">
      <c r="A134" s="373"/>
      <c r="B134" s="373"/>
      <c r="C134" s="373"/>
      <c r="D134" s="373"/>
      <c r="E134" s="373"/>
      <c r="F134" s="154">
        <v>44347</v>
      </c>
      <c r="G134" s="154">
        <v>44351</v>
      </c>
      <c r="H134" s="387"/>
      <c r="I134" s="205">
        <v>33.75</v>
      </c>
      <c r="J134" s="373"/>
      <c r="K134" s="373"/>
      <c r="L134" s="113"/>
      <c r="M134" s="93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hidden="1" customHeight="1">
      <c r="A135" s="373"/>
      <c r="B135" s="373"/>
      <c r="C135" s="373"/>
      <c r="D135" s="373"/>
      <c r="E135" s="373"/>
      <c r="F135" s="154">
        <v>44376</v>
      </c>
      <c r="G135" s="154">
        <v>44383</v>
      </c>
      <c r="H135" s="387"/>
      <c r="I135" s="205">
        <v>33.75</v>
      </c>
      <c r="J135" s="373"/>
      <c r="K135" s="373"/>
      <c r="L135" s="113"/>
      <c r="M135" s="93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hidden="1" customHeight="1">
      <c r="A136" s="373"/>
      <c r="B136" s="373"/>
      <c r="C136" s="373"/>
      <c r="D136" s="373"/>
      <c r="E136" s="373"/>
      <c r="F136" s="154">
        <v>44407</v>
      </c>
      <c r="G136" s="154">
        <v>44413</v>
      </c>
      <c r="H136" s="387"/>
      <c r="I136" s="205">
        <v>33.75</v>
      </c>
      <c r="J136" s="373"/>
      <c r="K136" s="373"/>
      <c r="L136" s="113"/>
      <c r="M136" s="93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hidden="1" customHeight="1">
      <c r="A137" s="373"/>
      <c r="B137" s="373"/>
      <c r="C137" s="373"/>
      <c r="D137" s="373"/>
      <c r="E137" s="373"/>
      <c r="F137" s="154">
        <v>44439</v>
      </c>
      <c r="G137" s="154">
        <v>44445</v>
      </c>
      <c r="H137" s="387"/>
      <c r="I137" s="205">
        <v>33.75</v>
      </c>
      <c r="J137" s="373"/>
      <c r="K137" s="373"/>
      <c r="L137" s="113"/>
      <c r="M137" s="93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hidden="1" customHeight="1">
      <c r="A138" s="373"/>
      <c r="B138" s="373"/>
      <c r="C138" s="373"/>
      <c r="D138" s="373"/>
      <c r="E138" s="373"/>
      <c r="F138" s="154">
        <v>44468</v>
      </c>
      <c r="G138" s="154">
        <v>44474</v>
      </c>
      <c r="H138" s="387"/>
      <c r="I138" s="205">
        <v>33.75</v>
      </c>
      <c r="J138" s="373"/>
      <c r="K138" s="373"/>
      <c r="L138" s="113"/>
      <c r="M138" s="93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hidden="1" customHeight="1">
      <c r="A139" s="373"/>
      <c r="B139" s="373"/>
      <c r="C139" s="373"/>
      <c r="D139" s="373"/>
      <c r="E139" s="373"/>
      <c r="F139" s="154">
        <v>44498</v>
      </c>
      <c r="G139" s="154">
        <v>44505</v>
      </c>
      <c r="H139" s="387"/>
      <c r="I139" s="205">
        <v>33.75</v>
      </c>
      <c r="J139" s="373"/>
      <c r="K139" s="373"/>
      <c r="L139" s="113"/>
      <c r="M139" s="93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hidden="1" customHeight="1">
      <c r="A140" s="373"/>
      <c r="B140" s="373"/>
      <c r="C140" s="373"/>
      <c r="D140" s="373"/>
      <c r="E140" s="373"/>
      <c r="F140" s="154">
        <v>44530</v>
      </c>
      <c r="G140" s="154">
        <v>44536</v>
      </c>
      <c r="H140" s="387"/>
      <c r="I140" s="205">
        <v>33.75</v>
      </c>
      <c r="J140" s="373"/>
      <c r="K140" s="373"/>
      <c r="L140" s="113"/>
      <c r="M140" s="93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hidden="1" customHeight="1">
      <c r="A141" s="373"/>
      <c r="B141" s="373"/>
      <c r="C141" s="373"/>
      <c r="D141" s="373"/>
      <c r="E141" s="373"/>
      <c r="F141" s="154">
        <v>44560</v>
      </c>
      <c r="G141" s="154">
        <v>44566</v>
      </c>
      <c r="H141" s="387"/>
      <c r="I141" s="205">
        <v>33.75</v>
      </c>
      <c r="J141" s="373"/>
      <c r="K141" s="373"/>
      <c r="L141" s="113"/>
      <c r="M141" s="93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hidden="1" customHeight="1">
      <c r="A142" s="373"/>
      <c r="B142" s="373"/>
      <c r="C142" s="373"/>
      <c r="D142" s="373"/>
      <c r="E142" s="373"/>
      <c r="F142" s="154">
        <v>44592</v>
      </c>
      <c r="G142" s="154">
        <v>44596</v>
      </c>
      <c r="H142" s="387"/>
      <c r="I142" s="205">
        <v>33.75</v>
      </c>
      <c r="J142" s="373"/>
      <c r="K142" s="373"/>
      <c r="L142" s="110">
        <v>44420</v>
      </c>
      <c r="M142" s="30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hidden="1" customHeight="1">
      <c r="A143" s="374"/>
      <c r="B143" s="374"/>
      <c r="C143" s="374"/>
      <c r="D143" s="374"/>
      <c r="E143" s="374"/>
      <c r="F143" s="154">
        <v>44620</v>
      </c>
      <c r="G143" s="154">
        <v>44624</v>
      </c>
      <c r="H143" s="388"/>
      <c r="I143" s="205">
        <v>33.75</v>
      </c>
      <c r="J143" s="374"/>
      <c r="K143" s="374"/>
      <c r="L143" s="110">
        <v>44420</v>
      </c>
      <c r="M143" s="30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hidden="1" customHeight="1">
      <c r="A144" s="206">
        <v>44280</v>
      </c>
      <c r="B144" s="206" t="s">
        <v>285</v>
      </c>
      <c r="C144" s="206" t="s">
        <v>193</v>
      </c>
      <c r="D144" s="206" t="s">
        <v>26</v>
      </c>
      <c r="E144" s="206" t="s">
        <v>26</v>
      </c>
      <c r="F144" s="206" t="s">
        <v>26</v>
      </c>
      <c r="G144" s="206" t="s">
        <v>26</v>
      </c>
      <c r="H144" s="207" t="s">
        <v>26</v>
      </c>
      <c r="I144" s="207" t="s">
        <v>26</v>
      </c>
      <c r="J144" s="206" t="s">
        <v>38</v>
      </c>
      <c r="K144" s="206" t="s">
        <v>26</v>
      </c>
      <c r="L144" s="111"/>
      <c r="M144" s="30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hidden="1" customHeight="1">
      <c r="A145" s="376">
        <v>44280</v>
      </c>
      <c r="B145" s="377" t="s">
        <v>128</v>
      </c>
      <c r="C145" s="377" t="s">
        <v>129</v>
      </c>
      <c r="D145" s="377" t="s">
        <v>29</v>
      </c>
      <c r="E145" s="377" t="s">
        <v>30</v>
      </c>
      <c r="F145" s="208">
        <v>44295</v>
      </c>
      <c r="G145" s="208">
        <v>44301</v>
      </c>
      <c r="H145" s="378">
        <v>1529</v>
      </c>
      <c r="I145" s="209">
        <v>180</v>
      </c>
      <c r="J145" s="377" t="s">
        <v>286</v>
      </c>
      <c r="K145" s="377" t="s">
        <v>287</v>
      </c>
      <c r="L145" s="113"/>
      <c r="M145" s="93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hidden="1" customHeight="1">
      <c r="A146" s="373"/>
      <c r="B146" s="377"/>
      <c r="C146" s="377"/>
      <c r="D146" s="377"/>
      <c r="E146" s="377"/>
      <c r="F146" s="208">
        <v>44327</v>
      </c>
      <c r="G146" s="208">
        <v>44334</v>
      </c>
      <c r="H146" s="378"/>
      <c r="I146" s="209">
        <v>117</v>
      </c>
      <c r="J146" s="377"/>
      <c r="K146" s="377"/>
      <c r="L146" s="113"/>
      <c r="M146" s="93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hidden="1" customHeight="1">
      <c r="A147" s="373"/>
      <c r="B147" s="377"/>
      <c r="C147" s="377"/>
      <c r="D147" s="377"/>
      <c r="E147" s="377"/>
      <c r="F147" s="208">
        <v>44355</v>
      </c>
      <c r="G147" s="208">
        <v>44362</v>
      </c>
      <c r="H147" s="378"/>
      <c r="I147" s="209">
        <v>117</v>
      </c>
      <c r="J147" s="377"/>
      <c r="K147" s="377"/>
      <c r="L147" s="113"/>
      <c r="M147" s="93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hidden="1" customHeight="1">
      <c r="A148" s="373"/>
      <c r="B148" s="377"/>
      <c r="C148" s="377"/>
      <c r="D148" s="377"/>
      <c r="E148" s="377"/>
      <c r="F148" s="208">
        <v>44386</v>
      </c>
      <c r="G148" s="208">
        <v>44392</v>
      </c>
      <c r="H148" s="378"/>
      <c r="I148" s="209">
        <v>117</v>
      </c>
      <c r="J148" s="377"/>
      <c r="K148" s="377"/>
      <c r="L148" s="113"/>
      <c r="M148" s="93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hidden="1" customHeight="1">
      <c r="A149" s="373"/>
      <c r="B149" s="377"/>
      <c r="C149" s="377"/>
      <c r="D149" s="377"/>
      <c r="E149" s="377"/>
      <c r="F149" s="208">
        <v>44418</v>
      </c>
      <c r="G149" s="208">
        <v>44425</v>
      </c>
      <c r="H149" s="378"/>
      <c r="I149" s="209">
        <v>117</v>
      </c>
      <c r="J149" s="377"/>
      <c r="K149" s="377"/>
      <c r="L149" s="113"/>
      <c r="M149" s="93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hidden="1" customHeight="1">
      <c r="A150" s="373"/>
      <c r="B150" s="377"/>
      <c r="C150" s="377"/>
      <c r="D150" s="377"/>
      <c r="E150" s="377"/>
      <c r="F150" s="208">
        <v>44448</v>
      </c>
      <c r="G150" s="208">
        <v>44454</v>
      </c>
      <c r="H150" s="378"/>
      <c r="I150" s="209">
        <v>117</v>
      </c>
      <c r="J150" s="377"/>
      <c r="K150" s="377"/>
      <c r="L150" s="113"/>
      <c r="M150" s="93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hidden="1" customHeight="1">
      <c r="A151" s="373"/>
      <c r="B151" s="377"/>
      <c r="C151" s="377"/>
      <c r="D151" s="377"/>
      <c r="E151" s="377"/>
      <c r="F151" s="208">
        <v>44480</v>
      </c>
      <c r="G151" s="208">
        <v>44484</v>
      </c>
      <c r="H151" s="378"/>
      <c r="I151" s="209">
        <v>179</v>
      </c>
      <c r="J151" s="377"/>
      <c r="K151" s="377"/>
      <c r="L151" s="113"/>
      <c r="M151" s="93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hidden="1" customHeight="1">
      <c r="A152" s="373"/>
      <c r="B152" s="377"/>
      <c r="C152" s="377"/>
      <c r="D152" s="377"/>
      <c r="E152" s="377"/>
      <c r="F152" s="208">
        <v>44509</v>
      </c>
      <c r="G152" s="208">
        <v>44516</v>
      </c>
      <c r="H152" s="378"/>
      <c r="I152" s="209">
        <v>117</v>
      </c>
      <c r="J152" s="377"/>
      <c r="K152" s="377"/>
      <c r="L152" s="113"/>
      <c r="M152" s="93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hidden="1" customHeight="1">
      <c r="A153" s="373"/>
      <c r="B153" s="377"/>
      <c r="C153" s="377"/>
      <c r="D153" s="377"/>
      <c r="E153" s="377"/>
      <c r="F153" s="208">
        <v>44539</v>
      </c>
      <c r="G153" s="208">
        <v>44545</v>
      </c>
      <c r="H153" s="378"/>
      <c r="I153" s="209">
        <v>117</v>
      </c>
      <c r="J153" s="377"/>
      <c r="K153" s="377"/>
      <c r="L153" s="113"/>
      <c r="M153" s="93"/>
      <c r="N153" s="42"/>
      <c r="O153" s="42"/>
      <c r="P153" s="42"/>
      <c r="Q153" s="42"/>
      <c r="R153" s="42"/>
      <c r="S153" s="42"/>
      <c r="T153" s="42"/>
      <c r="U153" s="42"/>
      <c r="V153" s="42"/>
      <c r="W153" s="42"/>
      <c r="X153" s="42"/>
      <c r="Y153" s="42"/>
      <c r="Z153" s="42"/>
    </row>
    <row r="154" spans="1:26" ht="14.25" hidden="1" customHeight="1">
      <c r="A154" s="373"/>
      <c r="B154" s="377"/>
      <c r="C154" s="377"/>
      <c r="D154" s="377"/>
      <c r="E154" s="377"/>
      <c r="F154" s="208">
        <v>44572</v>
      </c>
      <c r="G154" s="208">
        <v>44578</v>
      </c>
      <c r="H154" s="378"/>
      <c r="I154" s="209">
        <v>117</v>
      </c>
      <c r="J154" s="377"/>
      <c r="K154" s="377"/>
      <c r="L154" s="113"/>
      <c r="M154" s="93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hidden="1" customHeight="1">
      <c r="A155" s="373"/>
      <c r="B155" s="377"/>
      <c r="C155" s="377"/>
      <c r="D155" s="377"/>
      <c r="E155" s="377"/>
      <c r="F155" s="208">
        <v>44601</v>
      </c>
      <c r="G155" s="208">
        <v>44607</v>
      </c>
      <c r="H155" s="378"/>
      <c r="I155" s="209">
        <v>117</v>
      </c>
      <c r="J155" s="377"/>
      <c r="K155" s="377"/>
      <c r="L155" s="110">
        <v>44420</v>
      </c>
      <c r="M155" s="30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hidden="1" customHeight="1">
      <c r="A156" s="374"/>
      <c r="B156" s="377"/>
      <c r="C156" s="377"/>
      <c r="D156" s="377"/>
      <c r="E156" s="377"/>
      <c r="F156" s="208">
        <v>44629</v>
      </c>
      <c r="G156" s="208">
        <v>44635</v>
      </c>
      <c r="H156" s="378"/>
      <c r="I156" s="209">
        <v>117</v>
      </c>
      <c r="J156" s="377"/>
      <c r="K156" s="377"/>
      <c r="L156" s="110">
        <v>44420</v>
      </c>
      <c r="M156" s="30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hidden="1" customHeight="1">
      <c r="A157" s="379">
        <v>44280</v>
      </c>
      <c r="B157" s="379" t="s">
        <v>194</v>
      </c>
      <c r="C157" s="379" t="s">
        <v>195</v>
      </c>
      <c r="D157" s="379" t="s">
        <v>29</v>
      </c>
      <c r="E157" s="379" t="s">
        <v>56</v>
      </c>
      <c r="F157" s="158">
        <v>44292</v>
      </c>
      <c r="G157" s="158">
        <v>44298</v>
      </c>
      <c r="H157" s="381">
        <v>6.9599999999999995E-2</v>
      </c>
      <c r="I157" s="210">
        <v>2.3400000000000001E-2</v>
      </c>
      <c r="J157" s="368" t="s">
        <v>288</v>
      </c>
      <c r="K157" s="368"/>
      <c r="L157" s="113"/>
      <c r="M157" s="93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hidden="1" customHeight="1">
      <c r="A158" s="380"/>
      <c r="B158" s="380"/>
      <c r="C158" s="380"/>
      <c r="D158" s="380"/>
      <c r="E158" s="380"/>
      <c r="F158" s="158">
        <v>44383</v>
      </c>
      <c r="G158" s="158">
        <v>44389</v>
      </c>
      <c r="H158" s="382"/>
      <c r="I158" s="210">
        <v>1.54E-2</v>
      </c>
      <c r="J158" s="369"/>
      <c r="K158" s="369"/>
      <c r="L158" s="113"/>
      <c r="M158" s="93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hidden="1" customHeight="1">
      <c r="A159" s="380"/>
      <c r="B159" s="380"/>
      <c r="C159" s="380"/>
      <c r="D159" s="380"/>
      <c r="E159" s="380"/>
      <c r="F159" s="158">
        <v>44474</v>
      </c>
      <c r="G159" s="158">
        <v>44480</v>
      </c>
      <c r="H159" s="382"/>
      <c r="I159" s="210">
        <v>1.54E-2</v>
      </c>
      <c r="J159" s="369"/>
      <c r="K159" s="369"/>
      <c r="L159" s="113"/>
      <c r="M159" s="93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hidden="1" customHeight="1">
      <c r="A160" s="380"/>
      <c r="B160" s="380"/>
      <c r="C160" s="380"/>
      <c r="D160" s="380"/>
      <c r="E160" s="380"/>
      <c r="F160" s="189">
        <v>44565</v>
      </c>
      <c r="G160" s="189">
        <v>44572</v>
      </c>
      <c r="H160" s="382"/>
      <c r="I160" s="211">
        <v>1.54E-2</v>
      </c>
      <c r="J160" s="369"/>
      <c r="K160" s="369"/>
      <c r="L160" s="113"/>
      <c r="M160" s="93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hidden="1" customHeight="1">
      <c r="A161" s="212">
        <v>44280</v>
      </c>
      <c r="B161" s="213" t="s">
        <v>289</v>
      </c>
      <c r="C161" s="213" t="s">
        <v>144</v>
      </c>
      <c r="D161" s="213" t="s">
        <v>29</v>
      </c>
      <c r="E161" s="213" t="s">
        <v>30</v>
      </c>
      <c r="F161" s="212">
        <v>44281</v>
      </c>
      <c r="G161" s="212">
        <v>44291</v>
      </c>
      <c r="H161" s="214">
        <v>1860</v>
      </c>
      <c r="I161" s="214">
        <v>1860</v>
      </c>
      <c r="J161" s="213" t="s">
        <v>290</v>
      </c>
      <c r="K161" s="215">
        <v>30012922800</v>
      </c>
      <c r="L161" s="113"/>
      <c r="M161" s="93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idden="1">
      <c r="A162" s="352">
        <v>44280</v>
      </c>
      <c r="B162" s="353" t="s">
        <v>146</v>
      </c>
      <c r="C162" s="353" t="s">
        <v>147</v>
      </c>
      <c r="D162" s="353" t="s">
        <v>29</v>
      </c>
      <c r="E162" s="353" t="s">
        <v>30</v>
      </c>
      <c r="F162" s="158">
        <v>44281</v>
      </c>
      <c r="G162" s="158">
        <v>44291</v>
      </c>
      <c r="H162" s="362">
        <v>1233.96</v>
      </c>
      <c r="I162" s="188">
        <v>102.83</v>
      </c>
      <c r="J162" s="353" t="s">
        <v>291</v>
      </c>
      <c r="K162" s="353" t="s">
        <v>292</v>
      </c>
      <c r="L162" s="113"/>
      <c r="M162" s="93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hidden="1" customHeight="1">
      <c r="A163" s="352"/>
      <c r="B163" s="353"/>
      <c r="C163" s="353"/>
      <c r="D163" s="353"/>
      <c r="E163" s="353"/>
      <c r="F163" s="158">
        <v>44313</v>
      </c>
      <c r="G163" s="158">
        <v>44319</v>
      </c>
      <c r="H163" s="362"/>
      <c r="I163" s="188">
        <v>102.83</v>
      </c>
      <c r="J163" s="353"/>
      <c r="K163" s="353"/>
      <c r="L163" s="113"/>
      <c r="M163" s="93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hidden="1" customHeight="1">
      <c r="A164" s="352"/>
      <c r="B164" s="353"/>
      <c r="C164" s="353"/>
      <c r="D164" s="353"/>
      <c r="E164" s="353"/>
      <c r="F164" s="158">
        <v>44342</v>
      </c>
      <c r="G164" s="158">
        <v>44348</v>
      </c>
      <c r="H164" s="362"/>
      <c r="I164" s="188">
        <v>102.83</v>
      </c>
      <c r="J164" s="353"/>
      <c r="K164" s="353"/>
      <c r="L164" s="113"/>
      <c r="M164" s="93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hidden="1" customHeight="1">
      <c r="A165" s="352"/>
      <c r="B165" s="353"/>
      <c r="C165" s="353"/>
      <c r="D165" s="353"/>
      <c r="E165" s="353"/>
      <c r="F165" s="158">
        <v>44372</v>
      </c>
      <c r="G165" s="158">
        <v>44378</v>
      </c>
      <c r="H165" s="362"/>
      <c r="I165" s="188">
        <v>102.83</v>
      </c>
      <c r="J165" s="353"/>
      <c r="K165" s="353"/>
      <c r="L165" s="113"/>
      <c r="M165" s="93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hidden="1" customHeight="1">
      <c r="A166" s="352"/>
      <c r="B166" s="353"/>
      <c r="C166" s="353"/>
      <c r="D166" s="353"/>
      <c r="E166" s="353"/>
      <c r="F166" s="158">
        <v>44404</v>
      </c>
      <c r="G166" s="158">
        <v>44410</v>
      </c>
      <c r="H166" s="362"/>
      <c r="I166" s="188">
        <v>102.83</v>
      </c>
      <c r="J166" s="353"/>
      <c r="K166" s="353"/>
      <c r="L166" s="113"/>
      <c r="M166" s="93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hidden="1" customHeight="1">
      <c r="A167" s="352"/>
      <c r="B167" s="353"/>
      <c r="C167" s="353"/>
      <c r="D167" s="353"/>
      <c r="E167" s="353"/>
      <c r="F167" s="158">
        <v>44434</v>
      </c>
      <c r="G167" s="158">
        <v>44440</v>
      </c>
      <c r="H167" s="362"/>
      <c r="I167" s="188">
        <v>102.83</v>
      </c>
      <c r="J167" s="353"/>
      <c r="K167" s="353"/>
      <c r="L167" s="113"/>
      <c r="M167" s="93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hidden="1" customHeight="1">
      <c r="A168" s="352"/>
      <c r="B168" s="353"/>
      <c r="C168" s="353"/>
      <c r="D168" s="353"/>
      <c r="E168" s="353"/>
      <c r="F168" s="158">
        <v>44466</v>
      </c>
      <c r="G168" s="158">
        <v>44470</v>
      </c>
      <c r="H168" s="362"/>
      <c r="I168" s="188">
        <v>102.83</v>
      </c>
      <c r="J168" s="353"/>
      <c r="K168" s="353"/>
      <c r="L168" s="113"/>
      <c r="M168" s="93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hidden="1" customHeight="1">
      <c r="A169" s="352"/>
      <c r="B169" s="353"/>
      <c r="C169" s="353"/>
      <c r="D169" s="353"/>
      <c r="E169" s="353"/>
      <c r="F169" s="158">
        <v>44495</v>
      </c>
      <c r="G169" s="158">
        <v>44502</v>
      </c>
      <c r="H169" s="362"/>
      <c r="I169" s="188">
        <v>102.83</v>
      </c>
      <c r="J169" s="353"/>
      <c r="K169" s="353"/>
      <c r="L169" s="113"/>
      <c r="M169" s="93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hidden="1" customHeight="1">
      <c r="A170" s="352"/>
      <c r="B170" s="353"/>
      <c r="C170" s="353"/>
      <c r="D170" s="353"/>
      <c r="E170" s="353"/>
      <c r="F170" s="158">
        <v>44525</v>
      </c>
      <c r="G170" s="158">
        <v>44531</v>
      </c>
      <c r="H170" s="362"/>
      <c r="I170" s="188">
        <v>102.83</v>
      </c>
      <c r="J170" s="353"/>
      <c r="K170" s="353"/>
      <c r="L170" s="113"/>
      <c r="M170" s="93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hidden="1" customHeight="1">
      <c r="A171" s="352"/>
      <c r="B171" s="353"/>
      <c r="C171" s="353"/>
      <c r="D171" s="353"/>
      <c r="E171" s="353"/>
      <c r="F171" s="158">
        <v>44558</v>
      </c>
      <c r="G171" s="158">
        <v>44564</v>
      </c>
      <c r="H171" s="362"/>
      <c r="I171" s="188">
        <v>102.83</v>
      </c>
      <c r="J171" s="353"/>
      <c r="K171" s="353"/>
      <c r="L171" s="113"/>
      <c r="M171" s="93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hidden="1" customHeight="1">
      <c r="A172" s="352"/>
      <c r="B172" s="353"/>
      <c r="C172" s="353"/>
      <c r="D172" s="353"/>
      <c r="E172" s="353"/>
      <c r="F172" s="158">
        <v>44587</v>
      </c>
      <c r="G172" s="158">
        <v>44593</v>
      </c>
      <c r="H172" s="362"/>
      <c r="I172" s="188">
        <v>102.83</v>
      </c>
      <c r="J172" s="353"/>
      <c r="K172" s="353"/>
      <c r="L172" s="110">
        <v>44420</v>
      </c>
      <c r="M172" s="93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hidden="1" customHeight="1">
      <c r="A173" s="361"/>
      <c r="B173" s="356"/>
      <c r="C173" s="356"/>
      <c r="D173" s="356"/>
      <c r="E173" s="356"/>
      <c r="F173" s="189">
        <v>44615</v>
      </c>
      <c r="G173" s="189">
        <v>44621</v>
      </c>
      <c r="H173" s="363"/>
      <c r="I173" s="190">
        <v>102.83</v>
      </c>
      <c r="J173" s="356"/>
      <c r="K173" s="356"/>
      <c r="L173" s="110">
        <v>44420</v>
      </c>
      <c r="M173" s="93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hidden="1" customHeight="1">
      <c r="A174" s="216">
        <v>44280</v>
      </c>
      <c r="B174" s="217" t="s">
        <v>293</v>
      </c>
      <c r="C174" s="217" t="s">
        <v>201</v>
      </c>
      <c r="D174" s="217" t="s">
        <v>26</v>
      </c>
      <c r="E174" s="217" t="s">
        <v>26</v>
      </c>
      <c r="F174" s="217" t="s">
        <v>26</v>
      </c>
      <c r="G174" s="217" t="s">
        <v>26</v>
      </c>
      <c r="H174" s="217" t="s">
        <v>26</v>
      </c>
      <c r="I174" s="217" t="s">
        <v>26</v>
      </c>
      <c r="J174" s="217" t="s">
        <v>38</v>
      </c>
      <c r="K174" s="217" t="s">
        <v>26</v>
      </c>
      <c r="L174" s="111"/>
      <c r="M174" s="30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hidden="1" customHeight="1">
      <c r="A175" s="218">
        <v>44280</v>
      </c>
      <c r="B175" s="219" t="s">
        <v>234</v>
      </c>
      <c r="C175" s="219" t="s">
        <v>235</v>
      </c>
      <c r="D175" s="219" t="s">
        <v>26</v>
      </c>
      <c r="E175" s="219" t="s">
        <v>26</v>
      </c>
      <c r="F175" s="219" t="s">
        <v>26</v>
      </c>
      <c r="G175" s="219" t="s">
        <v>26</v>
      </c>
      <c r="H175" s="219" t="s">
        <v>26</v>
      </c>
      <c r="I175" s="219" t="s">
        <v>26</v>
      </c>
      <c r="J175" s="219" t="s">
        <v>38</v>
      </c>
      <c r="K175" s="219" t="s">
        <v>26</v>
      </c>
      <c r="L175" s="111"/>
      <c r="M175" s="30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45" hidden="1" customHeight="1">
      <c r="A176" s="341">
        <v>44281</v>
      </c>
      <c r="B176" s="318" t="s">
        <v>207</v>
      </c>
      <c r="C176" s="318" t="s">
        <v>208</v>
      </c>
      <c r="D176" s="318" t="s">
        <v>29</v>
      </c>
      <c r="E176" s="318" t="s">
        <v>30</v>
      </c>
      <c r="F176" s="220">
        <v>44312</v>
      </c>
      <c r="G176" s="220">
        <v>44316</v>
      </c>
      <c r="H176" s="319">
        <v>1157.8399999999999</v>
      </c>
      <c r="I176" s="221">
        <v>578.91999999999996</v>
      </c>
      <c r="J176" s="359" t="s">
        <v>410</v>
      </c>
      <c r="K176" s="319">
        <v>70064914946.960007</v>
      </c>
      <c r="L176" s="113"/>
      <c r="M176" s="96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hidden="1" customHeight="1">
      <c r="A177" s="357"/>
      <c r="B177" s="315"/>
      <c r="C177" s="315"/>
      <c r="D177" s="315"/>
      <c r="E177" s="315"/>
      <c r="F177" s="222">
        <v>44432</v>
      </c>
      <c r="G177" s="222">
        <v>44438</v>
      </c>
      <c r="H177" s="358"/>
      <c r="I177" s="223">
        <v>578.91999999999996</v>
      </c>
      <c r="J177" s="360"/>
      <c r="K177" s="358"/>
      <c r="L177" s="113"/>
      <c r="M177" s="96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hidden="1" customHeight="1">
      <c r="A178" s="350">
        <v>43915</v>
      </c>
      <c r="B178" s="351" t="s">
        <v>152</v>
      </c>
      <c r="C178" s="351" t="s">
        <v>153</v>
      </c>
      <c r="D178" s="351" t="s">
        <v>29</v>
      </c>
      <c r="E178" s="351" t="s">
        <v>30</v>
      </c>
      <c r="F178" s="183">
        <v>44284</v>
      </c>
      <c r="G178" s="183">
        <v>44292</v>
      </c>
      <c r="H178" s="355">
        <v>285.36</v>
      </c>
      <c r="I178" s="224">
        <v>23.78</v>
      </c>
      <c r="J178" s="351" t="s">
        <v>294</v>
      </c>
      <c r="K178" s="355">
        <v>501260237.04000002</v>
      </c>
      <c r="L178" s="113"/>
      <c r="M178" s="94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hidden="1" customHeight="1">
      <c r="A179" s="350"/>
      <c r="B179" s="351"/>
      <c r="C179" s="351"/>
      <c r="D179" s="351"/>
      <c r="E179" s="351"/>
      <c r="F179" s="183">
        <v>44313</v>
      </c>
      <c r="G179" s="183">
        <v>44319</v>
      </c>
      <c r="H179" s="351"/>
      <c r="I179" s="224">
        <v>23.78</v>
      </c>
      <c r="J179" s="351"/>
      <c r="K179" s="351"/>
      <c r="L179" s="113"/>
      <c r="M179" s="94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hidden="1" customHeight="1">
      <c r="A180" s="350"/>
      <c r="B180" s="351"/>
      <c r="C180" s="351"/>
      <c r="D180" s="351"/>
      <c r="E180" s="351"/>
      <c r="F180" s="183">
        <v>44342</v>
      </c>
      <c r="G180" s="183">
        <v>44348</v>
      </c>
      <c r="H180" s="351"/>
      <c r="I180" s="224">
        <v>23.78</v>
      </c>
      <c r="J180" s="351"/>
      <c r="K180" s="351"/>
      <c r="L180" s="113"/>
      <c r="M180" s="94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hidden="1" customHeight="1">
      <c r="A181" s="350"/>
      <c r="B181" s="351"/>
      <c r="C181" s="351"/>
      <c r="D181" s="351"/>
      <c r="E181" s="351"/>
      <c r="F181" s="183">
        <v>44372</v>
      </c>
      <c r="G181" s="183">
        <v>44378</v>
      </c>
      <c r="H181" s="351"/>
      <c r="I181" s="224">
        <v>23.78</v>
      </c>
      <c r="J181" s="351"/>
      <c r="K181" s="351"/>
      <c r="L181" s="113"/>
      <c r="M181" s="94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hidden="1" customHeight="1">
      <c r="A182" s="350"/>
      <c r="B182" s="351"/>
      <c r="C182" s="351"/>
      <c r="D182" s="351"/>
      <c r="E182" s="351"/>
      <c r="F182" s="183">
        <v>44404</v>
      </c>
      <c r="G182" s="183">
        <v>44410</v>
      </c>
      <c r="H182" s="351"/>
      <c r="I182" s="224">
        <v>23.78</v>
      </c>
      <c r="J182" s="351"/>
      <c r="K182" s="351"/>
      <c r="L182" s="113"/>
      <c r="M182" s="94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hidden="1" customHeight="1">
      <c r="A183" s="350"/>
      <c r="B183" s="351"/>
      <c r="C183" s="351"/>
      <c r="D183" s="351"/>
      <c r="E183" s="351"/>
      <c r="F183" s="183">
        <v>44434</v>
      </c>
      <c r="G183" s="183">
        <v>44440</v>
      </c>
      <c r="H183" s="351"/>
      <c r="I183" s="224">
        <v>23.78</v>
      </c>
      <c r="J183" s="351"/>
      <c r="K183" s="351"/>
      <c r="L183" s="113"/>
      <c r="M183" s="94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hidden="1" customHeight="1">
      <c r="A184" s="350"/>
      <c r="B184" s="351"/>
      <c r="C184" s="351"/>
      <c r="D184" s="351"/>
      <c r="E184" s="351"/>
      <c r="F184" s="183">
        <v>44466</v>
      </c>
      <c r="G184" s="183">
        <v>44470</v>
      </c>
      <c r="H184" s="351"/>
      <c r="I184" s="224">
        <v>23.78</v>
      </c>
      <c r="J184" s="351"/>
      <c r="K184" s="351"/>
      <c r="L184" s="113"/>
      <c r="M184" s="94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hidden="1" customHeight="1">
      <c r="A185" s="350"/>
      <c r="B185" s="351"/>
      <c r="C185" s="351"/>
      <c r="D185" s="351"/>
      <c r="E185" s="351"/>
      <c r="F185" s="183">
        <v>44495</v>
      </c>
      <c r="G185" s="183">
        <v>44502</v>
      </c>
      <c r="H185" s="351"/>
      <c r="I185" s="224">
        <v>23.78</v>
      </c>
      <c r="J185" s="351"/>
      <c r="K185" s="351"/>
      <c r="L185" s="113"/>
      <c r="M185" s="94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hidden="1" customHeight="1">
      <c r="A186" s="350"/>
      <c r="B186" s="351"/>
      <c r="C186" s="351"/>
      <c r="D186" s="351"/>
      <c r="E186" s="351"/>
      <c r="F186" s="183">
        <v>44525</v>
      </c>
      <c r="G186" s="183">
        <v>44531</v>
      </c>
      <c r="H186" s="351"/>
      <c r="I186" s="224">
        <v>23.78</v>
      </c>
      <c r="J186" s="351"/>
      <c r="K186" s="351"/>
      <c r="L186" s="113"/>
      <c r="M186" s="94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hidden="1" customHeight="1">
      <c r="A187" s="350"/>
      <c r="B187" s="351"/>
      <c r="C187" s="351"/>
      <c r="D187" s="351"/>
      <c r="E187" s="351"/>
      <c r="F187" s="183">
        <v>44558</v>
      </c>
      <c r="G187" s="183">
        <v>44564</v>
      </c>
      <c r="H187" s="351"/>
      <c r="I187" s="224">
        <v>23.78</v>
      </c>
      <c r="J187" s="351"/>
      <c r="K187" s="351"/>
      <c r="L187" s="113"/>
      <c r="M187" s="94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hidden="1" customHeight="1">
      <c r="A188" s="350"/>
      <c r="B188" s="351"/>
      <c r="C188" s="351"/>
      <c r="D188" s="351"/>
      <c r="E188" s="351"/>
      <c r="F188" s="183">
        <v>44587</v>
      </c>
      <c r="G188" s="183">
        <v>44593</v>
      </c>
      <c r="H188" s="351"/>
      <c r="I188" s="224">
        <v>23.78</v>
      </c>
      <c r="J188" s="351"/>
      <c r="K188" s="351"/>
      <c r="L188" s="110">
        <v>44420</v>
      </c>
      <c r="M188" s="97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hidden="1" customHeight="1">
      <c r="A189" s="350"/>
      <c r="B189" s="351"/>
      <c r="C189" s="351"/>
      <c r="D189" s="351"/>
      <c r="E189" s="351"/>
      <c r="F189" s="183">
        <v>44615</v>
      </c>
      <c r="G189" s="183">
        <v>44621</v>
      </c>
      <c r="H189" s="351"/>
      <c r="I189" s="224">
        <v>23.78</v>
      </c>
      <c r="J189" s="351"/>
      <c r="K189" s="351"/>
      <c r="L189" s="110">
        <v>44420</v>
      </c>
      <c r="M189" s="97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hidden="1" customHeight="1">
      <c r="A190" s="350"/>
      <c r="B190" s="351"/>
      <c r="C190" s="351" t="s">
        <v>155</v>
      </c>
      <c r="D190" s="351" t="s">
        <v>29</v>
      </c>
      <c r="E190" s="351" t="s">
        <v>30</v>
      </c>
      <c r="F190" s="183">
        <v>44284</v>
      </c>
      <c r="G190" s="183">
        <v>44292</v>
      </c>
      <c r="H190" s="355">
        <v>285.36</v>
      </c>
      <c r="I190" s="224">
        <v>23.78</v>
      </c>
      <c r="J190" s="351" t="s">
        <v>294</v>
      </c>
      <c r="K190" s="355">
        <v>501260237.04000002</v>
      </c>
      <c r="L190" s="113"/>
      <c r="M190" s="94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hidden="1" customHeight="1">
      <c r="A191" s="350"/>
      <c r="B191" s="351"/>
      <c r="C191" s="351"/>
      <c r="D191" s="351"/>
      <c r="E191" s="351"/>
      <c r="F191" s="183">
        <v>44313</v>
      </c>
      <c r="G191" s="183">
        <v>44319</v>
      </c>
      <c r="H191" s="351"/>
      <c r="I191" s="224">
        <v>23.78</v>
      </c>
      <c r="J191" s="351"/>
      <c r="K191" s="351"/>
      <c r="L191" s="113"/>
      <c r="M191" s="94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hidden="1" customHeight="1">
      <c r="A192" s="350"/>
      <c r="B192" s="351"/>
      <c r="C192" s="351"/>
      <c r="D192" s="351"/>
      <c r="E192" s="351"/>
      <c r="F192" s="183">
        <v>44342</v>
      </c>
      <c r="G192" s="183">
        <v>44348</v>
      </c>
      <c r="H192" s="351"/>
      <c r="I192" s="224">
        <v>23.78</v>
      </c>
      <c r="J192" s="351"/>
      <c r="K192" s="351"/>
      <c r="L192" s="113"/>
      <c r="M192" s="94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hidden="1" customHeight="1">
      <c r="A193" s="350"/>
      <c r="B193" s="351"/>
      <c r="C193" s="351"/>
      <c r="D193" s="351"/>
      <c r="E193" s="351"/>
      <c r="F193" s="183">
        <v>44372</v>
      </c>
      <c r="G193" s="183">
        <v>44378</v>
      </c>
      <c r="H193" s="351"/>
      <c r="I193" s="224">
        <v>23.78</v>
      </c>
      <c r="J193" s="351"/>
      <c r="K193" s="351"/>
      <c r="L193" s="113"/>
      <c r="M193" s="94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hidden="1" customHeight="1">
      <c r="A194" s="350"/>
      <c r="B194" s="351"/>
      <c r="C194" s="351"/>
      <c r="D194" s="351"/>
      <c r="E194" s="351"/>
      <c r="F194" s="183">
        <v>44404</v>
      </c>
      <c r="G194" s="183">
        <v>44410</v>
      </c>
      <c r="H194" s="351"/>
      <c r="I194" s="224">
        <v>23.78</v>
      </c>
      <c r="J194" s="351"/>
      <c r="K194" s="351"/>
      <c r="L194" s="113"/>
      <c r="M194" s="94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hidden="1" customHeight="1">
      <c r="A195" s="350"/>
      <c r="B195" s="351"/>
      <c r="C195" s="351"/>
      <c r="D195" s="351"/>
      <c r="E195" s="351"/>
      <c r="F195" s="183">
        <v>44434</v>
      </c>
      <c r="G195" s="183">
        <v>44440</v>
      </c>
      <c r="H195" s="351"/>
      <c r="I195" s="224">
        <v>23.78</v>
      </c>
      <c r="J195" s="351"/>
      <c r="K195" s="351"/>
      <c r="L195" s="113"/>
      <c r="M195" s="94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hidden="1" customHeight="1">
      <c r="A196" s="350"/>
      <c r="B196" s="351"/>
      <c r="C196" s="351"/>
      <c r="D196" s="351"/>
      <c r="E196" s="351"/>
      <c r="F196" s="183">
        <v>44466</v>
      </c>
      <c r="G196" s="183">
        <v>44470</v>
      </c>
      <c r="H196" s="351"/>
      <c r="I196" s="224">
        <v>23.78</v>
      </c>
      <c r="J196" s="351"/>
      <c r="K196" s="351"/>
      <c r="L196" s="113"/>
      <c r="M196" s="94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hidden="1" customHeight="1">
      <c r="A197" s="350"/>
      <c r="B197" s="351"/>
      <c r="C197" s="351"/>
      <c r="D197" s="351"/>
      <c r="E197" s="351"/>
      <c r="F197" s="183">
        <v>44495</v>
      </c>
      <c r="G197" s="183">
        <v>44502</v>
      </c>
      <c r="H197" s="351"/>
      <c r="I197" s="224">
        <v>23.78</v>
      </c>
      <c r="J197" s="351"/>
      <c r="K197" s="351"/>
      <c r="L197" s="113"/>
      <c r="M197" s="94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hidden="1" customHeight="1">
      <c r="A198" s="350"/>
      <c r="B198" s="351"/>
      <c r="C198" s="351"/>
      <c r="D198" s="351"/>
      <c r="E198" s="351"/>
      <c r="F198" s="183">
        <v>44525</v>
      </c>
      <c r="G198" s="183">
        <v>44531</v>
      </c>
      <c r="H198" s="351"/>
      <c r="I198" s="224">
        <v>23.78</v>
      </c>
      <c r="J198" s="351"/>
      <c r="K198" s="351"/>
      <c r="L198" s="113"/>
      <c r="M198" s="94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hidden="1" customHeight="1">
      <c r="A199" s="350"/>
      <c r="B199" s="351"/>
      <c r="C199" s="351"/>
      <c r="D199" s="351"/>
      <c r="E199" s="351"/>
      <c r="F199" s="183">
        <v>44558</v>
      </c>
      <c r="G199" s="183">
        <v>44564</v>
      </c>
      <c r="H199" s="351"/>
      <c r="I199" s="224">
        <v>23.78</v>
      </c>
      <c r="J199" s="351"/>
      <c r="K199" s="351"/>
      <c r="L199" s="113"/>
      <c r="M199" s="94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hidden="1" customHeight="1">
      <c r="A200" s="350"/>
      <c r="B200" s="351"/>
      <c r="C200" s="351"/>
      <c r="D200" s="351"/>
      <c r="E200" s="351"/>
      <c r="F200" s="183">
        <v>44587</v>
      </c>
      <c r="G200" s="183">
        <v>44593</v>
      </c>
      <c r="H200" s="351"/>
      <c r="I200" s="224">
        <v>23.78</v>
      </c>
      <c r="J200" s="351"/>
      <c r="K200" s="351"/>
      <c r="L200" s="110">
        <v>44420</v>
      </c>
      <c r="M200" s="97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hidden="1" customHeight="1">
      <c r="A201" s="350"/>
      <c r="B201" s="351"/>
      <c r="C201" s="351"/>
      <c r="D201" s="351"/>
      <c r="E201" s="351"/>
      <c r="F201" s="183">
        <v>44615</v>
      </c>
      <c r="G201" s="183">
        <v>44621</v>
      </c>
      <c r="H201" s="351"/>
      <c r="I201" s="224">
        <v>23.78</v>
      </c>
      <c r="J201" s="351"/>
      <c r="K201" s="351"/>
      <c r="L201" s="110">
        <v>44420</v>
      </c>
      <c r="M201" s="97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hidden="1" customHeight="1">
      <c r="A202" s="350"/>
      <c r="B202" s="351"/>
      <c r="C202" s="351" t="s">
        <v>156</v>
      </c>
      <c r="D202" s="351" t="s">
        <v>29</v>
      </c>
      <c r="E202" s="351" t="s">
        <v>30</v>
      </c>
      <c r="F202" s="183">
        <v>44284</v>
      </c>
      <c r="G202" s="183">
        <v>44292</v>
      </c>
      <c r="H202" s="355">
        <v>285.36</v>
      </c>
      <c r="I202" s="224">
        <v>23.78</v>
      </c>
      <c r="J202" s="351" t="s">
        <v>294</v>
      </c>
      <c r="K202" s="355">
        <v>501260237.04000002</v>
      </c>
      <c r="L202" s="113"/>
      <c r="M202" s="94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hidden="1" customHeight="1">
      <c r="A203" s="350"/>
      <c r="B203" s="351"/>
      <c r="C203" s="351"/>
      <c r="D203" s="351"/>
      <c r="E203" s="351"/>
      <c r="F203" s="183">
        <v>44313</v>
      </c>
      <c r="G203" s="183">
        <v>44319</v>
      </c>
      <c r="H203" s="351"/>
      <c r="I203" s="224">
        <v>23.78</v>
      </c>
      <c r="J203" s="351"/>
      <c r="K203" s="351"/>
      <c r="L203" s="113"/>
      <c r="M203" s="94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hidden="1" customHeight="1">
      <c r="A204" s="350"/>
      <c r="B204" s="351"/>
      <c r="C204" s="351"/>
      <c r="D204" s="351"/>
      <c r="E204" s="351"/>
      <c r="F204" s="183">
        <v>44342</v>
      </c>
      <c r="G204" s="183">
        <v>44348</v>
      </c>
      <c r="H204" s="351"/>
      <c r="I204" s="224">
        <v>23.78</v>
      </c>
      <c r="J204" s="351"/>
      <c r="K204" s="351"/>
      <c r="L204" s="113"/>
      <c r="M204" s="94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hidden="1" customHeight="1">
      <c r="A205" s="350"/>
      <c r="B205" s="351"/>
      <c r="C205" s="351"/>
      <c r="D205" s="351"/>
      <c r="E205" s="351"/>
      <c r="F205" s="183">
        <v>44372</v>
      </c>
      <c r="G205" s="183">
        <v>44378</v>
      </c>
      <c r="H205" s="351"/>
      <c r="I205" s="224">
        <v>23.78</v>
      </c>
      <c r="J205" s="351"/>
      <c r="K205" s="351"/>
      <c r="L205" s="113"/>
      <c r="M205" s="94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hidden="1" customHeight="1">
      <c r="A206" s="350"/>
      <c r="B206" s="351"/>
      <c r="C206" s="351"/>
      <c r="D206" s="351"/>
      <c r="E206" s="351"/>
      <c r="F206" s="183">
        <v>44404</v>
      </c>
      <c r="G206" s="183">
        <v>44410</v>
      </c>
      <c r="H206" s="351"/>
      <c r="I206" s="224">
        <v>23.78</v>
      </c>
      <c r="J206" s="351"/>
      <c r="K206" s="351"/>
      <c r="L206" s="113"/>
      <c r="M206" s="94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hidden="1" customHeight="1">
      <c r="A207" s="350"/>
      <c r="B207" s="351"/>
      <c r="C207" s="351"/>
      <c r="D207" s="351"/>
      <c r="E207" s="351"/>
      <c r="F207" s="183">
        <v>44434</v>
      </c>
      <c r="G207" s="183">
        <v>44440</v>
      </c>
      <c r="H207" s="351"/>
      <c r="I207" s="224">
        <v>23.78</v>
      </c>
      <c r="J207" s="351"/>
      <c r="K207" s="351"/>
      <c r="L207" s="113"/>
      <c r="M207" s="94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hidden="1" customHeight="1">
      <c r="A208" s="350"/>
      <c r="B208" s="351"/>
      <c r="C208" s="351"/>
      <c r="D208" s="351"/>
      <c r="E208" s="351"/>
      <c r="F208" s="183">
        <v>44466</v>
      </c>
      <c r="G208" s="183">
        <v>44470</v>
      </c>
      <c r="H208" s="351"/>
      <c r="I208" s="224">
        <v>23.78</v>
      </c>
      <c r="J208" s="351"/>
      <c r="K208" s="351"/>
      <c r="L208" s="113"/>
      <c r="M208" s="94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hidden="1" customHeight="1">
      <c r="A209" s="350"/>
      <c r="B209" s="351"/>
      <c r="C209" s="351"/>
      <c r="D209" s="351"/>
      <c r="E209" s="351"/>
      <c r="F209" s="183">
        <v>44495</v>
      </c>
      <c r="G209" s="183">
        <v>44502</v>
      </c>
      <c r="H209" s="351"/>
      <c r="I209" s="224">
        <v>23.78</v>
      </c>
      <c r="J209" s="351"/>
      <c r="K209" s="351"/>
      <c r="L209" s="113"/>
      <c r="M209" s="94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hidden="1" customHeight="1">
      <c r="A210" s="350"/>
      <c r="B210" s="351"/>
      <c r="C210" s="351"/>
      <c r="D210" s="351"/>
      <c r="E210" s="351"/>
      <c r="F210" s="183">
        <v>44525</v>
      </c>
      <c r="G210" s="183">
        <v>44531</v>
      </c>
      <c r="H210" s="351"/>
      <c r="I210" s="224">
        <v>23.78</v>
      </c>
      <c r="J210" s="351"/>
      <c r="K210" s="351"/>
      <c r="L210" s="113"/>
      <c r="M210" s="94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hidden="1" customHeight="1">
      <c r="A211" s="350"/>
      <c r="B211" s="351"/>
      <c r="C211" s="351"/>
      <c r="D211" s="351"/>
      <c r="E211" s="351"/>
      <c r="F211" s="183">
        <v>44558</v>
      </c>
      <c r="G211" s="183">
        <v>44564</v>
      </c>
      <c r="H211" s="351"/>
      <c r="I211" s="224">
        <v>23.78</v>
      </c>
      <c r="J211" s="351"/>
      <c r="K211" s="351"/>
      <c r="L211" s="113"/>
      <c r="M211" s="94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hidden="1" customHeight="1">
      <c r="A212" s="350"/>
      <c r="B212" s="351"/>
      <c r="C212" s="351"/>
      <c r="D212" s="351"/>
      <c r="E212" s="351"/>
      <c r="F212" s="183">
        <v>44587</v>
      </c>
      <c r="G212" s="183">
        <v>44593</v>
      </c>
      <c r="H212" s="351"/>
      <c r="I212" s="224">
        <v>23.78</v>
      </c>
      <c r="J212" s="351"/>
      <c r="K212" s="351"/>
      <c r="L212" s="110">
        <v>44420</v>
      </c>
      <c r="M212" s="97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hidden="1" customHeight="1">
      <c r="A213" s="350"/>
      <c r="B213" s="351"/>
      <c r="C213" s="351"/>
      <c r="D213" s="351"/>
      <c r="E213" s="351"/>
      <c r="F213" s="183">
        <v>44615</v>
      </c>
      <c r="G213" s="183">
        <v>44621</v>
      </c>
      <c r="H213" s="351"/>
      <c r="I213" s="224">
        <v>23.78</v>
      </c>
      <c r="J213" s="351"/>
      <c r="K213" s="351"/>
      <c r="L213" s="110">
        <v>44420</v>
      </c>
      <c r="M213" s="97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hidden="1" customHeight="1">
      <c r="A214" s="350"/>
      <c r="B214" s="351"/>
      <c r="C214" s="351" t="s">
        <v>157</v>
      </c>
      <c r="D214" s="351" t="s">
        <v>29</v>
      </c>
      <c r="E214" s="351" t="s">
        <v>30</v>
      </c>
      <c r="F214" s="183">
        <v>44284</v>
      </c>
      <c r="G214" s="183">
        <v>44292</v>
      </c>
      <c r="H214" s="355">
        <v>285.36</v>
      </c>
      <c r="I214" s="224">
        <v>23.78</v>
      </c>
      <c r="J214" s="351" t="s">
        <v>294</v>
      </c>
      <c r="K214" s="355">
        <v>501260237.04000002</v>
      </c>
      <c r="L214" s="113"/>
      <c r="M214" s="94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hidden="1" customHeight="1">
      <c r="A215" s="350"/>
      <c r="B215" s="351"/>
      <c r="C215" s="351"/>
      <c r="D215" s="351"/>
      <c r="E215" s="351"/>
      <c r="F215" s="183">
        <v>44313</v>
      </c>
      <c r="G215" s="183">
        <v>44319</v>
      </c>
      <c r="H215" s="351"/>
      <c r="I215" s="224">
        <v>23.78</v>
      </c>
      <c r="J215" s="351"/>
      <c r="K215" s="351"/>
      <c r="L215" s="113"/>
      <c r="M215" s="94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hidden="1" customHeight="1">
      <c r="A216" s="350"/>
      <c r="B216" s="351"/>
      <c r="C216" s="351"/>
      <c r="D216" s="351"/>
      <c r="E216" s="351"/>
      <c r="F216" s="183">
        <v>44342</v>
      </c>
      <c r="G216" s="183">
        <v>44348</v>
      </c>
      <c r="H216" s="351"/>
      <c r="I216" s="224">
        <v>23.78</v>
      </c>
      <c r="J216" s="351"/>
      <c r="K216" s="351"/>
      <c r="L216" s="113"/>
      <c r="M216" s="94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hidden="1" customHeight="1">
      <c r="A217" s="350"/>
      <c r="B217" s="351"/>
      <c r="C217" s="351"/>
      <c r="D217" s="351"/>
      <c r="E217" s="351"/>
      <c r="F217" s="183">
        <v>44372</v>
      </c>
      <c r="G217" s="183">
        <v>44378</v>
      </c>
      <c r="H217" s="351"/>
      <c r="I217" s="224">
        <v>23.78</v>
      </c>
      <c r="J217" s="351"/>
      <c r="K217" s="351"/>
      <c r="L217" s="113"/>
      <c r="M217" s="94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hidden="1" customHeight="1">
      <c r="A218" s="350"/>
      <c r="B218" s="351"/>
      <c r="C218" s="351"/>
      <c r="D218" s="351"/>
      <c r="E218" s="351"/>
      <c r="F218" s="183">
        <v>44404</v>
      </c>
      <c r="G218" s="183">
        <v>44410</v>
      </c>
      <c r="H218" s="351"/>
      <c r="I218" s="224">
        <v>23.78</v>
      </c>
      <c r="J218" s="351"/>
      <c r="K218" s="351"/>
      <c r="L218" s="113"/>
      <c r="M218" s="94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hidden="1" customHeight="1">
      <c r="A219" s="350"/>
      <c r="B219" s="351"/>
      <c r="C219" s="351"/>
      <c r="D219" s="351"/>
      <c r="E219" s="351"/>
      <c r="F219" s="183">
        <v>44434</v>
      </c>
      <c r="G219" s="183">
        <v>44440</v>
      </c>
      <c r="H219" s="351"/>
      <c r="I219" s="224">
        <v>23.78</v>
      </c>
      <c r="J219" s="351"/>
      <c r="K219" s="351"/>
      <c r="L219" s="113"/>
      <c r="M219" s="94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hidden="1" customHeight="1">
      <c r="A220" s="350"/>
      <c r="B220" s="351"/>
      <c r="C220" s="351"/>
      <c r="D220" s="351"/>
      <c r="E220" s="351"/>
      <c r="F220" s="183">
        <v>44466</v>
      </c>
      <c r="G220" s="183">
        <v>44470</v>
      </c>
      <c r="H220" s="351"/>
      <c r="I220" s="224">
        <v>23.78</v>
      </c>
      <c r="J220" s="351"/>
      <c r="K220" s="351"/>
      <c r="L220" s="113"/>
      <c r="M220" s="94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hidden="1" customHeight="1">
      <c r="A221" s="350"/>
      <c r="B221" s="351"/>
      <c r="C221" s="351"/>
      <c r="D221" s="351"/>
      <c r="E221" s="351"/>
      <c r="F221" s="183">
        <v>44495</v>
      </c>
      <c r="G221" s="183">
        <v>44502</v>
      </c>
      <c r="H221" s="351"/>
      <c r="I221" s="224">
        <v>23.78</v>
      </c>
      <c r="J221" s="351"/>
      <c r="K221" s="351"/>
      <c r="L221" s="113"/>
      <c r="M221" s="94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hidden="1" customHeight="1">
      <c r="A222" s="350"/>
      <c r="B222" s="351"/>
      <c r="C222" s="351"/>
      <c r="D222" s="351"/>
      <c r="E222" s="351"/>
      <c r="F222" s="183">
        <v>44525</v>
      </c>
      <c r="G222" s="183">
        <v>44531</v>
      </c>
      <c r="H222" s="351"/>
      <c r="I222" s="224">
        <v>23.78</v>
      </c>
      <c r="J222" s="351"/>
      <c r="K222" s="351"/>
      <c r="L222" s="113"/>
      <c r="M222" s="94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hidden="1" customHeight="1">
      <c r="A223" s="350"/>
      <c r="B223" s="351"/>
      <c r="C223" s="351"/>
      <c r="D223" s="351"/>
      <c r="E223" s="351"/>
      <c r="F223" s="183">
        <v>44558</v>
      </c>
      <c r="G223" s="183">
        <v>44564</v>
      </c>
      <c r="H223" s="351"/>
      <c r="I223" s="224">
        <v>23.78</v>
      </c>
      <c r="J223" s="351"/>
      <c r="K223" s="351"/>
      <c r="L223" s="113"/>
      <c r="M223" s="94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hidden="1" customHeight="1">
      <c r="A224" s="350"/>
      <c r="B224" s="351"/>
      <c r="C224" s="351"/>
      <c r="D224" s="351"/>
      <c r="E224" s="351"/>
      <c r="F224" s="183">
        <v>44587</v>
      </c>
      <c r="G224" s="183">
        <v>44593</v>
      </c>
      <c r="H224" s="351"/>
      <c r="I224" s="224">
        <v>23.78</v>
      </c>
      <c r="J224" s="351"/>
      <c r="K224" s="351"/>
      <c r="L224" s="110">
        <v>44420</v>
      </c>
      <c r="M224" s="97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hidden="1" customHeight="1">
      <c r="A225" s="350"/>
      <c r="B225" s="351"/>
      <c r="C225" s="351"/>
      <c r="D225" s="351"/>
      <c r="E225" s="351"/>
      <c r="F225" s="183">
        <v>44615</v>
      </c>
      <c r="G225" s="183">
        <v>44621</v>
      </c>
      <c r="H225" s="351"/>
      <c r="I225" s="224">
        <v>23.78</v>
      </c>
      <c r="J225" s="351"/>
      <c r="K225" s="351"/>
      <c r="L225" s="110">
        <v>44420</v>
      </c>
      <c r="M225" s="97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hidden="1" customHeight="1">
      <c r="A226" s="350"/>
      <c r="B226" s="351"/>
      <c r="C226" s="351" t="s">
        <v>158</v>
      </c>
      <c r="D226" s="351" t="s">
        <v>29</v>
      </c>
      <c r="E226" s="351" t="s">
        <v>30</v>
      </c>
      <c r="F226" s="183">
        <v>44284</v>
      </c>
      <c r="G226" s="183">
        <v>44292</v>
      </c>
      <c r="H226" s="355">
        <v>285.36</v>
      </c>
      <c r="I226" s="224">
        <v>23.78</v>
      </c>
      <c r="J226" s="351" t="s">
        <v>294</v>
      </c>
      <c r="K226" s="355">
        <v>501260237.04000002</v>
      </c>
      <c r="L226" s="113"/>
      <c r="M226" s="94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hidden="1" customHeight="1">
      <c r="A227" s="350"/>
      <c r="B227" s="351"/>
      <c r="C227" s="351"/>
      <c r="D227" s="351"/>
      <c r="E227" s="351"/>
      <c r="F227" s="183">
        <v>44313</v>
      </c>
      <c r="G227" s="183">
        <v>44319</v>
      </c>
      <c r="H227" s="351"/>
      <c r="I227" s="224">
        <v>23.78</v>
      </c>
      <c r="J227" s="351"/>
      <c r="K227" s="351"/>
      <c r="L227" s="113"/>
      <c r="M227" s="94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hidden="1" customHeight="1">
      <c r="A228" s="350"/>
      <c r="B228" s="351"/>
      <c r="C228" s="351"/>
      <c r="D228" s="351"/>
      <c r="E228" s="351"/>
      <c r="F228" s="183">
        <v>44342</v>
      </c>
      <c r="G228" s="183">
        <v>44348</v>
      </c>
      <c r="H228" s="351"/>
      <c r="I228" s="224">
        <v>23.78</v>
      </c>
      <c r="J228" s="351"/>
      <c r="K228" s="351"/>
      <c r="L228" s="113"/>
      <c r="M228" s="94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hidden="1" customHeight="1">
      <c r="A229" s="350"/>
      <c r="B229" s="351"/>
      <c r="C229" s="351"/>
      <c r="D229" s="351"/>
      <c r="E229" s="351"/>
      <c r="F229" s="183">
        <v>44372</v>
      </c>
      <c r="G229" s="183">
        <v>44378</v>
      </c>
      <c r="H229" s="351"/>
      <c r="I229" s="224">
        <v>23.78</v>
      </c>
      <c r="J229" s="351"/>
      <c r="K229" s="351"/>
      <c r="L229" s="113"/>
      <c r="M229" s="94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hidden="1" customHeight="1">
      <c r="A230" s="350"/>
      <c r="B230" s="351"/>
      <c r="C230" s="351"/>
      <c r="D230" s="351"/>
      <c r="E230" s="351"/>
      <c r="F230" s="183">
        <v>44404</v>
      </c>
      <c r="G230" s="183">
        <v>44410</v>
      </c>
      <c r="H230" s="351"/>
      <c r="I230" s="224">
        <v>23.78</v>
      </c>
      <c r="J230" s="351"/>
      <c r="K230" s="351"/>
      <c r="L230" s="113"/>
      <c r="M230" s="94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hidden="1" customHeight="1">
      <c r="A231" s="350"/>
      <c r="B231" s="351"/>
      <c r="C231" s="351"/>
      <c r="D231" s="351"/>
      <c r="E231" s="351"/>
      <c r="F231" s="183">
        <v>44434</v>
      </c>
      <c r="G231" s="183">
        <v>44440</v>
      </c>
      <c r="H231" s="351"/>
      <c r="I231" s="224">
        <v>23.78</v>
      </c>
      <c r="J231" s="351"/>
      <c r="K231" s="351"/>
      <c r="L231" s="113"/>
      <c r="M231" s="94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hidden="1" customHeight="1">
      <c r="A232" s="350"/>
      <c r="B232" s="351"/>
      <c r="C232" s="351"/>
      <c r="D232" s="351"/>
      <c r="E232" s="351"/>
      <c r="F232" s="183">
        <v>44466</v>
      </c>
      <c r="G232" s="183">
        <v>44470</v>
      </c>
      <c r="H232" s="351"/>
      <c r="I232" s="224">
        <v>23.78</v>
      </c>
      <c r="J232" s="351"/>
      <c r="K232" s="351"/>
      <c r="L232" s="113"/>
      <c r="M232" s="94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hidden="1" customHeight="1">
      <c r="A233" s="350"/>
      <c r="B233" s="351"/>
      <c r="C233" s="351"/>
      <c r="D233" s="351"/>
      <c r="E233" s="351"/>
      <c r="F233" s="183">
        <v>44495</v>
      </c>
      <c r="G233" s="183">
        <v>44502</v>
      </c>
      <c r="H233" s="351"/>
      <c r="I233" s="224">
        <v>23.78</v>
      </c>
      <c r="J233" s="351"/>
      <c r="K233" s="351"/>
      <c r="L233" s="113"/>
      <c r="M233" s="94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hidden="1" customHeight="1">
      <c r="A234" s="350"/>
      <c r="B234" s="351"/>
      <c r="C234" s="351"/>
      <c r="D234" s="351"/>
      <c r="E234" s="351"/>
      <c r="F234" s="183">
        <v>44525</v>
      </c>
      <c r="G234" s="183">
        <v>44531</v>
      </c>
      <c r="H234" s="351"/>
      <c r="I234" s="224">
        <v>23.78</v>
      </c>
      <c r="J234" s="351"/>
      <c r="K234" s="351"/>
      <c r="L234" s="113"/>
      <c r="M234" s="94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hidden="1" customHeight="1">
      <c r="A235" s="350"/>
      <c r="B235" s="351"/>
      <c r="C235" s="351"/>
      <c r="D235" s="351"/>
      <c r="E235" s="351"/>
      <c r="F235" s="183">
        <v>44558</v>
      </c>
      <c r="G235" s="183">
        <v>44564</v>
      </c>
      <c r="H235" s="351"/>
      <c r="I235" s="224">
        <v>23.78</v>
      </c>
      <c r="J235" s="351"/>
      <c r="K235" s="351"/>
      <c r="L235" s="113"/>
      <c r="M235" s="94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hidden="1" customHeight="1">
      <c r="A236" s="350"/>
      <c r="B236" s="351"/>
      <c r="C236" s="351"/>
      <c r="D236" s="351"/>
      <c r="E236" s="351"/>
      <c r="F236" s="183">
        <v>44587</v>
      </c>
      <c r="G236" s="183">
        <v>44593</v>
      </c>
      <c r="H236" s="351"/>
      <c r="I236" s="224">
        <v>23.78</v>
      </c>
      <c r="J236" s="351"/>
      <c r="K236" s="351"/>
      <c r="L236" s="110">
        <v>44420</v>
      </c>
      <c r="M236" s="97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hidden="1" customHeight="1">
      <c r="A237" s="350"/>
      <c r="B237" s="351"/>
      <c r="C237" s="351"/>
      <c r="D237" s="351"/>
      <c r="E237" s="351"/>
      <c r="F237" s="183">
        <v>44615</v>
      </c>
      <c r="G237" s="183">
        <v>44621</v>
      </c>
      <c r="H237" s="351"/>
      <c r="I237" s="224">
        <v>23.78</v>
      </c>
      <c r="J237" s="351"/>
      <c r="K237" s="351"/>
      <c r="L237" s="110">
        <v>44420</v>
      </c>
      <c r="M237" s="97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hidden="1" customHeight="1">
      <c r="A238" s="350"/>
      <c r="B238" s="351"/>
      <c r="C238" s="351" t="s">
        <v>159</v>
      </c>
      <c r="D238" s="351" t="s">
        <v>29</v>
      </c>
      <c r="E238" s="351" t="s">
        <v>30</v>
      </c>
      <c r="F238" s="183">
        <v>44284</v>
      </c>
      <c r="G238" s="183">
        <v>44292</v>
      </c>
      <c r="H238" s="355">
        <v>285.36</v>
      </c>
      <c r="I238" s="224">
        <v>23.78</v>
      </c>
      <c r="J238" s="351" t="s">
        <v>294</v>
      </c>
      <c r="K238" s="355">
        <v>501260237.04000002</v>
      </c>
      <c r="L238" s="113"/>
      <c r="M238" s="94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hidden="1" customHeight="1">
      <c r="A239" s="350"/>
      <c r="B239" s="351"/>
      <c r="C239" s="351"/>
      <c r="D239" s="351"/>
      <c r="E239" s="351"/>
      <c r="F239" s="183">
        <v>44313</v>
      </c>
      <c r="G239" s="183">
        <v>44319</v>
      </c>
      <c r="H239" s="351"/>
      <c r="I239" s="224">
        <v>23.78</v>
      </c>
      <c r="J239" s="351"/>
      <c r="K239" s="351"/>
      <c r="L239" s="113"/>
      <c r="M239" s="94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hidden="1" customHeight="1">
      <c r="A240" s="350"/>
      <c r="B240" s="351"/>
      <c r="C240" s="351"/>
      <c r="D240" s="351"/>
      <c r="E240" s="351"/>
      <c r="F240" s="183">
        <v>44342</v>
      </c>
      <c r="G240" s="183">
        <v>44348</v>
      </c>
      <c r="H240" s="351"/>
      <c r="I240" s="224">
        <v>23.78</v>
      </c>
      <c r="J240" s="351"/>
      <c r="K240" s="351"/>
      <c r="L240" s="113"/>
      <c r="M240" s="94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hidden="1" customHeight="1">
      <c r="A241" s="350"/>
      <c r="B241" s="351"/>
      <c r="C241" s="351"/>
      <c r="D241" s="351"/>
      <c r="E241" s="351"/>
      <c r="F241" s="183">
        <v>44372</v>
      </c>
      <c r="G241" s="183">
        <v>44378</v>
      </c>
      <c r="H241" s="351"/>
      <c r="I241" s="224">
        <v>23.78</v>
      </c>
      <c r="J241" s="351"/>
      <c r="K241" s="351"/>
      <c r="L241" s="113"/>
      <c r="M241" s="94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hidden="1" customHeight="1">
      <c r="A242" s="350"/>
      <c r="B242" s="351"/>
      <c r="C242" s="351"/>
      <c r="D242" s="351"/>
      <c r="E242" s="351"/>
      <c r="F242" s="183">
        <v>44404</v>
      </c>
      <c r="G242" s="183">
        <v>44410</v>
      </c>
      <c r="H242" s="351"/>
      <c r="I242" s="224">
        <v>23.78</v>
      </c>
      <c r="J242" s="351"/>
      <c r="K242" s="351"/>
      <c r="L242" s="113"/>
      <c r="M242" s="94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hidden="1" customHeight="1">
      <c r="A243" s="350"/>
      <c r="B243" s="351"/>
      <c r="C243" s="351"/>
      <c r="D243" s="351"/>
      <c r="E243" s="351"/>
      <c r="F243" s="183">
        <v>44434</v>
      </c>
      <c r="G243" s="183">
        <v>44440</v>
      </c>
      <c r="H243" s="351"/>
      <c r="I243" s="224">
        <v>23.78</v>
      </c>
      <c r="J243" s="351"/>
      <c r="K243" s="351"/>
      <c r="L243" s="113"/>
      <c r="M243" s="94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hidden="1" customHeight="1">
      <c r="A244" s="350"/>
      <c r="B244" s="351"/>
      <c r="C244" s="351"/>
      <c r="D244" s="351"/>
      <c r="E244" s="351"/>
      <c r="F244" s="183">
        <v>44466</v>
      </c>
      <c r="G244" s="183">
        <v>44470</v>
      </c>
      <c r="H244" s="351"/>
      <c r="I244" s="224">
        <v>23.78</v>
      </c>
      <c r="J244" s="351"/>
      <c r="K244" s="351"/>
      <c r="L244" s="113"/>
      <c r="M244" s="94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hidden="1" customHeight="1">
      <c r="A245" s="350"/>
      <c r="B245" s="351"/>
      <c r="C245" s="351"/>
      <c r="D245" s="351"/>
      <c r="E245" s="351"/>
      <c r="F245" s="183">
        <v>44495</v>
      </c>
      <c r="G245" s="183">
        <v>44502</v>
      </c>
      <c r="H245" s="351"/>
      <c r="I245" s="224">
        <v>23.78</v>
      </c>
      <c r="J245" s="351"/>
      <c r="K245" s="351"/>
      <c r="L245" s="113"/>
      <c r="M245" s="94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hidden="1" customHeight="1">
      <c r="A246" s="350"/>
      <c r="B246" s="351"/>
      <c r="C246" s="351"/>
      <c r="D246" s="351"/>
      <c r="E246" s="351"/>
      <c r="F246" s="183">
        <v>44525</v>
      </c>
      <c r="G246" s="183">
        <v>44531</v>
      </c>
      <c r="H246" s="351"/>
      <c r="I246" s="224">
        <v>23.78</v>
      </c>
      <c r="J246" s="351"/>
      <c r="K246" s="351"/>
      <c r="L246" s="113"/>
      <c r="M246" s="94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hidden="1" customHeight="1">
      <c r="A247" s="350"/>
      <c r="B247" s="351"/>
      <c r="C247" s="351"/>
      <c r="D247" s="351"/>
      <c r="E247" s="351"/>
      <c r="F247" s="183">
        <v>44558</v>
      </c>
      <c r="G247" s="183">
        <v>44564</v>
      </c>
      <c r="H247" s="351"/>
      <c r="I247" s="224">
        <v>23.78</v>
      </c>
      <c r="J247" s="351"/>
      <c r="K247" s="351"/>
      <c r="L247" s="113"/>
      <c r="M247" s="94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hidden="1" customHeight="1">
      <c r="A248" s="350"/>
      <c r="B248" s="351"/>
      <c r="C248" s="351"/>
      <c r="D248" s="351"/>
      <c r="E248" s="351"/>
      <c r="F248" s="183">
        <v>44587</v>
      </c>
      <c r="G248" s="183">
        <v>44593</v>
      </c>
      <c r="H248" s="351"/>
      <c r="I248" s="224">
        <v>23.78</v>
      </c>
      <c r="J248" s="351"/>
      <c r="K248" s="351"/>
      <c r="L248" s="110">
        <v>44420</v>
      </c>
      <c r="M248" s="97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hidden="1" customHeight="1">
      <c r="A249" s="350"/>
      <c r="B249" s="351"/>
      <c r="C249" s="351"/>
      <c r="D249" s="351"/>
      <c r="E249" s="351"/>
      <c r="F249" s="183">
        <v>44615</v>
      </c>
      <c r="G249" s="183">
        <v>44621</v>
      </c>
      <c r="H249" s="351"/>
      <c r="I249" s="224">
        <v>23.78</v>
      </c>
      <c r="J249" s="351"/>
      <c r="K249" s="351"/>
      <c r="L249" s="110">
        <v>44420</v>
      </c>
      <c r="M249" s="97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hidden="1" customHeight="1">
      <c r="A250" s="350"/>
      <c r="B250" s="351"/>
      <c r="C250" s="351" t="s">
        <v>160</v>
      </c>
      <c r="D250" s="351" t="s">
        <v>29</v>
      </c>
      <c r="E250" s="351" t="s">
        <v>30</v>
      </c>
      <c r="F250" s="183">
        <v>44284</v>
      </c>
      <c r="G250" s="183">
        <v>44292</v>
      </c>
      <c r="H250" s="355">
        <v>285.36</v>
      </c>
      <c r="I250" s="224">
        <v>23.78</v>
      </c>
      <c r="J250" s="351" t="s">
        <v>294</v>
      </c>
      <c r="K250" s="355">
        <v>63628058679.839996</v>
      </c>
      <c r="L250" s="113"/>
      <c r="M250" s="94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hidden="1" customHeight="1">
      <c r="A251" s="350"/>
      <c r="B251" s="351"/>
      <c r="C251" s="351"/>
      <c r="D251" s="351"/>
      <c r="E251" s="351"/>
      <c r="F251" s="183">
        <v>44313</v>
      </c>
      <c r="G251" s="183">
        <v>44319</v>
      </c>
      <c r="H251" s="351"/>
      <c r="I251" s="224">
        <v>23.78</v>
      </c>
      <c r="J251" s="351"/>
      <c r="K251" s="351"/>
      <c r="L251" s="113"/>
      <c r="M251" s="94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hidden="1" customHeight="1">
      <c r="A252" s="350"/>
      <c r="B252" s="351"/>
      <c r="C252" s="351"/>
      <c r="D252" s="351"/>
      <c r="E252" s="351"/>
      <c r="F252" s="183">
        <v>44342</v>
      </c>
      <c r="G252" s="183">
        <v>44348</v>
      </c>
      <c r="H252" s="351"/>
      <c r="I252" s="224">
        <v>23.78</v>
      </c>
      <c r="J252" s="351"/>
      <c r="K252" s="351"/>
      <c r="L252" s="113"/>
      <c r="M252" s="94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hidden="1" customHeight="1">
      <c r="A253" s="350"/>
      <c r="B253" s="351"/>
      <c r="C253" s="351"/>
      <c r="D253" s="351"/>
      <c r="E253" s="351"/>
      <c r="F253" s="183">
        <v>44372</v>
      </c>
      <c r="G253" s="183">
        <v>44378</v>
      </c>
      <c r="H253" s="351"/>
      <c r="I253" s="224">
        <v>23.78</v>
      </c>
      <c r="J253" s="351"/>
      <c r="K253" s="351"/>
      <c r="L253" s="113"/>
      <c r="M253" s="94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hidden="1" customHeight="1">
      <c r="A254" s="350"/>
      <c r="B254" s="351"/>
      <c r="C254" s="351"/>
      <c r="D254" s="351"/>
      <c r="E254" s="351"/>
      <c r="F254" s="183">
        <v>44404</v>
      </c>
      <c r="G254" s="183">
        <v>44410</v>
      </c>
      <c r="H254" s="351"/>
      <c r="I254" s="224">
        <v>23.78</v>
      </c>
      <c r="J254" s="351"/>
      <c r="K254" s="351"/>
      <c r="L254" s="113"/>
      <c r="M254" s="94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hidden="1" customHeight="1">
      <c r="A255" s="350"/>
      <c r="B255" s="351"/>
      <c r="C255" s="351"/>
      <c r="D255" s="351"/>
      <c r="E255" s="351"/>
      <c r="F255" s="183">
        <v>44434</v>
      </c>
      <c r="G255" s="183">
        <v>44440</v>
      </c>
      <c r="H255" s="351"/>
      <c r="I255" s="224">
        <v>23.78</v>
      </c>
      <c r="J255" s="351"/>
      <c r="K255" s="351"/>
      <c r="L255" s="113"/>
      <c r="M255" s="94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hidden="1" customHeight="1">
      <c r="A256" s="350"/>
      <c r="B256" s="351"/>
      <c r="C256" s="351"/>
      <c r="D256" s="351"/>
      <c r="E256" s="351"/>
      <c r="F256" s="183">
        <v>44466</v>
      </c>
      <c r="G256" s="183">
        <v>44470</v>
      </c>
      <c r="H256" s="351"/>
      <c r="I256" s="224">
        <v>23.78</v>
      </c>
      <c r="J256" s="351"/>
      <c r="K256" s="351"/>
      <c r="L256" s="113"/>
      <c r="M256" s="94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hidden="1" customHeight="1">
      <c r="A257" s="350"/>
      <c r="B257" s="351"/>
      <c r="C257" s="351"/>
      <c r="D257" s="351"/>
      <c r="E257" s="351"/>
      <c r="F257" s="183">
        <v>44495</v>
      </c>
      <c r="G257" s="183">
        <v>44502</v>
      </c>
      <c r="H257" s="351"/>
      <c r="I257" s="224">
        <v>23.78</v>
      </c>
      <c r="J257" s="351"/>
      <c r="K257" s="351"/>
      <c r="L257" s="113"/>
      <c r="M257" s="94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hidden="1" customHeight="1">
      <c r="A258" s="350"/>
      <c r="B258" s="351"/>
      <c r="C258" s="351"/>
      <c r="D258" s="351"/>
      <c r="E258" s="351"/>
      <c r="F258" s="183">
        <v>44525</v>
      </c>
      <c r="G258" s="183">
        <v>44531</v>
      </c>
      <c r="H258" s="351"/>
      <c r="I258" s="224">
        <v>23.78</v>
      </c>
      <c r="J258" s="351"/>
      <c r="K258" s="351"/>
      <c r="L258" s="113"/>
      <c r="M258" s="94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hidden="1" customHeight="1">
      <c r="A259" s="350"/>
      <c r="B259" s="351"/>
      <c r="C259" s="351"/>
      <c r="D259" s="351"/>
      <c r="E259" s="351"/>
      <c r="F259" s="183">
        <v>44558</v>
      </c>
      <c r="G259" s="183">
        <v>44564</v>
      </c>
      <c r="H259" s="351"/>
      <c r="I259" s="224">
        <v>23.78</v>
      </c>
      <c r="J259" s="351"/>
      <c r="K259" s="351"/>
      <c r="L259" s="113"/>
      <c r="M259" s="94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hidden="1" customHeight="1">
      <c r="A260" s="350"/>
      <c r="B260" s="351"/>
      <c r="C260" s="351"/>
      <c r="D260" s="351"/>
      <c r="E260" s="351"/>
      <c r="F260" s="183">
        <v>44587</v>
      </c>
      <c r="G260" s="183">
        <v>44593</v>
      </c>
      <c r="H260" s="351"/>
      <c r="I260" s="224">
        <v>23.78</v>
      </c>
      <c r="J260" s="351"/>
      <c r="K260" s="351"/>
      <c r="L260" s="110">
        <v>44420</v>
      </c>
      <c r="M260" s="97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hidden="1" customHeight="1">
      <c r="A261" s="350"/>
      <c r="B261" s="351"/>
      <c r="C261" s="351"/>
      <c r="D261" s="351"/>
      <c r="E261" s="351"/>
      <c r="F261" s="183">
        <v>44615</v>
      </c>
      <c r="G261" s="183">
        <v>44621</v>
      </c>
      <c r="H261" s="351"/>
      <c r="I261" s="224">
        <v>23.78</v>
      </c>
      <c r="J261" s="351"/>
      <c r="K261" s="351"/>
      <c r="L261" s="110">
        <v>44420</v>
      </c>
      <c r="M261" s="97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hidden="1" customHeight="1">
      <c r="A262" s="225">
        <v>44279</v>
      </c>
      <c r="B262" s="226" t="s">
        <v>131</v>
      </c>
      <c r="C262" s="226" t="s">
        <v>132</v>
      </c>
      <c r="D262" s="226" t="s">
        <v>29</v>
      </c>
      <c r="E262" s="226" t="s">
        <v>30</v>
      </c>
      <c r="F262" s="225">
        <v>44371</v>
      </c>
      <c r="G262" s="225">
        <v>44377</v>
      </c>
      <c r="H262" s="227">
        <v>124.9</v>
      </c>
      <c r="I262" s="227">
        <v>124.9</v>
      </c>
      <c r="J262" s="228" t="s">
        <v>295</v>
      </c>
      <c r="K262" s="226" t="s">
        <v>296</v>
      </c>
      <c r="L262" s="113"/>
      <c r="M262" s="94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hidden="1" customHeight="1">
      <c r="A263" s="229">
        <v>44281</v>
      </c>
      <c r="B263" s="230" t="s">
        <v>210</v>
      </c>
      <c r="C263" s="230" t="s">
        <v>211</v>
      </c>
      <c r="D263" s="230" t="s">
        <v>26</v>
      </c>
      <c r="E263" s="230" t="s">
        <v>26</v>
      </c>
      <c r="F263" s="230" t="s">
        <v>26</v>
      </c>
      <c r="G263" s="230" t="s">
        <v>26</v>
      </c>
      <c r="H263" s="153" t="s">
        <v>26</v>
      </c>
      <c r="I263" s="153" t="s">
        <v>26</v>
      </c>
      <c r="J263" s="157" t="s">
        <v>38</v>
      </c>
      <c r="K263" s="153" t="s">
        <v>26</v>
      </c>
      <c r="L263" s="111"/>
      <c r="M263" s="97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hidden="1" customHeight="1">
      <c r="A264" s="225">
        <v>44281</v>
      </c>
      <c r="B264" s="226" t="s">
        <v>168</v>
      </c>
      <c r="C264" s="226" t="s">
        <v>169</v>
      </c>
      <c r="D264" s="226" t="s">
        <v>26</v>
      </c>
      <c r="E264" s="226" t="s">
        <v>26</v>
      </c>
      <c r="F264" s="225" t="s">
        <v>26</v>
      </c>
      <c r="G264" s="225" t="s">
        <v>26</v>
      </c>
      <c r="H264" s="226" t="s">
        <v>26</v>
      </c>
      <c r="I264" s="226" t="s">
        <v>26</v>
      </c>
      <c r="J264" s="228" t="s">
        <v>38</v>
      </c>
      <c r="K264" s="226" t="s">
        <v>26</v>
      </c>
      <c r="L264" s="111"/>
      <c r="M264" s="97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hidden="1" customHeight="1">
      <c r="A265" s="352">
        <v>44281</v>
      </c>
      <c r="B265" s="353" t="s">
        <v>179</v>
      </c>
      <c r="C265" s="353" t="s">
        <v>180</v>
      </c>
      <c r="D265" s="353" t="s">
        <v>29</v>
      </c>
      <c r="E265" s="353" t="s">
        <v>30</v>
      </c>
      <c r="F265" s="158">
        <v>44284</v>
      </c>
      <c r="G265" s="158">
        <v>44291</v>
      </c>
      <c r="H265" s="354">
        <v>54</v>
      </c>
      <c r="I265" s="231">
        <v>4.5</v>
      </c>
      <c r="J265" s="353" t="s">
        <v>297</v>
      </c>
      <c r="K265" s="364">
        <v>1203174926586</v>
      </c>
      <c r="L265" s="113"/>
      <c r="M265" s="95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hidden="1" customHeight="1">
      <c r="A266" s="352"/>
      <c r="B266" s="353"/>
      <c r="C266" s="353"/>
      <c r="D266" s="353"/>
      <c r="E266" s="353"/>
      <c r="F266" s="158">
        <v>44313</v>
      </c>
      <c r="G266" s="158">
        <v>44319</v>
      </c>
      <c r="H266" s="354"/>
      <c r="I266" s="231">
        <v>4.5</v>
      </c>
      <c r="J266" s="353"/>
      <c r="K266" s="365"/>
      <c r="L266" s="113"/>
      <c r="M266" s="95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hidden="1" customHeight="1">
      <c r="A267" s="352"/>
      <c r="B267" s="353"/>
      <c r="C267" s="353"/>
      <c r="D267" s="353"/>
      <c r="E267" s="353"/>
      <c r="F267" s="158">
        <v>44342</v>
      </c>
      <c r="G267" s="158">
        <v>44348</v>
      </c>
      <c r="H267" s="354"/>
      <c r="I267" s="231">
        <v>4.5</v>
      </c>
      <c r="J267" s="353"/>
      <c r="K267" s="365"/>
      <c r="L267" s="113"/>
      <c r="M267" s="95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hidden="1" customHeight="1">
      <c r="A268" s="352"/>
      <c r="B268" s="353"/>
      <c r="C268" s="353"/>
      <c r="D268" s="353"/>
      <c r="E268" s="353"/>
      <c r="F268" s="158">
        <v>44372</v>
      </c>
      <c r="G268" s="158">
        <v>44378</v>
      </c>
      <c r="H268" s="354"/>
      <c r="I268" s="231">
        <v>4.5</v>
      </c>
      <c r="J268" s="353"/>
      <c r="K268" s="365"/>
      <c r="L268" s="113"/>
      <c r="M268" s="95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hidden="1" customHeight="1">
      <c r="A269" s="352"/>
      <c r="B269" s="353"/>
      <c r="C269" s="353"/>
      <c r="D269" s="353"/>
      <c r="E269" s="353"/>
      <c r="F269" s="140">
        <v>44404</v>
      </c>
      <c r="G269" s="140">
        <v>44410</v>
      </c>
      <c r="H269" s="354"/>
      <c r="I269" s="231">
        <v>4.5</v>
      </c>
      <c r="J269" s="353"/>
      <c r="K269" s="365"/>
      <c r="L269" s="113"/>
      <c r="M269" s="95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hidden="1" customHeight="1">
      <c r="A270" s="352"/>
      <c r="B270" s="353"/>
      <c r="C270" s="353"/>
      <c r="D270" s="353"/>
      <c r="E270" s="353"/>
      <c r="F270" s="140">
        <v>44434</v>
      </c>
      <c r="G270" s="140">
        <v>44440</v>
      </c>
      <c r="H270" s="354"/>
      <c r="I270" s="231">
        <v>4.5</v>
      </c>
      <c r="J270" s="353"/>
      <c r="K270" s="365"/>
      <c r="L270" s="113"/>
      <c r="M270" s="95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hidden="1" customHeight="1">
      <c r="A271" s="352"/>
      <c r="B271" s="353"/>
      <c r="C271" s="353"/>
      <c r="D271" s="353"/>
      <c r="E271" s="353"/>
      <c r="F271" s="140">
        <v>44466</v>
      </c>
      <c r="G271" s="140">
        <v>44470</v>
      </c>
      <c r="H271" s="354"/>
      <c r="I271" s="231">
        <v>4.5</v>
      </c>
      <c r="J271" s="353"/>
      <c r="K271" s="365"/>
      <c r="L271" s="113"/>
      <c r="M271" s="95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hidden="1" customHeight="1">
      <c r="A272" s="352"/>
      <c r="B272" s="353"/>
      <c r="C272" s="353"/>
      <c r="D272" s="353"/>
      <c r="E272" s="353"/>
      <c r="F272" s="140">
        <v>44495</v>
      </c>
      <c r="G272" s="140">
        <v>44502</v>
      </c>
      <c r="H272" s="354"/>
      <c r="I272" s="231">
        <v>4.5</v>
      </c>
      <c r="J272" s="353"/>
      <c r="K272" s="365"/>
      <c r="L272" s="113"/>
      <c r="M272" s="95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hidden="1" customHeight="1">
      <c r="A273" s="352"/>
      <c r="B273" s="353"/>
      <c r="C273" s="353"/>
      <c r="D273" s="353"/>
      <c r="E273" s="353"/>
      <c r="F273" s="140">
        <v>44525</v>
      </c>
      <c r="G273" s="140">
        <v>44531</v>
      </c>
      <c r="H273" s="354"/>
      <c r="I273" s="231">
        <v>4.5</v>
      </c>
      <c r="J273" s="353"/>
      <c r="K273" s="365"/>
      <c r="L273" s="113"/>
      <c r="M273" s="95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hidden="1" customHeight="1">
      <c r="A274" s="352"/>
      <c r="B274" s="353"/>
      <c r="C274" s="353"/>
      <c r="D274" s="353"/>
      <c r="E274" s="353"/>
      <c r="F274" s="140">
        <v>44558</v>
      </c>
      <c r="G274" s="140">
        <v>44564</v>
      </c>
      <c r="H274" s="354"/>
      <c r="I274" s="231">
        <v>4.5</v>
      </c>
      <c r="J274" s="353"/>
      <c r="K274" s="365"/>
      <c r="L274" s="110">
        <v>44420</v>
      </c>
      <c r="M274" s="95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hidden="1" customHeight="1">
      <c r="A275" s="352"/>
      <c r="B275" s="353"/>
      <c r="C275" s="353"/>
      <c r="D275" s="353"/>
      <c r="E275" s="353"/>
      <c r="F275" s="140">
        <v>44587</v>
      </c>
      <c r="G275" s="140">
        <v>44593</v>
      </c>
      <c r="H275" s="354"/>
      <c r="I275" s="231">
        <v>4.5</v>
      </c>
      <c r="J275" s="353"/>
      <c r="K275" s="365"/>
      <c r="L275" s="110">
        <v>44420</v>
      </c>
      <c r="M275" s="98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hidden="1" customHeight="1">
      <c r="A276" s="352"/>
      <c r="B276" s="353"/>
      <c r="C276" s="353"/>
      <c r="D276" s="353"/>
      <c r="E276" s="353"/>
      <c r="F276" s="140">
        <v>44615</v>
      </c>
      <c r="G276" s="140">
        <v>44621</v>
      </c>
      <c r="H276" s="354"/>
      <c r="I276" s="231">
        <v>4.5</v>
      </c>
      <c r="J276" s="353"/>
      <c r="K276" s="365"/>
      <c r="L276" s="113"/>
      <c r="M276" s="98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hidden="1" customHeight="1">
      <c r="A277" s="352"/>
      <c r="B277" s="353"/>
      <c r="C277" s="353" t="s">
        <v>182</v>
      </c>
      <c r="D277" s="353" t="s">
        <v>29</v>
      </c>
      <c r="E277" s="353" t="s">
        <v>30</v>
      </c>
      <c r="F277" s="158">
        <v>44284</v>
      </c>
      <c r="G277" s="158">
        <v>44291</v>
      </c>
      <c r="H277" s="367">
        <v>54</v>
      </c>
      <c r="I277" s="231">
        <v>4.5</v>
      </c>
      <c r="J277" s="353" t="s">
        <v>297</v>
      </c>
      <c r="K277" s="365"/>
      <c r="L277" s="113"/>
      <c r="M277" s="95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hidden="1" customHeight="1">
      <c r="A278" s="352"/>
      <c r="B278" s="353"/>
      <c r="C278" s="353"/>
      <c r="D278" s="353"/>
      <c r="E278" s="353"/>
      <c r="F278" s="158">
        <v>44313</v>
      </c>
      <c r="G278" s="158">
        <v>44319</v>
      </c>
      <c r="H278" s="367"/>
      <c r="I278" s="231">
        <v>4.5</v>
      </c>
      <c r="J278" s="353"/>
      <c r="K278" s="365"/>
      <c r="L278" s="113"/>
      <c r="M278" s="95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hidden="1" customHeight="1">
      <c r="A279" s="352"/>
      <c r="B279" s="353"/>
      <c r="C279" s="353"/>
      <c r="D279" s="353"/>
      <c r="E279" s="353"/>
      <c r="F279" s="158">
        <v>44342</v>
      </c>
      <c r="G279" s="158">
        <v>44348</v>
      </c>
      <c r="H279" s="367"/>
      <c r="I279" s="231">
        <v>4.5</v>
      </c>
      <c r="J279" s="353"/>
      <c r="K279" s="365"/>
      <c r="L279" s="113"/>
      <c r="M279" s="95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hidden="1" customHeight="1">
      <c r="A280" s="352"/>
      <c r="B280" s="353"/>
      <c r="C280" s="353"/>
      <c r="D280" s="353"/>
      <c r="E280" s="353"/>
      <c r="F280" s="158">
        <v>44372</v>
      </c>
      <c r="G280" s="158">
        <v>44378</v>
      </c>
      <c r="H280" s="367"/>
      <c r="I280" s="231">
        <v>4.5</v>
      </c>
      <c r="J280" s="353"/>
      <c r="K280" s="365"/>
      <c r="L280" s="113"/>
      <c r="M280" s="95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hidden="1" customHeight="1">
      <c r="A281" s="352"/>
      <c r="B281" s="353"/>
      <c r="C281" s="353"/>
      <c r="D281" s="353"/>
      <c r="E281" s="353"/>
      <c r="F281" s="140">
        <v>44404</v>
      </c>
      <c r="G281" s="140">
        <v>44410</v>
      </c>
      <c r="H281" s="367"/>
      <c r="I281" s="231">
        <v>4.5</v>
      </c>
      <c r="J281" s="353"/>
      <c r="K281" s="365"/>
      <c r="L281" s="113"/>
      <c r="M281" s="95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hidden="1" customHeight="1">
      <c r="A282" s="352"/>
      <c r="B282" s="353"/>
      <c r="C282" s="353"/>
      <c r="D282" s="353"/>
      <c r="E282" s="353"/>
      <c r="F282" s="140">
        <v>44434</v>
      </c>
      <c r="G282" s="140">
        <v>44440</v>
      </c>
      <c r="H282" s="367"/>
      <c r="I282" s="231">
        <v>4.5</v>
      </c>
      <c r="J282" s="353"/>
      <c r="K282" s="365"/>
      <c r="L282" s="113"/>
      <c r="M282" s="95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hidden="1" customHeight="1">
      <c r="A283" s="352"/>
      <c r="B283" s="353"/>
      <c r="C283" s="353"/>
      <c r="D283" s="353"/>
      <c r="E283" s="353"/>
      <c r="F283" s="140">
        <v>44466</v>
      </c>
      <c r="G283" s="140">
        <v>44470</v>
      </c>
      <c r="H283" s="367"/>
      <c r="I283" s="231">
        <v>4.5</v>
      </c>
      <c r="J283" s="353"/>
      <c r="K283" s="365"/>
      <c r="L283" s="113"/>
      <c r="M283" s="95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hidden="1" customHeight="1">
      <c r="A284" s="352"/>
      <c r="B284" s="353"/>
      <c r="C284" s="353"/>
      <c r="D284" s="353"/>
      <c r="E284" s="353"/>
      <c r="F284" s="140">
        <v>44495</v>
      </c>
      <c r="G284" s="140">
        <v>44502</v>
      </c>
      <c r="H284" s="367"/>
      <c r="I284" s="231">
        <v>4.5</v>
      </c>
      <c r="J284" s="353"/>
      <c r="K284" s="365"/>
      <c r="L284" s="113"/>
      <c r="M284" s="95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hidden="1" customHeight="1">
      <c r="A285" s="352"/>
      <c r="B285" s="353"/>
      <c r="C285" s="353"/>
      <c r="D285" s="353"/>
      <c r="E285" s="353"/>
      <c r="F285" s="140">
        <v>44525</v>
      </c>
      <c r="G285" s="140">
        <v>44531</v>
      </c>
      <c r="H285" s="367"/>
      <c r="I285" s="231">
        <v>4.5</v>
      </c>
      <c r="J285" s="353"/>
      <c r="K285" s="365"/>
      <c r="L285" s="113"/>
      <c r="M285" s="95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hidden="1" customHeight="1">
      <c r="A286" s="352"/>
      <c r="B286" s="353"/>
      <c r="C286" s="353"/>
      <c r="D286" s="353"/>
      <c r="E286" s="353"/>
      <c r="F286" s="140">
        <v>44558</v>
      </c>
      <c r="G286" s="140">
        <v>44564</v>
      </c>
      <c r="H286" s="367"/>
      <c r="I286" s="231">
        <v>4.5</v>
      </c>
      <c r="J286" s="353"/>
      <c r="K286" s="365"/>
      <c r="L286" s="113"/>
      <c r="M286" s="95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hidden="1" customHeight="1">
      <c r="A287" s="352"/>
      <c r="B287" s="353"/>
      <c r="C287" s="353"/>
      <c r="D287" s="353"/>
      <c r="E287" s="353"/>
      <c r="F287" s="140">
        <v>44587</v>
      </c>
      <c r="G287" s="140">
        <v>44593</v>
      </c>
      <c r="H287" s="367"/>
      <c r="I287" s="231">
        <v>4.5</v>
      </c>
      <c r="J287" s="353"/>
      <c r="K287" s="365"/>
      <c r="L287" s="110">
        <v>44420</v>
      </c>
      <c r="M287" s="98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s="82" customFormat="1" ht="14.25" hidden="1" customHeight="1">
      <c r="A288" s="352"/>
      <c r="B288" s="353"/>
      <c r="C288" s="353"/>
      <c r="D288" s="353"/>
      <c r="E288" s="353"/>
      <c r="F288" s="140">
        <v>44615</v>
      </c>
      <c r="G288" s="140">
        <v>44621</v>
      </c>
      <c r="H288" s="367"/>
      <c r="I288" s="231">
        <v>4.5</v>
      </c>
      <c r="J288" s="353"/>
      <c r="K288" s="366"/>
      <c r="L288" s="110">
        <v>44420</v>
      </c>
      <c r="M288" s="98"/>
      <c r="N288" s="81"/>
      <c r="O288" s="81"/>
      <c r="P288" s="81"/>
      <c r="Q288" s="81"/>
      <c r="R288" s="81"/>
      <c r="S288" s="81"/>
      <c r="T288" s="81"/>
      <c r="U288" s="81"/>
      <c r="V288" s="81"/>
      <c r="W288" s="81"/>
      <c r="X288" s="81"/>
      <c r="Y288" s="81"/>
      <c r="Z288" s="81"/>
    </row>
    <row r="289" spans="1:26" ht="14.25" hidden="1" customHeight="1">
      <c r="A289" s="342">
        <v>44281</v>
      </c>
      <c r="B289" s="343" t="s">
        <v>298</v>
      </c>
      <c r="C289" s="343" t="s">
        <v>150</v>
      </c>
      <c r="D289" s="343" t="s">
        <v>29</v>
      </c>
      <c r="E289" s="343" t="s">
        <v>30</v>
      </c>
      <c r="F289" s="159">
        <v>44392</v>
      </c>
      <c r="G289" s="159">
        <v>44399</v>
      </c>
      <c r="H289" s="344">
        <v>1303</v>
      </c>
      <c r="I289" s="232">
        <v>651.5</v>
      </c>
      <c r="J289" s="345" t="s">
        <v>299</v>
      </c>
      <c r="K289" s="346">
        <v>1443304295882</v>
      </c>
      <c r="L289" s="113"/>
      <c r="M289" s="95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hidden="1" customHeight="1">
      <c r="A290" s="342"/>
      <c r="B290" s="343"/>
      <c r="C290" s="343"/>
      <c r="D290" s="343"/>
      <c r="E290" s="343"/>
      <c r="F290" s="159">
        <v>44537</v>
      </c>
      <c r="G290" s="159">
        <v>44544</v>
      </c>
      <c r="H290" s="344"/>
      <c r="I290" s="232">
        <v>651.5</v>
      </c>
      <c r="J290" s="345"/>
      <c r="K290" s="346"/>
      <c r="L290" s="113"/>
      <c r="M290" s="95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hidden="1" customHeight="1">
      <c r="A291" s="158">
        <v>44281</v>
      </c>
      <c r="B291" s="157" t="s">
        <v>220</v>
      </c>
      <c r="C291" s="157" t="s">
        <v>221</v>
      </c>
      <c r="D291" s="157" t="s">
        <v>29</v>
      </c>
      <c r="E291" s="157" t="s">
        <v>30</v>
      </c>
      <c r="F291" s="158">
        <v>44284</v>
      </c>
      <c r="G291" s="158">
        <v>44292</v>
      </c>
      <c r="H291" s="203">
        <v>236.88</v>
      </c>
      <c r="I291" s="203">
        <v>236.88</v>
      </c>
      <c r="J291" s="157" t="s">
        <v>300</v>
      </c>
      <c r="K291" s="203">
        <v>14023128016</v>
      </c>
      <c r="L291" s="114"/>
      <c r="M291" s="95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hidden="1" customHeight="1">
      <c r="A292" s="347">
        <v>44281</v>
      </c>
      <c r="B292" s="308" t="s">
        <v>164</v>
      </c>
      <c r="C292" s="308" t="s">
        <v>165</v>
      </c>
      <c r="D292" s="308" t="s">
        <v>29</v>
      </c>
      <c r="E292" s="308" t="s">
        <v>30</v>
      </c>
      <c r="F292" s="233">
        <v>44299</v>
      </c>
      <c r="G292" s="233">
        <v>44305</v>
      </c>
      <c r="H292" s="348">
        <v>603.4</v>
      </c>
      <c r="I292" s="234">
        <v>150.85</v>
      </c>
      <c r="J292" s="336" t="s">
        <v>391</v>
      </c>
      <c r="K292" s="349">
        <v>351165252463.20001</v>
      </c>
      <c r="L292" s="113"/>
      <c r="M292" s="95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hidden="1" customHeight="1">
      <c r="A293" s="347"/>
      <c r="B293" s="308"/>
      <c r="C293" s="308"/>
      <c r="D293" s="308"/>
      <c r="E293" s="308"/>
      <c r="F293" s="233">
        <v>44372</v>
      </c>
      <c r="G293" s="233">
        <v>44378</v>
      </c>
      <c r="H293" s="308"/>
      <c r="I293" s="234">
        <v>150.85</v>
      </c>
      <c r="J293" s="336"/>
      <c r="K293" s="349"/>
      <c r="L293" s="113"/>
      <c r="M293" s="95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hidden="1" customHeight="1">
      <c r="A294" s="347"/>
      <c r="B294" s="308"/>
      <c r="C294" s="308"/>
      <c r="D294" s="308"/>
      <c r="E294" s="308"/>
      <c r="F294" s="233">
        <v>44466</v>
      </c>
      <c r="G294" s="233">
        <v>44470</v>
      </c>
      <c r="H294" s="308"/>
      <c r="I294" s="234">
        <v>150.85</v>
      </c>
      <c r="J294" s="336"/>
      <c r="K294" s="349"/>
      <c r="L294" s="113"/>
      <c r="M294" s="95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hidden="1" customHeight="1">
      <c r="A295" s="347"/>
      <c r="B295" s="308"/>
      <c r="C295" s="308"/>
      <c r="D295" s="308"/>
      <c r="E295" s="308"/>
      <c r="F295" s="233">
        <v>44558</v>
      </c>
      <c r="G295" s="233">
        <v>44564</v>
      </c>
      <c r="H295" s="308"/>
      <c r="I295" s="234">
        <v>150.85</v>
      </c>
      <c r="J295" s="336"/>
      <c r="K295" s="349"/>
      <c r="L295" s="113"/>
      <c r="M295" s="95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hidden="1" customHeight="1">
      <c r="A296" s="347"/>
      <c r="B296" s="308"/>
      <c r="C296" s="308" t="s">
        <v>167</v>
      </c>
      <c r="D296" s="308" t="s">
        <v>29</v>
      </c>
      <c r="E296" s="308" t="s">
        <v>30</v>
      </c>
      <c r="F296" s="233">
        <v>44299</v>
      </c>
      <c r="G296" s="233">
        <v>44305</v>
      </c>
      <c r="H296" s="348">
        <v>603.4</v>
      </c>
      <c r="I296" s="234">
        <v>150.85</v>
      </c>
      <c r="J296" s="336" t="s">
        <v>391</v>
      </c>
      <c r="K296" s="349"/>
      <c r="L296" s="113"/>
      <c r="M296" s="95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hidden="1" customHeight="1">
      <c r="A297" s="347"/>
      <c r="B297" s="308"/>
      <c r="C297" s="308"/>
      <c r="D297" s="308"/>
      <c r="E297" s="308"/>
      <c r="F297" s="233">
        <v>44372</v>
      </c>
      <c r="G297" s="233">
        <v>44378</v>
      </c>
      <c r="H297" s="308"/>
      <c r="I297" s="234">
        <v>150.85</v>
      </c>
      <c r="J297" s="336"/>
      <c r="K297" s="349"/>
      <c r="L297" s="113"/>
      <c r="M297" s="95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hidden="1" customHeight="1">
      <c r="A298" s="347"/>
      <c r="B298" s="308"/>
      <c r="C298" s="308"/>
      <c r="D298" s="308"/>
      <c r="E298" s="308"/>
      <c r="F298" s="233">
        <v>44466</v>
      </c>
      <c r="G298" s="233">
        <v>44470</v>
      </c>
      <c r="H298" s="308"/>
      <c r="I298" s="234">
        <v>150.85</v>
      </c>
      <c r="J298" s="336"/>
      <c r="K298" s="349"/>
      <c r="L298" s="113"/>
      <c r="M298" s="95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hidden="1" customHeight="1">
      <c r="A299" s="347"/>
      <c r="B299" s="308"/>
      <c r="C299" s="308"/>
      <c r="D299" s="308"/>
      <c r="E299" s="308"/>
      <c r="F299" s="233">
        <v>44558</v>
      </c>
      <c r="G299" s="233">
        <v>44564</v>
      </c>
      <c r="H299" s="308"/>
      <c r="I299" s="234">
        <v>150.85</v>
      </c>
      <c r="J299" s="336"/>
      <c r="K299" s="349"/>
      <c r="L299" s="113"/>
      <c r="M299" s="95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hidden="1" customHeight="1">
      <c r="A300" s="328">
        <v>44281</v>
      </c>
      <c r="B300" s="331" t="s">
        <v>301</v>
      </c>
      <c r="C300" s="331" t="s">
        <v>241</v>
      </c>
      <c r="D300" s="331" t="s">
        <v>29</v>
      </c>
      <c r="E300" s="331" t="s">
        <v>30</v>
      </c>
      <c r="F300" s="235">
        <v>44284</v>
      </c>
      <c r="G300" s="236">
        <v>44292</v>
      </c>
      <c r="H300" s="332">
        <v>397.69</v>
      </c>
      <c r="I300" s="237">
        <v>33.14</v>
      </c>
      <c r="J300" s="334" t="s">
        <v>302</v>
      </c>
      <c r="K300" s="335">
        <v>7785909000</v>
      </c>
      <c r="L300" s="113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hidden="1" customHeight="1">
      <c r="A301" s="329"/>
      <c r="B301" s="329"/>
      <c r="C301" s="329"/>
      <c r="D301" s="329"/>
      <c r="E301" s="329"/>
      <c r="F301" s="235">
        <v>44300</v>
      </c>
      <c r="G301" s="236">
        <v>44306</v>
      </c>
      <c r="H301" s="333"/>
      <c r="I301" s="237">
        <v>33.14</v>
      </c>
      <c r="J301" s="329"/>
      <c r="K301" s="329"/>
      <c r="L301" s="113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hidden="1" customHeight="1">
      <c r="A302" s="329"/>
      <c r="B302" s="329"/>
      <c r="C302" s="329"/>
      <c r="D302" s="329"/>
      <c r="E302" s="329"/>
      <c r="F302" s="235">
        <v>44329</v>
      </c>
      <c r="G302" s="236">
        <v>44336</v>
      </c>
      <c r="H302" s="333"/>
      <c r="I302" s="237">
        <v>33.14</v>
      </c>
      <c r="J302" s="329"/>
      <c r="K302" s="329"/>
      <c r="L302" s="113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hidden="1" customHeight="1">
      <c r="A303" s="329"/>
      <c r="B303" s="329"/>
      <c r="C303" s="329"/>
      <c r="D303" s="329"/>
      <c r="E303" s="329"/>
      <c r="F303" s="235">
        <v>44362</v>
      </c>
      <c r="G303" s="236">
        <v>44368</v>
      </c>
      <c r="H303" s="333"/>
      <c r="I303" s="237">
        <v>33.14</v>
      </c>
      <c r="J303" s="329"/>
      <c r="K303" s="329"/>
      <c r="L303" s="113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hidden="1" customHeight="1">
      <c r="A304" s="329"/>
      <c r="B304" s="329"/>
      <c r="C304" s="329"/>
      <c r="D304" s="329"/>
      <c r="E304" s="329"/>
      <c r="F304" s="235">
        <v>44391</v>
      </c>
      <c r="G304" s="236">
        <v>44398</v>
      </c>
      <c r="H304" s="333"/>
      <c r="I304" s="237">
        <v>33.14</v>
      </c>
      <c r="J304" s="329"/>
      <c r="K304" s="329"/>
      <c r="L304" s="113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hidden="1" customHeight="1">
      <c r="A305" s="329"/>
      <c r="B305" s="329"/>
      <c r="C305" s="329"/>
      <c r="D305" s="329"/>
      <c r="E305" s="329"/>
      <c r="F305" s="235">
        <v>44421</v>
      </c>
      <c r="G305" s="236">
        <v>44428</v>
      </c>
      <c r="H305" s="333"/>
      <c r="I305" s="237">
        <v>33.14</v>
      </c>
      <c r="J305" s="329"/>
      <c r="K305" s="329"/>
      <c r="L305" s="113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hidden="1" customHeight="1">
      <c r="A306" s="329"/>
      <c r="B306" s="329"/>
      <c r="C306" s="329"/>
      <c r="D306" s="329"/>
      <c r="E306" s="329"/>
      <c r="F306" s="235">
        <v>44453</v>
      </c>
      <c r="G306" s="236">
        <v>44459</v>
      </c>
      <c r="H306" s="333"/>
      <c r="I306" s="237">
        <v>33.14</v>
      </c>
      <c r="J306" s="329"/>
      <c r="K306" s="329"/>
      <c r="L306" s="113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hidden="1" customHeight="1">
      <c r="A307" s="329"/>
      <c r="B307" s="329"/>
      <c r="C307" s="329"/>
      <c r="D307" s="329"/>
      <c r="E307" s="329"/>
      <c r="F307" s="235">
        <v>44482</v>
      </c>
      <c r="G307" s="236">
        <v>44489</v>
      </c>
      <c r="H307" s="333"/>
      <c r="I307" s="237">
        <v>33.14</v>
      </c>
      <c r="J307" s="329"/>
      <c r="K307" s="329"/>
      <c r="L307" s="113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hidden="1" customHeight="1">
      <c r="A308" s="329"/>
      <c r="B308" s="329"/>
      <c r="C308" s="329"/>
      <c r="D308" s="329"/>
      <c r="E308" s="329"/>
      <c r="F308" s="235">
        <v>44516</v>
      </c>
      <c r="G308" s="236">
        <v>44522</v>
      </c>
      <c r="H308" s="333"/>
      <c r="I308" s="237">
        <v>33.14</v>
      </c>
      <c r="J308" s="329"/>
      <c r="K308" s="329"/>
      <c r="L308" s="113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hidden="1" customHeight="1">
      <c r="A309" s="329"/>
      <c r="B309" s="329"/>
      <c r="C309" s="329"/>
      <c r="D309" s="329"/>
      <c r="E309" s="329"/>
      <c r="F309" s="235">
        <v>44544</v>
      </c>
      <c r="G309" s="236">
        <v>44550</v>
      </c>
      <c r="H309" s="333"/>
      <c r="I309" s="237">
        <v>33.14</v>
      </c>
      <c r="J309" s="329"/>
      <c r="K309" s="329"/>
      <c r="L309" s="113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hidden="1" customHeight="1">
      <c r="A310" s="329"/>
      <c r="B310" s="329"/>
      <c r="C310" s="329"/>
      <c r="D310" s="329"/>
      <c r="E310" s="329"/>
      <c r="F310" s="235">
        <v>44575</v>
      </c>
      <c r="G310" s="236">
        <v>44581</v>
      </c>
      <c r="H310" s="333"/>
      <c r="I310" s="237">
        <v>33.14</v>
      </c>
      <c r="J310" s="329"/>
      <c r="K310" s="329"/>
      <c r="L310" s="110">
        <v>44420</v>
      </c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hidden="1" customHeight="1">
      <c r="A311" s="330"/>
      <c r="B311" s="329"/>
      <c r="C311" s="329"/>
      <c r="D311" s="329"/>
      <c r="E311" s="329"/>
      <c r="F311" s="238">
        <v>44607</v>
      </c>
      <c r="G311" s="239">
        <v>44613</v>
      </c>
      <c r="H311" s="333"/>
      <c r="I311" s="240">
        <v>33.14</v>
      </c>
      <c r="J311" s="329"/>
      <c r="K311" s="329"/>
      <c r="L311" s="110">
        <v>44420</v>
      </c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hidden="1" customHeight="1">
      <c r="A312" s="338">
        <v>44281</v>
      </c>
      <c r="B312" s="336" t="s">
        <v>303</v>
      </c>
      <c r="C312" s="336" t="s">
        <v>238</v>
      </c>
      <c r="D312" s="336" t="s">
        <v>29</v>
      </c>
      <c r="E312" s="336" t="s">
        <v>30</v>
      </c>
      <c r="F312" s="212">
        <v>44284</v>
      </c>
      <c r="G312" s="212">
        <v>44351</v>
      </c>
      <c r="H312" s="337">
        <v>277.41000000000003</v>
      </c>
      <c r="I312" s="241">
        <v>23.12</v>
      </c>
      <c r="J312" s="336" t="s">
        <v>304</v>
      </c>
      <c r="K312" s="337">
        <v>9361009000</v>
      </c>
      <c r="L312" s="113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hidden="1" customHeight="1">
      <c r="A313" s="339"/>
      <c r="B313" s="336"/>
      <c r="C313" s="336"/>
      <c r="D313" s="336"/>
      <c r="E313" s="336"/>
      <c r="F313" s="212">
        <v>44300</v>
      </c>
      <c r="G313" s="212">
        <v>44306</v>
      </c>
      <c r="H313" s="337"/>
      <c r="I313" s="241">
        <v>23.12</v>
      </c>
      <c r="J313" s="336"/>
      <c r="K313" s="337"/>
      <c r="L313" s="113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hidden="1" customHeight="1">
      <c r="A314" s="339"/>
      <c r="B314" s="336"/>
      <c r="C314" s="336"/>
      <c r="D314" s="336"/>
      <c r="E314" s="336"/>
      <c r="F314" s="212">
        <v>44329</v>
      </c>
      <c r="G314" s="212">
        <v>44336</v>
      </c>
      <c r="H314" s="337"/>
      <c r="I314" s="241">
        <v>23.12</v>
      </c>
      <c r="J314" s="336"/>
      <c r="K314" s="337"/>
      <c r="L314" s="113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hidden="1" customHeight="1">
      <c r="A315" s="339"/>
      <c r="B315" s="336"/>
      <c r="C315" s="336"/>
      <c r="D315" s="336"/>
      <c r="E315" s="336"/>
      <c r="F315" s="212">
        <v>44362</v>
      </c>
      <c r="G315" s="212">
        <v>44368</v>
      </c>
      <c r="H315" s="337"/>
      <c r="I315" s="241">
        <v>23.12</v>
      </c>
      <c r="J315" s="336"/>
      <c r="K315" s="337"/>
      <c r="L315" s="113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hidden="1" customHeight="1">
      <c r="A316" s="339"/>
      <c r="B316" s="336"/>
      <c r="C316" s="336"/>
      <c r="D316" s="336"/>
      <c r="E316" s="336"/>
      <c r="F316" s="212">
        <v>44391</v>
      </c>
      <c r="G316" s="212">
        <v>44398</v>
      </c>
      <c r="H316" s="337"/>
      <c r="I316" s="241">
        <v>23.12</v>
      </c>
      <c r="J316" s="336"/>
      <c r="K316" s="337"/>
      <c r="L316" s="113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hidden="1" customHeight="1">
      <c r="A317" s="339"/>
      <c r="B317" s="336"/>
      <c r="C317" s="336"/>
      <c r="D317" s="336"/>
      <c r="E317" s="336"/>
      <c r="F317" s="212">
        <v>44421</v>
      </c>
      <c r="G317" s="212">
        <v>44428</v>
      </c>
      <c r="H317" s="337"/>
      <c r="I317" s="241">
        <v>23.12</v>
      </c>
      <c r="J317" s="336"/>
      <c r="K317" s="337"/>
      <c r="L317" s="113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hidden="1" customHeight="1">
      <c r="A318" s="339"/>
      <c r="B318" s="336"/>
      <c r="C318" s="336"/>
      <c r="D318" s="336"/>
      <c r="E318" s="336"/>
      <c r="F318" s="212">
        <v>44453</v>
      </c>
      <c r="G318" s="212">
        <v>44459</v>
      </c>
      <c r="H318" s="337"/>
      <c r="I318" s="241">
        <v>23.12</v>
      </c>
      <c r="J318" s="336"/>
      <c r="K318" s="337"/>
      <c r="L318" s="113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hidden="1" customHeight="1">
      <c r="A319" s="339"/>
      <c r="B319" s="336"/>
      <c r="C319" s="336"/>
      <c r="D319" s="336"/>
      <c r="E319" s="336"/>
      <c r="F319" s="212">
        <v>44482</v>
      </c>
      <c r="G319" s="212">
        <v>44489</v>
      </c>
      <c r="H319" s="337"/>
      <c r="I319" s="241">
        <v>23.12</v>
      </c>
      <c r="J319" s="336"/>
      <c r="K319" s="337"/>
      <c r="L319" s="113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hidden="1" customHeight="1">
      <c r="A320" s="339"/>
      <c r="B320" s="336"/>
      <c r="C320" s="336"/>
      <c r="D320" s="336"/>
      <c r="E320" s="336"/>
      <c r="F320" s="212">
        <v>44516</v>
      </c>
      <c r="G320" s="212">
        <v>44522</v>
      </c>
      <c r="H320" s="337"/>
      <c r="I320" s="241">
        <v>23.12</v>
      </c>
      <c r="J320" s="336"/>
      <c r="K320" s="337"/>
      <c r="L320" s="113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hidden="1" customHeight="1">
      <c r="A321" s="339"/>
      <c r="B321" s="336"/>
      <c r="C321" s="336"/>
      <c r="D321" s="336"/>
      <c r="E321" s="336"/>
      <c r="F321" s="212">
        <v>44544</v>
      </c>
      <c r="G321" s="212">
        <v>44550</v>
      </c>
      <c r="H321" s="337"/>
      <c r="I321" s="241">
        <v>23.12</v>
      </c>
      <c r="J321" s="336"/>
      <c r="K321" s="337"/>
      <c r="L321" s="113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hidden="1" customHeight="1">
      <c r="A322" s="339"/>
      <c r="B322" s="336"/>
      <c r="C322" s="336"/>
      <c r="D322" s="336"/>
      <c r="E322" s="336"/>
      <c r="F322" s="212">
        <v>44575</v>
      </c>
      <c r="G322" s="212">
        <v>44581</v>
      </c>
      <c r="H322" s="337"/>
      <c r="I322" s="241">
        <v>23.12</v>
      </c>
      <c r="J322" s="336"/>
      <c r="K322" s="337"/>
      <c r="L322" s="110">
        <v>44420</v>
      </c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hidden="1" customHeight="1">
      <c r="A323" s="340"/>
      <c r="B323" s="336"/>
      <c r="C323" s="336"/>
      <c r="D323" s="336"/>
      <c r="E323" s="336"/>
      <c r="F323" s="212">
        <v>44607</v>
      </c>
      <c r="G323" s="212">
        <v>44613</v>
      </c>
      <c r="H323" s="337"/>
      <c r="I323" s="241">
        <v>23.12</v>
      </c>
      <c r="J323" s="336"/>
      <c r="K323" s="337"/>
      <c r="L323" s="110">
        <v>44420</v>
      </c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s="82" customFormat="1" ht="37.5" hidden="1" customHeight="1">
      <c r="A324" s="152">
        <v>44281</v>
      </c>
      <c r="B324" s="230" t="s">
        <v>170</v>
      </c>
      <c r="C324" s="230" t="s">
        <v>171</v>
      </c>
      <c r="D324" s="230" t="s">
        <v>29</v>
      </c>
      <c r="E324" s="230" t="s">
        <v>30</v>
      </c>
      <c r="F324" s="152">
        <v>44302</v>
      </c>
      <c r="G324" s="152">
        <v>44308</v>
      </c>
      <c r="H324" s="242">
        <v>17</v>
      </c>
      <c r="I324" s="242">
        <v>17</v>
      </c>
      <c r="J324" s="157" t="s">
        <v>306</v>
      </c>
      <c r="K324" s="243">
        <v>698983809733</v>
      </c>
      <c r="L324" s="114"/>
      <c r="M324" s="100"/>
      <c r="N324" s="100"/>
      <c r="O324" s="100"/>
      <c r="P324" s="100"/>
      <c r="Q324" s="100"/>
      <c r="R324" s="100"/>
      <c r="S324" s="100"/>
      <c r="T324" s="100"/>
      <c r="U324" s="100"/>
      <c r="V324" s="100"/>
      <c r="W324" s="100"/>
      <c r="X324" s="100"/>
      <c r="Y324" s="100"/>
      <c r="Z324" s="100"/>
    </row>
    <row r="325" spans="1:26" s="82" customFormat="1" ht="14.25" hidden="1" customHeight="1">
      <c r="A325" s="341">
        <v>44281</v>
      </c>
      <c r="B325" s="315" t="s">
        <v>42</v>
      </c>
      <c r="C325" s="318" t="s">
        <v>43</v>
      </c>
      <c r="D325" s="318" t="s">
        <v>29</v>
      </c>
      <c r="E325" s="318" t="s">
        <v>30</v>
      </c>
      <c r="F325" s="220">
        <v>44350</v>
      </c>
      <c r="G325" s="220">
        <v>44357</v>
      </c>
      <c r="H325" s="319">
        <v>16.32</v>
      </c>
      <c r="I325" s="221">
        <v>8.16</v>
      </c>
      <c r="J325" s="318" t="s">
        <v>307</v>
      </c>
      <c r="K325" s="318" t="s">
        <v>308</v>
      </c>
      <c r="L325" s="114"/>
      <c r="M325" s="100"/>
      <c r="N325" s="100"/>
      <c r="O325" s="100"/>
      <c r="P325" s="100"/>
      <c r="Q325" s="100"/>
      <c r="R325" s="100"/>
      <c r="S325" s="100"/>
      <c r="T325" s="100"/>
      <c r="U325" s="100"/>
      <c r="V325" s="100"/>
      <c r="W325" s="100"/>
      <c r="X325" s="100"/>
      <c r="Y325" s="100"/>
      <c r="Z325" s="100"/>
    </row>
    <row r="326" spans="1:26" s="82" customFormat="1" ht="14.25" hidden="1" customHeight="1">
      <c r="A326" s="341"/>
      <c r="B326" s="316"/>
      <c r="C326" s="318"/>
      <c r="D326" s="318"/>
      <c r="E326" s="318"/>
      <c r="F326" s="220">
        <v>44477</v>
      </c>
      <c r="G326" s="220">
        <v>44483</v>
      </c>
      <c r="H326" s="318"/>
      <c r="I326" s="221">
        <v>8.16</v>
      </c>
      <c r="J326" s="318"/>
      <c r="K326" s="318"/>
      <c r="L326" s="114"/>
      <c r="M326" s="100"/>
      <c r="N326" s="100"/>
      <c r="O326" s="100"/>
      <c r="P326" s="100"/>
      <c r="Q326" s="100"/>
      <c r="R326" s="100"/>
      <c r="S326" s="100"/>
      <c r="T326" s="100"/>
      <c r="U326" s="100"/>
      <c r="V326" s="100"/>
      <c r="W326" s="100"/>
      <c r="X326" s="100"/>
      <c r="Y326" s="100"/>
      <c r="Z326" s="100"/>
    </row>
    <row r="327" spans="1:26" s="82" customFormat="1" ht="14.25" hidden="1" customHeight="1">
      <c r="A327" s="341"/>
      <c r="B327" s="316"/>
      <c r="C327" s="318" t="s">
        <v>46</v>
      </c>
      <c r="D327" s="318" t="s">
        <v>29</v>
      </c>
      <c r="E327" s="318" t="s">
        <v>30</v>
      </c>
      <c r="F327" s="220">
        <v>44350</v>
      </c>
      <c r="G327" s="220">
        <v>44357</v>
      </c>
      <c r="H327" s="319">
        <v>16.32</v>
      </c>
      <c r="I327" s="221">
        <v>8.16</v>
      </c>
      <c r="J327" s="318" t="s">
        <v>307</v>
      </c>
      <c r="K327" s="318" t="s">
        <v>309</v>
      </c>
      <c r="L327" s="114"/>
      <c r="M327" s="100"/>
      <c r="N327" s="100"/>
      <c r="O327" s="100"/>
      <c r="P327" s="100"/>
      <c r="Q327" s="100"/>
      <c r="R327" s="100"/>
      <c r="S327" s="100"/>
      <c r="T327" s="100"/>
      <c r="U327" s="100"/>
      <c r="V327" s="100"/>
      <c r="W327" s="100"/>
      <c r="X327" s="100"/>
      <c r="Y327" s="100"/>
      <c r="Z327" s="100"/>
    </row>
    <row r="328" spans="1:26" s="82" customFormat="1" ht="14.25" hidden="1" customHeight="1">
      <c r="A328" s="341"/>
      <c r="B328" s="317"/>
      <c r="C328" s="318"/>
      <c r="D328" s="318"/>
      <c r="E328" s="318"/>
      <c r="F328" s="220">
        <v>44477</v>
      </c>
      <c r="G328" s="220">
        <v>44483</v>
      </c>
      <c r="H328" s="318"/>
      <c r="I328" s="221">
        <v>8.16</v>
      </c>
      <c r="J328" s="318"/>
      <c r="K328" s="318"/>
      <c r="L328" s="114"/>
      <c r="M328" s="100"/>
      <c r="N328" s="100"/>
      <c r="O328" s="100"/>
      <c r="P328" s="100"/>
      <c r="Q328" s="100"/>
      <c r="R328" s="100"/>
      <c r="S328" s="100"/>
      <c r="T328" s="100"/>
      <c r="U328" s="100"/>
      <c r="V328" s="100"/>
      <c r="W328" s="100"/>
      <c r="X328" s="100"/>
      <c r="Y328" s="100"/>
      <c r="Z328" s="100"/>
    </row>
    <row r="329" spans="1:26" ht="15" hidden="1" customHeight="1">
      <c r="A329" s="361">
        <v>44284</v>
      </c>
      <c r="B329" s="356" t="s">
        <v>176</v>
      </c>
      <c r="C329" s="356" t="s">
        <v>177</v>
      </c>
      <c r="D329" s="356" t="s">
        <v>29</v>
      </c>
      <c r="E329" s="157" t="s">
        <v>30</v>
      </c>
      <c r="F329" s="158">
        <v>44336</v>
      </c>
      <c r="G329" s="158">
        <v>44342</v>
      </c>
      <c r="H329" s="364">
        <v>178</v>
      </c>
      <c r="I329" s="203">
        <v>97.9</v>
      </c>
      <c r="J329" s="356" t="s">
        <v>305</v>
      </c>
      <c r="K329" s="364">
        <v>1634249509026</v>
      </c>
      <c r="L329" s="114"/>
      <c r="M329" s="99"/>
      <c r="N329" s="99"/>
      <c r="O329" s="99"/>
      <c r="P329" s="99"/>
      <c r="Q329" s="99"/>
      <c r="R329" s="99"/>
      <c r="S329" s="99"/>
      <c r="T329" s="99"/>
      <c r="U329" s="99"/>
      <c r="V329" s="99"/>
      <c r="W329" s="99"/>
      <c r="X329" s="99"/>
      <c r="Y329" s="99"/>
      <c r="Z329" s="99"/>
    </row>
    <row r="330" spans="1:26" hidden="1">
      <c r="A330" s="462"/>
      <c r="B330" s="440"/>
      <c r="C330" s="440"/>
      <c r="D330" s="440"/>
      <c r="E330" s="157" t="s">
        <v>30</v>
      </c>
      <c r="F330" s="158">
        <v>44494</v>
      </c>
      <c r="G330" s="158">
        <v>44498</v>
      </c>
      <c r="H330" s="366"/>
      <c r="I330" s="203">
        <v>80.099999999999994</v>
      </c>
      <c r="J330" s="440"/>
      <c r="K330" s="366"/>
      <c r="L330" s="114"/>
      <c r="M330" s="99"/>
      <c r="N330" s="99"/>
      <c r="O330" s="99"/>
      <c r="P330" s="99"/>
      <c r="Q330" s="99"/>
      <c r="R330" s="99"/>
      <c r="S330" s="99"/>
      <c r="T330" s="99"/>
      <c r="U330" s="99"/>
      <c r="V330" s="99"/>
      <c r="W330" s="99"/>
      <c r="X330" s="99"/>
      <c r="Y330" s="99"/>
      <c r="Z330" s="99"/>
    </row>
    <row r="331" spans="1:26" ht="14.25" hidden="1" customHeight="1">
      <c r="A331" s="225">
        <v>43916</v>
      </c>
      <c r="B331" s="226" t="s">
        <v>310</v>
      </c>
      <c r="C331" s="226" t="s">
        <v>311</v>
      </c>
      <c r="D331" s="226" t="s">
        <v>26</v>
      </c>
      <c r="E331" s="226" t="s">
        <v>26</v>
      </c>
      <c r="F331" s="225" t="s">
        <v>26</v>
      </c>
      <c r="G331" s="225" t="s">
        <v>26</v>
      </c>
      <c r="H331" s="226" t="s">
        <v>26</v>
      </c>
      <c r="I331" s="226" t="s">
        <v>26</v>
      </c>
      <c r="J331" s="228" t="s">
        <v>38</v>
      </c>
      <c r="K331" s="226" t="s">
        <v>26</v>
      </c>
      <c r="L331" s="111"/>
      <c r="M331" s="97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s="82" customFormat="1" ht="14.25" hidden="1" customHeight="1">
      <c r="A332" s="147">
        <v>44285</v>
      </c>
      <c r="B332" s="149" t="s">
        <v>228</v>
      </c>
      <c r="C332" s="149" t="s">
        <v>229</v>
      </c>
      <c r="D332" s="149" t="s">
        <v>26</v>
      </c>
      <c r="E332" s="149" t="s">
        <v>26</v>
      </c>
      <c r="F332" s="149" t="s">
        <v>26</v>
      </c>
      <c r="G332" s="149" t="s">
        <v>26</v>
      </c>
      <c r="H332" s="150" t="s">
        <v>26</v>
      </c>
      <c r="I332" s="150" t="s">
        <v>26</v>
      </c>
      <c r="J332" s="148" t="s">
        <v>38</v>
      </c>
      <c r="K332" s="150" t="s">
        <v>26</v>
      </c>
      <c r="L332" s="110"/>
      <c r="M332" s="81"/>
      <c r="N332" s="81"/>
      <c r="O332" s="81"/>
      <c r="P332" s="81"/>
      <c r="Q332" s="81"/>
      <c r="R332" s="81"/>
      <c r="S332" s="81"/>
      <c r="T332" s="81"/>
      <c r="U332" s="81"/>
      <c r="V332" s="81"/>
      <c r="W332" s="81"/>
      <c r="X332" s="81"/>
      <c r="Y332" s="81"/>
      <c r="Z332" s="81"/>
    </row>
    <row r="333" spans="1:26" s="82" customFormat="1" ht="14.25" hidden="1" customHeight="1">
      <c r="A333" s="225">
        <v>44279</v>
      </c>
      <c r="B333" s="244" t="s">
        <v>214</v>
      </c>
      <c r="C333" s="245" t="s">
        <v>215</v>
      </c>
      <c r="D333" s="244" t="s">
        <v>26</v>
      </c>
      <c r="E333" s="246" t="s">
        <v>26</v>
      </c>
      <c r="F333" s="246" t="s">
        <v>26</v>
      </c>
      <c r="G333" s="246" t="s">
        <v>26</v>
      </c>
      <c r="H333" s="134" t="s">
        <v>26</v>
      </c>
      <c r="I333" s="134" t="s">
        <v>26</v>
      </c>
      <c r="J333" s="244" t="s">
        <v>38</v>
      </c>
      <c r="K333" s="134" t="s">
        <v>26</v>
      </c>
      <c r="L333" s="110"/>
      <c r="M333" s="81"/>
      <c r="N333" s="81"/>
      <c r="O333" s="81"/>
      <c r="P333" s="81"/>
      <c r="Q333" s="81"/>
      <c r="R333" s="81"/>
      <c r="S333" s="81"/>
      <c r="T333" s="81"/>
      <c r="U333" s="81"/>
      <c r="V333" s="81"/>
      <c r="W333" s="81"/>
      <c r="X333" s="81"/>
      <c r="Y333" s="81"/>
      <c r="Z333" s="81"/>
    </row>
    <row r="334" spans="1:26" ht="14.25" hidden="1" customHeight="1">
      <c r="A334" s="320">
        <v>44281</v>
      </c>
      <c r="B334" s="323" t="s">
        <v>101</v>
      </c>
      <c r="C334" s="323" t="s">
        <v>102</v>
      </c>
      <c r="D334" s="323" t="s">
        <v>29</v>
      </c>
      <c r="E334" s="323" t="s">
        <v>30</v>
      </c>
      <c r="F334" s="247">
        <v>44320</v>
      </c>
      <c r="G334" s="247">
        <v>44326</v>
      </c>
      <c r="H334" s="324">
        <v>351</v>
      </c>
      <c r="I334" s="248">
        <v>45</v>
      </c>
      <c r="J334" s="323" t="s">
        <v>312</v>
      </c>
      <c r="K334" s="324">
        <v>3771028521</v>
      </c>
      <c r="L334" s="110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hidden="1" customHeight="1">
      <c r="A335" s="321"/>
      <c r="B335" s="321"/>
      <c r="C335" s="321"/>
      <c r="D335" s="321"/>
      <c r="E335" s="321"/>
      <c r="F335" s="249">
        <v>44350</v>
      </c>
      <c r="G335" s="247">
        <v>44357</v>
      </c>
      <c r="H335" s="321"/>
      <c r="I335" s="248">
        <v>24</v>
      </c>
      <c r="J335" s="321"/>
      <c r="K335" s="321"/>
      <c r="L335" s="110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hidden="1" customHeight="1">
      <c r="A336" s="321"/>
      <c r="B336" s="321"/>
      <c r="C336" s="321"/>
      <c r="D336" s="321"/>
      <c r="E336" s="321"/>
      <c r="F336" s="247">
        <v>44383</v>
      </c>
      <c r="G336" s="247">
        <v>44389</v>
      </c>
      <c r="H336" s="321"/>
      <c r="I336" s="248">
        <v>24</v>
      </c>
      <c r="J336" s="321"/>
      <c r="K336" s="321"/>
      <c r="L336" s="110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hidden="1" customHeight="1">
      <c r="A337" s="321"/>
      <c r="B337" s="321"/>
      <c r="C337" s="321"/>
      <c r="D337" s="321"/>
      <c r="E337" s="321"/>
      <c r="F337" s="247">
        <v>44412</v>
      </c>
      <c r="G337" s="247">
        <v>44418</v>
      </c>
      <c r="H337" s="321"/>
      <c r="I337" s="248">
        <v>45</v>
      </c>
      <c r="J337" s="321"/>
      <c r="K337" s="321"/>
      <c r="L337" s="110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hidden="1" customHeight="1">
      <c r="A338" s="321"/>
      <c r="B338" s="321"/>
      <c r="C338" s="321"/>
      <c r="D338" s="321"/>
      <c r="E338" s="321"/>
      <c r="F338" s="247">
        <v>44445</v>
      </c>
      <c r="G338" s="247">
        <v>44449</v>
      </c>
      <c r="H338" s="321"/>
      <c r="I338" s="248">
        <v>24</v>
      </c>
      <c r="J338" s="321"/>
      <c r="K338" s="321"/>
      <c r="L338" s="110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hidden="1" customHeight="1">
      <c r="A339" s="321"/>
      <c r="B339" s="321"/>
      <c r="C339" s="321"/>
      <c r="D339" s="321"/>
      <c r="E339" s="321"/>
      <c r="F339" s="247">
        <v>44474</v>
      </c>
      <c r="G339" s="247">
        <v>44480</v>
      </c>
      <c r="H339" s="321"/>
      <c r="I339" s="248">
        <v>24</v>
      </c>
      <c r="J339" s="321"/>
      <c r="K339" s="321"/>
      <c r="L339" s="110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hidden="1" customHeight="1">
      <c r="A340" s="321"/>
      <c r="B340" s="321"/>
      <c r="C340" s="321"/>
      <c r="D340" s="321"/>
      <c r="E340" s="321"/>
      <c r="F340" s="247">
        <v>44504</v>
      </c>
      <c r="G340" s="247">
        <v>44510</v>
      </c>
      <c r="H340" s="321"/>
      <c r="I340" s="248">
        <v>45</v>
      </c>
      <c r="J340" s="321"/>
      <c r="K340" s="321"/>
      <c r="L340" s="110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hidden="1" customHeight="1">
      <c r="A341" s="321"/>
      <c r="B341" s="321"/>
      <c r="C341" s="321"/>
      <c r="D341" s="321"/>
      <c r="E341" s="321"/>
      <c r="F341" s="247">
        <v>44533</v>
      </c>
      <c r="G341" s="247">
        <v>44540</v>
      </c>
      <c r="H341" s="321"/>
      <c r="I341" s="248">
        <v>24</v>
      </c>
      <c r="J341" s="321"/>
      <c r="K341" s="321"/>
      <c r="L341" s="110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hidden="1" customHeight="1">
      <c r="A342" s="321"/>
      <c r="B342" s="321"/>
      <c r="C342" s="321"/>
      <c r="D342" s="321"/>
      <c r="E342" s="321"/>
      <c r="F342" s="247">
        <v>44565</v>
      </c>
      <c r="G342" s="247">
        <v>44572</v>
      </c>
      <c r="H342" s="321"/>
      <c r="I342" s="248">
        <v>24</v>
      </c>
      <c r="J342" s="321"/>
      <c r="K342" s="321"/>
      <c r="L342" s="110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hidden="1" customHeight="1">
      <c r="A343" s="321"/>
      <c r="B343" s="321"/>
      <c r="C343" s="321"/>
      <c r="D343" s="321"/>
      <c r="E343" s="321"/>
      <c r="F343" s="247">
        <v>44596</v>
      </c>
      <c r="G343" s="247">
        <v>44602</v>
      </c>
      <c r="H343" s="321"/>
      <c r="I343" s="248">
        <v>24</v>
      </c>
      <c r="J343" s="321"/>
      <c r="K343" s="321"/>
      <c r="L343" s="110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hidden="1" customHeight="1">
      <c r="A344" s="321"/>
      <c r="B344" s="321"/>
      <c r="C344" s="321"/>
      <c r="D344" s="321"/>
      <c r="E344" s="321"/>
      <c r="F344" s="247">
        <v>44624</v>
      </c>
      <c r="G344" s="247">
        <v>44630</v>
      </c>
      <c r="H344" s="321"/>
      <c r="I344" s="248">
        <v>24</v>
      </c>
      <c r="J344" s="321"/>
      <c r="K344" s="321"/>
      <c r="L344" s="110">
        <v>44420</v>
      </c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hidden="1" customHeight="1">
      <c r="A345" s="322"/>
      <c r="B345" s="322"/>
      <c r="C345" s="322"/>
      <c r="D345" s="322"/>
      <c r="E345" s="322"/>
      <c r="F345" s="247">
        <v>44656</v>
      </c>
      <c r="G345" s="247">
        <v>44662</v>
      </c>
      <c r="H345" s="322"/>
      <c r="I345" s="248">
        <v>24</v>
      </c>
      <c r="J345" s="322"/>
      <c r="K345" s="322"/>
      <c r="L345" s="110">
        <v>44420</v>
      </c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>
      <c r="A346" s="250"/>
      <c r="B346" s="251" t="s">
        <v>27</v>
      </c>
      <c r="C346" s="251" t="s">
        <v>28</v>
      </c>
      <c r="D346" s="252" t="s">
        <v>29</v>
      </c>
      <c r="E346" s="251" t="s">
        <v>30</v>
      </c>
      <c r="F346" s="253">
        <v>44286</v>
      </c>
      <c r="G346" s="253">
        <v>44294</v>
      </c>
      <c r="H346" s="254">
        <v>2.1</v>
      </c>
      <c r="I346" s="254">
        <v>2.1</v>
      </c>
      <c r="J346" s="255" t="s">
        <v>313</v>
      </c>
      <c r="K346" s="254">
        <v>0</v>
      </c>
      <c r="L346" s="105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hidden="1" customHeight="1">
      <c r="A347" s="256">
        <v>44286</v>
      </c>
      <c r="B347" s="257" t="s">
        <v>314</v>
      </c>
      <c r="C347" s="258" t="s">
        <v>218</v>
      </c>
      <c r="D347" s="257" t="s">
        <v>26</v>
      </c>
      <c r="E347" s="259" t="s">
        <v>26</v>
      </c>
      <c r="F347" s="259" t="s">
        <v>26</v>
      </c>
      <c r="G347" s="259" t="s">
        <v>26</v>
      </c>
      <c r="H347" s="260" t="s">
        <v>26</v>
      </c>
      <c r="I347" s="260" t="s">
        <v>26</v>
      </c>
      <c r="J347" s="257" t="s">
        <v>38</v>
      </c>
      <c r="K347" s="260" t="s">
        <v>26</v>
      </c>
      <c r="L347" s="104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s="102" customFormat="1" ht="14.25" hidden="1" customHeight="1">
      <c r="A348" s="225">
        <v>44281</v>
      </c>
      <c r="B348" s="226" t="s">
        <v>315</v>
      </c>
      <c r="C348" s="226" t="s">
        <v>316</v>
      </c>
      <c r="D348" s="226" t="s">
        <v>26</v>
      </c>
      <c r="E348" s="226" t="s">
        <v>26</v>
      </c>
      <c r="F348" s="225" t="s">
        <v>26</v>
      </c>
      <c r="G348" s="225" t="s">
        <v>26</v>
      </c>
      <c r="H348" s="226" t="s">
        <v>26</v>
      </c>
      <c r="I348" s="226" t="s">
        <v>26</v>
      </c>
      <c r="J348" s="228" t="s">
        <v>38</v>
      </c>
      <c r="K348" s="226" t="s">
        <v>26</v>
      </c>
      <c r="L348" s="107"/>
      <c r="M348" s="103"/>
      <c r="N348" s="101"/>
      <c r="O348" s="101"/>
      <c r="P348" s="101"/>
      <c r="Q348" s="101"/>
      <c r="R348" s="101"/>
      <c r="S348" s="101"/>
      <c r="T348" s="101"/>
      <c r="U348" s="101"/>
      <c r="V348" s="101"/>
      <c r="W348" s="101"/>
      <c r="X348" s="101"/>
      <c r="Y348" s="101"/>
      <c r="Z348" s="101"/>
    </row>
    <row r="349" spans="1:26" s="102" customFormat="1" ht="14.25" hidden="1" customHeight="1">
      <c r="A349" s="256">
        <v>44286</v>
      </c>
      <c r="B349" s="257" t="s">
        <v>190</v>
      </c>
      <c r="C349" s="258" t="s">
        <v>191</v>
      </c>
      <c r="D349" s="257" t="s">
        <v>26</v>
      </c>
      <c r="E349" s="259" t="s">
        <v>26</v>
      </c>
      <c r="F349" s="259" t="s">
        <v>26</v>
      </c>
      <c r="G349" s="259" t="s">
        <v>26</v>
      </c>
      <c r="H349" s="260" t="s">
        <v>26</v>
      </c>
      <c r="I349" s="260" t="s">
        <v>26</v>
      </c>
      <c r="J349" s="257" t="s">
        <v>38</v>
      </c>
      <c r="K349" s="260" t="s">
        <v>26</v>
      </c>
      <c r="L349" s="107"/>
      <c r="M349" s="101"/>
      <c r="N349" s="101"/>
      <c r="O349" s="101"/>
      <c r="P349" s="101"/>
      <c r="Q349" s="101"/>
      <c r="R349" s="101"/>
      <c r="S349" s="101"/>
      <c r="T349" s="101"/>
      <c r="U349" s="101"/>
      <c r="V349" s="101"/>
      <c r="W349" s="101"/>
      <c r="X349" s="101"/>
      <c r="Y349" s="101"/>
      <c r="Z349" s="101"/>
    </row>
    <row r="350" spans="1:26" s="102" customFormat="1" ht="14.25" hidden="1" customHeight="1">
      <c r="A350" s="341">
        <v>44284</v>
      </c>
      <c r="B350" s="318" t="s">
        <v>204</v>
      </c>
      <c r="C350" s="318" t="s">
        <v>205</v>
      </c>
      <c r="D350" s="318" t="s">
        <v>29</v>
      </c>
      <c r="E350" s="318" t="s">
        <v>30</v>
      </c>
      <c r="F350" s="220">
        <v>44329</v>
      </c>
      <c r="G350" s="220">
        <v>44336</v>
      </c>
      <c r="H350" s="319">
        <v>285.33</v>
      </c>
      <c r="I350" s="221">
        <v>95.11</v>
      </c>
      <c r="J350" s="318" t="s">
        <v>317</v>
      </c>
      <c r="K350" s="319">
        <v>34991424103</v>
      </c>
      <c r="L350" s="108"/>
      <c r="M350" s="101"/>
      <c r="N350" s="101"/>
      <c r="O350" s="101"/>
      <c r="P350" s="101"/>
      <c r="Q350" s="101"/>
      <c r="R350" s="101"/>
      <c r="S350" s="101"/>
      <c r="T350" s="101"/>
      <c r="U350" s="101"/>
      <c r="V350" s="101"/>
      <c r="W350" s="101"/>
      <c r="X350" s="101"/>
      <c r="Y350" s="101"/>
      <c r="Z350" s="101"/>
    </row>
    <row r="351" spans="1:26" s="102" customFormat="1" ht="14.25" hidden="1" customHeight="1">
      <c r="A351" s="341"/>
      <c r="B351" s="318"/>
      <c r="C351" s="318"/>
      <c r="D351" s="318"/>
      <c r="E351" s="318"/>
      <c r="F351" s="220">
        <v>44420</v>
      </c>
      <c r="G351" s="220">
        <v>44427</v>
      </c>
      <c r="H351" s="319"/>
      <c r="I351" s="221">
        <v>95.11</v>
      </c>
      <c r="J351" s="318"/>
      <c r="K351" s="319"/>
      <c r="L351" s="108"/>
      <c r="M351" s="101"/>
      <c r="N351" s="101"/>
      <c r="O351" s="101"/>
      <c r="P351" s="101"/>
      <c r="Q351" s="101"/>
      <c r="R351" s="101"/>
      <c r="S351" s="101"/>
      <c r="T351" s="101"/>
      <c r="U351" s="101"/>
      <c r="V351" s="101"/>
      <c r="W351" s="101"/>
      <c r="X351" s="101"/>
      <c r="Y351" s="101"/>
      <c r="Z351" s="101"/>
    </row>
    <row r="352" spans="1:26" s="102" customFormat="1" ht="14.25" hidden="1" customHeight="1">
      <c r="A352" s="341"/>
      <c r="B352" s="318"/>
      <c r="C352" s="318"/>
      <c r="D352" s="318"/>
      <c r="E352" s="318"/>
      <c r="F352" s="220">
        <v>44511</v>
      </c>
      <c r="G352" s="220">
        <v>44518</v>
      </c>
      <c r="H352" s="319"/>
      <c r="I352" s="221">
        <v>95.11</v>
      </c>
      <c r="J352" s="318"/>
      <c r="K352" s="319"/>
      <c r="L352" s="108"/>
      <c r="M352" s="101"/>
      <c r="N352" s="101"/>
      <c r="O352" s="101"/>
      <c r="P352" s="101"/>
      <c r="Q352" s="101"/>
      <c r="R352" s="101"/>
      <c r="S352" s="101"/>
      <c r="T352" s="101"/>
      <c r="U352" s="101"/>
      <c r="V352" s="101"/>
      <c r="W352" s="101"/>
      <c r="X352" s="101"/>
      <c r="Y352" s="101"/>
      <c r="Z352" s="101"/>
    </row>
    <row r="353" spans="1:26" s="102" customFormat="1" ht="14.25" hidden="1" customHeight="1">
      <c r="A353" s="414">
        <v>44298</v>
      </c>
      <c r="B353" s="412" t="s">
        <v>187</v>
      </c>
      <c r="C353" s="412" t="s">
        <v>188</v>
      </c>
      <c r="D353" s="412" t="s">
        <v>29</v>
      </c>
      <c r="E353" s="412" t="s">
        <v>30</v>
      </c>
      <c r="F353" s="158">
        <v>44300</v>
      </c>
      <c r="G353" s="158">
        <v>44306</v>
      </c>
      <c r="H353" s="354">
        <v>24.27</v>
      </c>
      <c r="I353" s="248">
        <v>8.09</v>
      </c>
      <c r="J353" s="353" t="s">
        <v>318</v>
      </c>
      <c r="K353" s="354">
        <v>13941938672</v>
      </c>
      <c r="L353" s="108"/>
      <c r="M353" s="101"/>
      <c r="N353" s="101"/>
      <c r="O353" s="101"/>
      <c r="P353" s="101"/>
      <c r="Q353" s="101"/>
      <c r="R353" s="101"/>
      <c r="S353" s="101"/>
      <c r="T353" s="101"/>
      <c r="U353" s="101"/>
      <c r="V353" s="101"/>
      <c r="W353" s="101"/>
      <c r="X353" s="101"/>
      <c r="Y353" s="101"/>
      <c r="Z353" s="101"/>
    </row>
    <row r="354" spans="1:26" s="102" customFormat="1" ht="14.25" hidden="1" customHeight="1">
      <c r="A354" s="460"/>
      <c r="B354" s="412"/>
      <c r="C354" s="412"/>
      <c r="D354" s="412"/>
      <c r="E354" s="412"/>
      <c r="F354" s="158">
        <v>44391</v>
      </c>
      <c r="G354" s="158">
        <v>44398</v>
      </c>
      <c r="H354" s="353"/>
      <c r="I354" s="248">
        <v>8.09</v>
      </c>
      <c r="J354" s="353"/>
      <c r="K354" s="353"/>
      <c r="L354" s="108"/>
      <c r="M354" s="101"/>
      <c r="N354" s="101"/>
      <c r="O354" s="101"/>
      <c r="P354" s="101"/>
      <c r="Q354" s="101"/>
      <c r="R354" s="101"/>
      <c r="S354" s="101"/>
      <c r="T354" s="101"/>
      <c r="U354" s="101"/>
      <c r="V354" s="101"/>
      <c r="W354" s="101"/>
      <c r="X354" s="101"/>
      <c r="Y354" s="101"/>
      <c r="Z354" s="101"/>
    </row>
    <row r="355" spans="1:26" s="102" customFormat="1" ht="14.25" hidden="1" customHeight="1">
      <c r="A355" s="461"/>
      <c r="B355" s="412"/>
      <c r="C355" s="412"/>
      <c r="D355" s="412"/>
      <c r="E355" s="412"/>
      <c r="F355" s="158">
        <v>44517</v>
      </c>
      <c r="G355" s="158">
        <v>44523</v>
      </c>
      <c r="H355" s="353"/>
      <c r="I355" s="248">
        <v>8.09</v>
      </c>
      <c r="J355" s="353"/>
      <c r="K355" s="353"/>
      <c r="L355" s="108"/>
      <c r="M355" s="101"/>
      <c r="N355" s="101"/>
      <c r="O355" s="101"/>
      <c r="P355" s="101"/>
      <c r="Q355" s="101"/>
      <c r="R355" s="101"/>
      <c r="S355" s="101"/>
      <c r="T355" s="101"/>
      <c r="U355" s="101"/>
      <c r="V355" s="101"/>
      <c r="W355" s="101"/>
      <c r="X355" s="101"/>
      <c r="Y355" s="101"/>
      <c r="Z355" s="101"/>
    </row>
    <row r="356" spans="1:26" s="102" customFormat="1" ht="14.25" hidden="1" customHeight="1">
      <c r="A356" s="196">
        <v>44272</v>
      </c>
      <c r="B356" s="244" t="s">
        <v>248</v>
      </c>
      <c r="C356" s="246" t="s">
        <v>319</v>
      </c>
      <c r="D356" s="244" t="s">
        <v>29</v>
      </c>
      <c r="E356" s="246" t="s">
        <v>30</v>
      </c>
      <c r="F356" s="196">
        <v>44481</v>
      </c>
      <c r="G356" s="196">
        <v>44488</v>
      </c>
      <c r="H356" s="261">
        <v>13000</v>
      </c>
      <c r="I356" s="261">
        <v>13000</v>
      </c>
      <c r="J356" s="244" t="s">
        <v>320</v>
      </c>
      <c r="K356" s="261">
        <v>4315922000</v>
      </c>
      <c r="L356" s="108"/>
      <c r="M356" s="101"/>
      <c r="N356" s="101"/>
      <c r="O356" s="101"/>
      <c r="P356" s="101"/>
      <c r="Q356" s="101"/>
      <c r="R356" s="101"/>
      <c r="S356" s="101"/>
      <c r="T356" s="101"/>
      <c r="U356" s="101"/>
      <c r="V356" s="101"/>
      <c r="W356" s="101"/>
      <c r="X356" s="101"/>
      <c r="Y356" s="101"/>
      <c r="Z356" s="101"/>
    </row>
    <row r="357" spans="1:26" ht="15" hidden="1" customHeight="1">
      <c r="A357" s="320">
        <v>44273</v>
      </c>
      <c r="B357" s="323" t="s">
        <v>72</v>
      </c>
      <c r="C357" s="323" t="s">
        <v>321</v>
      </c>
      <c r="D357" s="323" t="s">
        <v>29</v>
      </c>
      <c r="E357" s="323" t="s">
        <v>30</v>
      </c>
      <c r="F357" s="247">
        <v>44300</v>
      </c>
      <c r="G357" s="247">
        <v>44306</v>
      </c>
      <c r="H357" s="324">
        <v>653</v>
      </c>
      <c r="I357" s="248">
        <v>163.25</v>
      </c>
      <c r="J357" s="323" t="s">
        <v>322</v>
      </c>
      <c r="K357" s="327" t="s">
        <v>257</v>
      </c>
      <c r="L357" s="108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hidden="1" customHeight="1">
      <c r="A358" s="321"/>
      <c r="B358" s="321"/>
      <c r="C358" s="321"/>
      <c r="D358" s="321"/>
      <c r="E358" s="321"/>
      <c r="F358" s="247">
        <v>44391</v>
      </c>
      <c r="G358" s="247">
        <v>44398</v>
      </c>
      <c r="H358" s="325"/>
      <c r="I358" s="248">
        <v>163.25</v>
      </c>
      <c r="J358" s="321"/>
      <c r="K358" s="325"/>
      <c r="L358" s="108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hidden="1" customHeight="1">
      <c r="A359" s="321"/>
      <c r="B359" s="321"/>
      <c r="C359" s="321"/>
      <c r="D359" s="321"/>
      <c r="E359" s="321"/>
      <c r="F359" s="247">
        <v>44481</v>
      </c>
      <c r="G359" s="247">
        <v>44488</v>
      </c>
      <c r="H359" s="325"/>
      <c r="I359" s="248">
        <v>163.25</v>
      </c>
      <c r="J359" s="321"/>
      <c r="K359" s="325"/>
      <c r="L359" s="108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hidden="1" customHeight="1">
      <c r="A360" s="322"/>
      <c r="B360" s="322"/>
      <c r="C360" s="322"/>
      <c r="D360" s="322"/>
      <c r="E360" s="322"/>
      <c r="F360" s="247">
        <v>44532</v>
      </c>
      <c r="G360" s="247">
        <v>44539</v>
      </c>
      <c r="H360" s="326"/>
      <c r="I360" s="248">
        <v>163.25</v>
      </c>
      <c r="J360" s="322"/>
      <c r="K360" s="326"/>
      <c r="L360" s="108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hidden="1" customHeight="1">
      <c r="A361" s="132">
        <v>44313</v>
      </c>
      <c r="B361" s="130" t="s">
        <v>224</v>
      </c>
      <c r="C361" s="130" t="s">
        <v>225</v>
      </c>
      <c r="D361" s="130" t="s">
        <v>26</v>
      </c>
      <c r="E361" s="130" t="s">
        <v>26</v>
      </c>
      <c r="F361" s="130" t="s">
        <v>26</v>
      </c>
      <c r="G361" s="130" t="s">
        <v>26</v>
      </c>
      <c r="H361" s="133" t="s">
        <v>26</v>
      </c>
      <c r="I361" s="133" t="s">
        <v>26</v>
      </c>
      <c r="J361" s="131" t="s">
        <v>38</v>
      </c>
      <c r="K361" s="133" t="s">
        <v>26</v>
      </c>
      <c r="L361" s="109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s="82" customFormat="1" ht="28.5">
      <c r="A362" s="147" t="s">
        <v>26</v>
      </c>
      <c r="B362" s="149" t="s">
        <v>27</v>
      </c>
      <c r="C362" s="149" t="s">
        <v>28</v>
      </c>
      <c r="D362" s="148" t="s">
        <v>29</v>
      </c>
      <c r="E362" s="149" t="s">
        <v>30</v>
      </c>
      <c r="F362" s="262">
        <v>44316</v>
      </c>
      <c r="G362" s="262">
        <v>44322</v>
      </c>
      <c r="H362" s="150">
        <v>82.23</v>
      </c>
      <c r="I362" s="150">
        <v>82.23</v>
      </c>
      <c r="J362" s="151" t="s">
        <v>323</v>
      </c>
      <c r="K362" s="260">
        <v>0</v>
      </c>
      <c r="L362" s="105"/>
      <c r="M362" s="81"/>
      <c r="N362" s="81"/>
      <c r="O362" s="81"/>
      <c r="P362" s="81"/>
      <c r="Q362" s="81"/>
      <c r="R362" s="81"/>
      <c r="S362" s="81"/>
      <c r="T362" s="81"/>
      <c r="U362" s="81"/>
      <c r="V362" s="81"/>
      <c r="W362" s="81"/>
      <c r="X362" s="81"/>
      <c r="Y362" s="81"/>
      <c r="Z362" s="81"/>
    </row>
    <row r="363" spans="1:26" ht="14.25" hidden="1" customHeight="1">
      <c r="A363" s="129" t="s">
        <v>26</v>
      </c>
      <c r="B363" s="130" t="s">
        <v>32</v>
      </c>
      <c r="C363" s="130" t="s">
        <v>33</v>
      </c>
      <c r="D363" s="130" t="s">
        <v>29</v>
      </c>
      <c r="E363" s="131" t="s">
        <v>30</v>
      </c>
      <c r="F363" s="132">
        <v>44319</v>
      </c>
      <c r="G363" s="132">
        <v>44323</v>
      </c>
      <c r="H363" s="133">
        <v>81</v>
      </c>
      <c r="I363" s="133">
        <v>81</v>
      </c>
      <c r="J363" s="131" t="s">
        <v>324</v>
      </c>
      <c r="K363" s="263" t="s">
        <v>26</v>
      </c>
      <c r="L363" s="108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hidden="1" customHeight="1">
      <c r="A364" s="147">
        <v>44368</v>
      </c>
      <c r="B364" s="149" t="s">
        <v>87</v>
      </c>
      <c r="C364" s="149" t="s">
        <v>88</v>
      </c>
      <c r="D364" s="148" t="s">
        <v>29</v>
      </c>
      <c r="E364" s="149" t="s">
        <v>89</v>
      </c>
      <c r="F364" s="262">
        <v>44376</v>
      </c>
      <c r="G364" s="262">
        <v>44377</v>
      </c>
      <c r="H364" s="264">
        <v>5.1999999999999998E-2</v>
      </c>
      <c r="I364" s="264">
        <v>5.1999999999999998E-2</v>
      </c>
      <c r="J364" s="151" t="s">
        <v>325</v>
      </c>
      <c r="K364" s="260" t="s">
        <v>26</v>
      </c>
      <c r="L364" s="104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s="82" customFormat="1" ht="32.25" customHeight="1">
      <c r="A365" s="265" t="s">
        <v>26</v>
      </c>
      <c r="B365" s="266" t="s">
        <v>27</v>
      </c>
      <c r="C365" s="266" t="s">
        <v>28</v>
      </c>
      <c r="D365" s="267" t="s">
        <v>29</v>
      </c>
      <c r="E365" s="266" t="s">
        <v>30</v>
      </c>
      <c r="F365" s="268">
        <v>44377</v>
      </c>
      <c r="G365" s="268">
        <v>44384</v>
      </c>
      <c r="H365" s="269">
        <v>1.52</v>
      </c>
      <c r="I365" s="269">
        <v>1.52</v>
      </c>
      <c r="J365" s="270" t="s">
        <v>326</v>
      </c>
      <c r="K365" s="269" t="s">
        <v>26</v>
      </c>
      <c r="L365" s="104"/>
      <c r="M365" s="81"/>
      <c r="N365" s="81"/>
      <c r="O365" s="81"/>
      <c r="P365" s="81"/>
      <c r="Q365" s="81"/>
      <c r="R365" s="81"/>
      <c r="S365" s="81"/>
      <c r="T365" s="81"/>
      <c r="U365" s="81"/>
      <c r="V365" s="81"/>
      <c r="W365" s="81"/>
      <c r="X365" s="81"/>
      <c r="Y365" s="81"/>
      <c r="Z365" s="81"/>
    </row>
    <row r="366" spans="1:26" s="82" customFormat="1" ht="14.25" customHeight="1">
      <c r="A366" s="262" t="s">
        <v>26</v>
      </c>
      <c r="B366" s="149" t="s">
        <v>27</v>
      </c>
      <c r="C366" s="149" t="s">
        <v>28</v>
      </c>
      <c r="D366" s="149" t="s">
        <v>29</v>
      </c>
      <c r="E366" s="148" t="s">
        <v>30</v>
      </c>
      <c r="F366" s="147">
        <v>44407</v>
      </c>
      <c r="G366" s="147">
        <v>44413</v>
      </c>
      <c r="H366" s="150">
        <v>66.03</v>
      </c>
      <c r="I366" s="150">
        <v>66.03</v>
      </c>
      <c r="J366" s="148" t="s">
        <v>328</v>
      </c>
      <c r="K366" s="271" t="s">
        <v>26</v>
      </c>
      <c r="L366" s="104"/>
      <c r="M366" s="81"/>
      <c r="N366" s="81"/>
      <c r="O366" s="81"/>
      <c r="P366" s="81"/>
      <c r="Q366" s="81"/>
      <c r="R366" s="81"/>
      <c r="S366" s="81"/>
      <c r="T366" s="81"/>
      <c r="U366" s="81"/>
      <c r="V366" s="81"/>
      <c r="W366" s="81"/>
      <c r="X366" s="81"/>
      <c r="Y366" s="81"/>
      <c r="Z366" s="81"/>
    </row>
    <row r="367" spans="1:26" s="82" customFormat="1" ht="14.25" hidden="1" customHeight="1">
      <c r="A367" s="268" t="s">
        <v>26</v>
      </c>
      <c r="B367" s="266" t="s">
        <v>32</v>
      </c>
      <c r="C367" s="266" t="s">
        <v>33</v>
      </c>
      <c r="D367" s="266" t="s">
        <v>29</v>
      </c>
      <c r="E367" s="267" t="s">
        <v>30</v>
      </c>
      <c r="F367" s="265" t="s">
        <v>329</v>
      </c>
      <c r="G367" s="265">
        <v>44414</v>
      </c>
      <c r="H367" s="269">
        <v>66</v>
      </c>
      <c r="I367" s="269">
        <v>66</v>
      </c>
      <c r="J367" s="267" t="s">
        <v>330</v>
      </c>
      <c r="K367" s="272" t="s">
        <v>26</v>
      </c>
      <c r="L367" s="108"/>
      <c r="M367" s="81"/>
      <c r="N367" s="81"/>
      <c r="O367" s="81"/>
      <c r="P367" s="81"/>
      <c r="Q367" s="81"/>
      <c r="R367" s="81"/>
      <c r="S367" s="81"/>
      <c r="T367" s="81"/>
      <c r="U367" s="81"/>
      <c r="V367" s="81"/>
      <c r="W367" s="81"/>
      <c r="X367" s="81"/>
      <c r="Y367" s="81"/>
      <c r="Z367" s="81"/>
    </row>
    <row r="368" spans="1:26" s="82" customFormat="1" ht="14.25" hidden="1" customHeight="1">
      <c r="A368" s="311">
        <v>44433</v>
      </c>
      <c r="B368" s="313" t="s">
        <v>94</v>
      </c>
      <c r="C368" s="149" t="s">
        <v>95</v>
      </c>
      <c r="D368" s="149" t="s">
        <v>29</v>
      </c>
      <c r="E368" s="148" t="s">
        <v>30</v>
      </c>
      <c r="F368" s="147">
        <v>44440</v>
      </c>
      <c r="G368" s="147">
        <v>44446</v>
      </c>
      <c r="H368" s="150">
        <v>79.97</v>
      </c>
      <c r="I368" s="150">
        <v>79.97</v>
      </c>
      <c r="J368" s="148" t="s">
        <v>331</v>
      </c>
      <c r="K368" s="271">
        <v>93603184998</v>
      </c>
      <c r="L368" s="104"/>
      <c r="M368" s="81"/>
      <c r="N368" s="81"/>
      <c r="O368" s="81"/>
      <c r="P368" s="81"/>
      <c r="Q368" s="81"/>
      <c r="R368" s="81"/>
      <c r="S368" s="81"/>
      <c r="T368" s="81"/>
      <c r="U368" s="81"/>
      <c r="V368" s="81"/>
      <c r="W368" s="81"/>
      <c r="X368" s="81"/>
      <c r="Y368" s="81"/>
      <c r="Z368" s="81"/>
    </row>
    <row r="369" spans="1:16384" s="82" customFormat="1" ht="14.25" hidden="1" customHeight="1">
      <c r="A369" s="312"/>
      <c r="B369" s="314"/>
      <c r="C369" s="149" t="s">
        <v>97</v>
      </c>
      <c r="D369" s="149" t="s">
        <v>29</v>
      </c>
      <c r="E369" s="148" t="s">
        <v>30</v>
      </c>
      <c r="F369" s="147">
        <v>44440</v>
      </c>
      <c r="G369" s="147">
        <v>44446</v>
      </c>
      <c r="H369" s="150">
        <v>79.97</v>
      </c>
      <c r="I369" s="150">
        <v>79.97</v>
      </c>
      <c r="J369" s="148" t="s">
        <v>331</v>
      </c>
      <c r="K369" s="271">
        <v>16729552065</v>
      </c>
      <c r="L369" s="104"/>
      <c r="M369" s="81"/>
      <c r="N369" s="81"/>
      <c r="O369" s="81"/>
      <c r="P369" s="81"/>
      <c r="Q369" s="81"/>
      <c r="R369" s="81"/>
      <c r="S369" s="81"/>
      <c r="T369" s="81"/>
      <c r="U369" s="81"/>
      <c r="V369" s="81"/>
      <c r="W369" s="81"/>
      <c r="X369" s="81"/>
      <c r="Y369" s="81"/>
      <c r="Z369" s="81"/>
    </row>
    <row r="370" spans="1:16384" s="82" customFormat="1" ht="14.25" customHeight="1">
      <c r="A370" s="268" t="s">
        <v>26</v>
      </c>
      <c r="B370" s="266" t="s">
        <v>27</v>
      </c>
      <c r="C370" s="266" t="s">
        <v>28</v>
      </c>
      <c r="D370" s="266" t="s">
        <v>29</v>
      </c>
      <c r="E370" s="267" t="s">
        <v>30</v>
      </c>
      <c r="F370" s="265">
        <v>44439</v>
      </c>
      <c r="G370" s="265">
        <v>44445</v>
      </c>
      <c r="H370" s="269">
        <v>3.19</v>
      </c>
      <c r="I370" s="269">
        <v>3.19</v>
      </c>
      <c r="J370" s="267" t="s">
        <v>332</v>
      </c>
      <c r="K370" s="272" t="s">
        <v>26</v>
      </c>
      <c r="L370" s="108"/>
      <c r="M370" s="81"/>
      <c r="N370" s="81"/>
      <c r="O370" s="81"/>
      <c r="P370" s="81"/>
      <c r="Q370" s="81"/>
      <c r="R370" s="81"/>
      <c r="S370" s="81"/>
      <c r="T370" s="81"/>
      <c r="U370" s="81"/>
      <c r="V370" s="81"/>
      <c r="W370" s="81"/>
      <c r="X370" s="81"/>
      <c r="Y370" s="81"/>
      <c r="Z370" s="81"/>
    </row>
    <row r="371" spans="1:16384" s="82" customFormat="1" ht="14.25" hidden="1" customHeight="1">
      <c r="A371" s="311">
        <v>44452</v>
      </c>
      <c r="B371" s="313" t="s">
        <v>333</v>
      </c>
      <c r="C371" s="313" t="s">
        <v>177</v>
      </c>
      <c r="D371" s="313" t="s">
        <v>29</v>
      </c>
      <c r="E371" s="313" t="s">
        <v>30</v>
      </c>
      <c r="F371" s="147">
        <v>44494</v>
      </c>
      <c r="G371" s="147">
        <v>44498</v>
      </c>
      <c r="H371" s="468">
        <v>95</v>
      </c>
      <c r="I371" s="150">
        <v>47.5</v>
      </c>
      <c r="J371" s="323" t="s">
        <v>334</v>
      </c>
      <c r="K371" s="471">
        <v>872211816615</v>
      </c>
      <c r="L371" s="110">
        <v>44453</v>
      </c>
      <c r="M371" s="81"/>
      <c r="N371" s="81"/>
      <c r="O371" s="81"/>
      <c r="P371" s="81"/>
      <c r="Q371" s="81"/>
      <c r="R371" s="81"/>
      <c r="S371" s="81"/>
      <c r="T371" s="81"/>
      <c r="U371" s="81"/>
      <c r="V371" s="81"/>
      <c r="W371" s="81"/>
      <c r="X371" s="81"/>
      <c r="Y371" s="81"/>
      <c r="Z371" s="81"/>
    </row>
    <row r="372" spans="1:16384" s="82" customFormat="1" ht="14.25" hidden="1" customHeight="1">
      <c r="A372" s="312"/>
      <c r="B372" s="314"/>
      <c r="C372" s="314"/>
      <c r="D372" s="314"/>
      <c r="E372" s="314"/>
      <c r="F372" s="147">
        <v>44554</v>
      </c>
      <c r="G372" s="147">
        <v>44560</v>
      </c>
      <c r="H372" s="469"/>
      <c r="I372" s="150">
        <v>47.5</v>
      </c>
      <c r="J372" s="470"/>
      <c r="K372" s="472"/>
      <c r="L372" s="110">
        <v>44453</v>
      </c>
      <c r="M372" s="81"/>
      <c r="N372" s="81"/>
      <c r="O372" s="81"/>
      <c r="P372" s="81"/>
      <c r="Q372" s="81"/>
      <c r="R372" s="81"/>
      <c r="S372" s="81"/>
      <c r="T372" s="81"/>
      <c r="U372" s="81"/>
      <c r="V372" s="81"/>
      <c r="W372" s="81"/>
      <c r="X372" s="81"/>
      <c r="Y372" s="81"/>
      <c r="Z372" s="81"/>
    </row>
    <row r="373" spans="1:16384" s="82" customFormat="1" ht="14.25" hidden="1" customHeight="1">
      <c r="A373" s="273">
        <v>44456</v>
      </c>
      <c r="B373" s="274" t="s">
        <v>87</v>
      </c>
      <c r="C373" s="274" t="s">
        <v>88</v>
      </c>
      <c r="D373" s="274" t="s">
        <v>29</v>
      </c>
      <c r="E373" s="274" t="s">
        <v>89</v>
      </c>
      <c r="F373" s="275">
        <v>44467</v>
      </c>
      <c r="G373" s="276">
        <v>44469</v>
      </c>
      <c r="H373" s="277">
        <v>5.1999999999999998E-2</v>
      </c>
      <c r="I373" s="277">
        <v>5.1999999999999998E-2</v>
      </c>
      <c r="J373" s="278" t="s">
        <v>335</v>
      </c>
      <c r="K373" s="279" t="s">
        <v>26</v>
      </c>
      <c r="L373" s="110">
        <v>44456</v>
      </c>
      <c r="M373" s="81"/>
      <c r="N373" s="81"/>
      <c r="O373" s="81"/>
      <c r="P373" s="81"/>
      <c r="Q373" s="81"/>
      <c r="R373" s="81"/>
      <c r="S373" s="81"/>
      <c r="T373" s="81"/>
      <c r="U373" s="81"/>
      <c r="V373" s="81"/>
      <c r="W373" s="81"/>
      <c r="X373" s="81"/>
      <c r="Y373" s="81"/>
      <c r="Z373" s="81"/>
    </row>
    <row r="374" spans="1:16384" s="121" customFormat="1" ht="14.25" customHeight="1">
      <c r="A374" s="149" t="s">
        <v>26</v>
      </c>
      <c r="B374" s="149" t="s">
        <v>27</v>
      </c>
      <c r="C374" s="148" t="s">
        <v>28</v>
      </c>
      <c r="D374" s="147" t="s">
        <v>29</v>
      </c>
      <c r="E374" s="147" t="s">
        <v>30</v>
      </c>
      <c r="F374" s="147">
        <v>44469</v>
      </c>
      <c r="G374" s="147">
        <v>44475</v>
      </c>
      <c r="H374" s="280">
        <v>8.31</v>
      </c>
      <c r="I374" s="271">
        <v>8.31</v>
      </c>
      <c r="J374" s="281" t="s">
        <v>336</v>
      </c>
      <c r="K374" s="230" t="s">
        <v>26</v>
      </c>
      <c r="L374" s="116"/>
      <c r="M374" s="117"/>
      <c r="N374" s="117"/>
      <c r="O374" s="118"/>
      <c r="P374" s="118"/>
      <c r="Q374" s="116"/>
      <c r="R374" s="119"/>
      <c r="S374" s="120"/>
      <c r="T374" s="120"/>
      <c r="U374" s="116"/>
      <c r="V374" s="117"/>
      <c r="W374" s="117"/>
      <c r="X374" s="118"/>
      <c r="Y374" s="118"/>
      <c r="Z374" s="116"/>
      <c r="AA374" s="119"/>
      <c r="AB374" s="120"/>
      <c r="AC374" s="120"/>
      <c r="AD374" s="116"/>
      <c r="AE374" s="117"/>
      <c r="AF374" s="117"/>
      <c r="AG374" s="118"/>
      <c r="AH374" s="118"/>
      <c r="AI374" s="116"/>
      <c r="AJ374" s="119"/>
      <c r="AK374" s="120"/>
      <c r="AL374" s="120"/>
      <c r="AM374" s="116"/>
      <c r="AN374" s="117"/>
      <c r="AO374" s="117"/>
      <c r="AP374" s="118"/>
      <c r="AQ374" s="118"/>
      <c r="AR374" s="116"/>
      <c r="AS374" s="119"/>
      <c r="AT374" s="120"/>
      <c r="AU374" s="120"/>
      <c r="AV374" s="116"/>
      <c r="AW374" s="117"/>
      <c r="AX374" s="117"/>
      <c r="AY374" s="118"/>
      <c r="AZ374" s="118"/>
      <c r="BA374" s="116"/>
      <c r="BB374" s="119"/>
      <c r="BC374" s="120"/>
      <c r="BD374" s="120"/>
      <c r="BE374" s="116"/>
      <c r="BF374" s="117"/>
      <c r="BG374" s="117"/>
      <c r="BH374" s="118"/>
      <c r="BI374" s="118"/>
      <c r="BJ374" s="116"/>
      <c r="BK374" s="119"/>
      <c r="BL374" s="120"/>
      <c r="BM374" s="120"/>
      <c r="BN374" s="116"/>
      <c r="BO374" s="117"/>
      <c r="BP374" s="117"/>
      <c r="BQ374" s="118"/>
      <c r="BR374" s="118"/>
      <c r="BS374" s="116"/>
      <c r="BT374" s="119"/>
      <c r="BU374" s="120"/>
      <c r="BV374" s="120"/>
      <c r="BW374" s="116"/>
      <c r="BX374" s="117"/>
      <c r="BY374" s="117"/>
      <c r="BZ374" s="118"/>
      <c r="CA374" s="118"/>
      <c r="CB374" s="116"/>
      <c r="CC374" s="119"/>
      <c r="CD374" s="120"/>
      <c r="CE374" s="120"/>
      <c r="CF374" s="116"/>
      <c r="CG374" s="117"/>
      <c r="CH374" s="117"/>
      <c r="CI374" s="118"/>
      <c r="CJ374" s="118"/>
      <c r="CK374" s="116"/>
      <c r="CL374" s="119"/>
      <c r="CM374" s="120"/>
      <c r="CN374" s="120"/>
      <c r="CO374" s="116"/>
      <c r="CP374" s="117"/>
      <c r="CQ374" s="117"/>
      <c r="CR374" s="118"/>
      <c r="CS374" s="118"/>
      <c r="CT374" s="116"/>
      <c r="CU374" s="119"/>
      <c r="CV374" s="120"/>
      <c r="CW374" s="120"/>
      <c r="CX374" s="116"/>
      <c r="CY374" s="117"/>
      <c r="CZ374" s="117"/>
      <c r="DA374" s="118"/>
      <c r="DB374" s="118"/>
      <c r="DC374" s="116"/>
      <c r="DD374" s="119"/>
      <c r="DE374" s="120"/>
      <c r="DF374" s="120"/>
      <c r="DG374" s="116"/>
      <c r="DH374" s="117"/>
      <c r="DI374" s="117"/>
      <c r="DJ374" s="118"/>
      <c r="DK374" s="118"/>
      <c r="DL374" s="116"/>
      <c r="DM374" s="119"/>
      <c r="DN374" s="120"/>
      <c r="DO374" s="120"/>
      <c r="DP374" s="116"/>
      <c r="DQ374" s="117"/>
      <c r="DR374" s="117"/>
      <c r="DS374" s="118"/>
      <c r="DT374" s="118"/>
      <c r="DU374" s="116"/>
      <c r="DV374" s="119"/>
      <c r="DW374" s="120"/>
      <c r="DX374" s="120"/>
      <c r="DY374" s="116"/>
      <c r="DZ374" s="117"/>
      <c r="EA374" s="117"/>
      <c r="EB374" s="118"/>
      <c r="EC374" s="118"/>
      <c r="ED374" s="116"/>
      <c r="EE374" s="119"/>
      <c r="EF374" s="120"/>
      <c r="EG374" s="120"/>
      <c r="EH374" s="116"/>
      <c r="EI374" s="117"/>
      <c r="EJ374" s="117"/>
      <c r="EK374" s="118"/>
      <c r="EL374" s="118"/>
      <c r="EM374" s="116"/>
      <c r="EN374" s="119"/>
      <c r="EO374" s="120"/>
      <c r="EP374" s="120"/>
      <c r="EQ374" s="116"/>
      <c r="ER374" s="117"/>
      <c r="ES374" s="117"/>
      <c r="ET374" s="118"/>
      <c r="EU374" s="118"/>
      <c r="EV374" s="116"/>
      <c r="EW374" s="119"/>
      <c r="EX374" s="120"/>
      <c r="EY374" s="120"/>
      <c r="EZ374" s="116"/>
      <c r="FA374" s="117"/>
      <c r="FB374" s="117"/>
      <c r="FC374" s="118"/>
      <c r="FD374" s="118"/>
      <c r="FE374" s="116"/>
      <c r="FF374" s="119"/>
      <c r="FG374" s="120"/>
      <c r="FH374" s="120"/>
      <c r="FI374" s="116"/>
      <c r="FJ374" s="117"/>
      <c r="FK374" s="117"/>
      <c r="FL374" s="118"/>
      <c r="FM374" s="118"/>
      <c r="FN374" s="116"/>
      <c r="FO374" s="119"/>
      <c r="FP374" s="120"/>
      <c r="FQ374" s="120"/>
      <c r="FR374" s="116"/>
      <c r="FS374" s="117"/>
      <c r="FT374" s="117"/>
      <c r="FU374" s="118"/>
      <c r="FV374" s="118"/>
      <c r="FW374" s="116"/>
      <c r="FX374" s="119"/>
      <c r="FY374" s="120"/>
      <c r="FZ374" s="120"/>
      <c r="GA374" s="116"/>
      <c r="GB374" s="117"/>
      <c r="GC374" s="117"/>
      <c r="GD374" s="118"/>
      <c r="GE374" s="118"/>
      <c r="GF374" s="116"/>
      <c r="GG374" s="119"/>
      <c r="GH374" s="120"/>
      <c r="GI374" s="120"/>
      <c r="GJ374" s="116"/>
      <c r="GK374" s="117"/>
      <c r="GL374" s="117"/>
      <c r="GM374" s="118"/>
      <c r="GN374" s="118"/>
      <c r="GO374" s="116"/>
      <c r="GP374" s="119"/>
      <c r="GQ374" s="120"/>
      <c r="GR374" s="120"/>
      <c r="GS374" s="116"/>
      <c r="GT374" s="117"/>
      <c r="GU374" s="117"/>
      <c r="GV374" s="118"/>
      <c r="GW374" s="118"/>
      <c r="GX374" s="116"/>
      <c r="GY374" s="119"/>
      <c r="GZ374" s="120"/>
      <c r="HA374" s="120"/>
      <c r="HB374" s="116"/>
      <c r="HC374" s="117"/>
      <c r="HD374" s="117"/>
      <c r="HE374" s="118"/>
      <c r="HF374" s="118"/>
      <c r="HG374" s="116"/>
      <c r="HH374" s="119"/>
      <c r="HI374" s="120"/>
      <c r="HJ374" s="120"/>
      <c r="HK374" s="116"/>
      <c r="HL374" s="117"/>
      <c r="HM374" s="117"/>
      <c r="HN374" s="118"/>
      <c r="HO374" s="118"/>
      <c r="HP374" s="116"/>
      <c r="HQ374" s="119"/>
      <c r="HR374" s="120"/>
      <c r="HS374" s="120"/>
      <c r="HT374" s="116"/>
      <c r="HU374" s="117"/>
      <c r="HV374" s="117"/>
      <c r="HW374" s="118"/>
      <c r="HX374" s="118"/>
      <c r="HY374" s="116"/>
      <c r="HZ374" s="119"/>
      <c r="IA374" s="120"/>
      <c r="IB374" s="120"/>
      <c r="IC374" s="116"/>
      <c r="ID374" s="117"/>
      <c r="IE374" s="117"/>
      <c r="IF374" s="118"/>
      <c r="IG374" s="118"/>
      <c r="IH374" s="116"/>
      <c r="II374" s="119"/>
      <c r="IJ374" s="120"/>
      <c r="IK374" s="120"/>
      <c r="IL374" s="116"/>
      <c r="IM374" s="117"/>
      <c r="IN374" s="117"/>
      <c r="IO374" s="118"/>
      <c r="IP374" s="118"/>
      <c r="IQ374" s="116"/>
      <c r="IR374" s="119"/>
      <c r="IS374" s="120"/>
      <c r="IT374" s="120"/>
      <c r="IU374" s="116"/>
      <c r="IV374" s="117"/>
      <c r="IW374" s="117"/>
      <c r="IX374" s="118"/>
      <c r="IY374" s="118"/>
      <c r="IZ374" s="116"/>
      <c r="JA374" s="119"/>
      <c r="JB374" s="120"/>
      <c r="JC374" s="120"/>
      <c r="JD374" s="116"/>
      <c r="JE374" s="117"/>
      <c r="JF374" s="117"/>
      <c r="JG374" s="118"/>
      <c r="JH374" s="118"/>
      <c r="JI374" s="116"/>
      <c r="JJ374" s="119"/>
      <c r="JK374" s="120"/>
      <c r="JL374" s="120"/>
      <c r="JM374" s="116"/>
      <c r="JN374" s="117"/>
      <c r="JO374" s="117"/>
      <c r="JP374" s="118"/>
      <c r="JQ374" s="118"/>
      <c r="JR374" s="116"/>
      <c r="JS374" s="119"/>
      <c r="JT374" s="120"/>
      <c r="JU374" s="120"/>
      <c r="JV374" s="116"/>
      <c r="JW374" s="117"/>
      <c r="JX374" s="117"/>
      <c r="JY374" s="118"/>
      <c r="JZ374" s="118"/>
      <c r="KA374" s="116"/>
      <c r="KB374" s="119"/>
      <c r="KC374" s="120"/>
      <c r="KD374" s="120"/>
      <c r="KE374" s="116"/>
      <c r="KF374" s="117"/>
      <c r="KG374" s="117"/>
      <c r="KH374" s="118"/>
      <c r="KI374" s="118"/>
      <c r="KJ374" s="116"/>
      <c r="KK374" s="119"/>
      <c r="KL374" s="120"/>
      <c r="KM374" s="120"/>
      <c r="KN374" s="116"/>
      <c r="KO374" s="117"/>
      <c r="KP374" s="117"/>
      <c r="KQ374" s="118"/>
      <c r="KR374" s="118"/>
      <c r="KS374" s="116"/>
      <c r="KT374" s="119"/>
      <c r="KU374" s="120"/>
      <c r="KV374" s="120"/>
      <c r="KW374" s="116"/>
      <c r="KX374" s="117"/>
      <c r="KY374" s="117"/>
      <c r="KZ374" s="118"/>
      <c r="LA374" s="118"/>
      <c r="LB374" s="116"/>
      <c r="LC374" s="119"/>
      <c r="LD374" s="120"/>
      <c r="LE374" s="120"/>
      <c r="LF374" s="116"/>
      <c r="LG374" s="117"/>
      <c r="LH374" s="117"/>
      <c r="LI374" s="118"/>
      <c r="LJ374" s="118"/>
      <c r="LK374" s="116"/>
      <c r="LL374" s="119"/>
      <c r="LM374" s="120"/>
      <c r="LN374" s="120"/>
      <c r="LO374" s="116"/>
      <c r="LP374" s="117"/>
      <c r="LQ374" s="117"/>
      <c r="LR374" s="118"/>
      <c r="LS374" s="118"/>
      <c r="LT374" s="116"/>
      <c r="LU374" s="119"/>
      <c r="LV374" s="120"/>
      <c r="LW374" s="120"/>
      <c r="LX374" s="116"/>
      <c r="LY374" s="117"/>
      <c r="LZ374" s="117"/>
      <c r="MA374" s="118"/>
      <c r="MB374" s="118"/>
      <c r="MC374" s="116"/>
      <c r="MD374" s="119"/>
      <c r="ME374" s="120"/>
      <c r="MF374" s="120"/>
      <c r="MG374" s="116"/>
      <c r="MH374" s="117"/>
      <c r="MI374" s="117"/>
      <c r="MJ374" s="118"/>
      <c r="MK374" s="118"/>
      <c r="ML374" s="116"/>
      <c r="MM374" s="119"/>
      <c r="MN374" s="120"/>
      <c r="MO374" s="120"/>
      <c r="MP374" s="116"/>
      <c r="MQ374" s="117"/>
      <c r="MR374" s="117"/>
      <c r="MS374" s="118"/>
      <c r="MT374" s="118"/>
      <c r="MU374" s="116"/>
      <c r="MV374" s="119"/>
      <c r="MW374" s="120"/>
      <c r="MX374" s="120"/>
      <c r="MY374" s="116"/>
      <c r="MZ374" s="117"/>
      <c r="NA374" s="117"/>
      <c r="NB374" s="118"/>
      <c r="NC374" s="118"/>
      <c r="ND374" s="116"/>
      <c r="NE374" s="119"/>
      <c r="NF374" s="120"/>
      <c r="NG374" s="120"/>
      <c r="NH374" s="116"/>
      <c r="NI374" s="117"/>
      <c r="NJ374" s="117"/>
      <c r="NK374" s="118"/>
      <c r="NL374" s="118"/>
      <c r="NM374" s="116"/>
      <c r="NN374" s="119"/>
      <c r="NO374" s="120"/>
      <c r="NP374" s="120"/>
      <c r="NQ374" s="116"/>
      <c r="NR374" s="117"/>
      <c r="NS374" s="117"/>
      <c r="NT374" s="118"/>
      <c r="NU374" s="118"/>
      <c r="NV374" s="116"/>
      <c r="NW374" s="119"/>
      <c r="NX374" s="120"/>
      <c r="NY374" s="120"/>
      <c r="NZ374" s="116"/>
      <c r="OA374" s="117"/>
      <c r="OB374" s="117"/>
      <c r="OC374" s="118"/>
      <c r="OD374" s="118"/>
      <c r="OE374" s="116"/>
      <c r="OF374" s="119"/>
      <c r="OG374" s="120"/>
      <c r="OH374" s="120"/>
      <c r="OI374" s="116"/>
      <c r="OJ374" s="117"/>
      <c r="OK374" s="117"/>
      <c r="OL374" s="118"/>
      <c r="OM374" s="118"/>
      <c r="ON374" s="116"/>
      <c r="OO374" s="119"/>
      <c r="OP374" s="120"/>
      <c r="OQ374" s="120"/>
      <c r="OR374" s="116"/>
      <c r="OS374" s="117"/>
      <c r="OT374" s="117"/>
      <c r="OU374" s="118"/>
      <c r="OV374" s="118"/>
      <c r="OW374" s="116"/>
      <c r="OX374" s="119"/>
      <c r="OY374" s="120"/>
      <c r="OZ374" s="120"/>
      <c r="PA374" s="116"/>
      <c r="PB374" s="117"/>
      <c r="PC374" s="117"/>
      <c r="PD374" s="118"/>
      <c r="PE374" s="118"/>
      <c r="PF374" s="116"/>
      <c r="PG374" s="119"/>
      <c r="PH374" s="120"/>
      <c r="PI374" s="120"/>
      <c r="PJ374" s="116"/>
      <c r="PK374" s="117"/>
      <c r="PL374" s="117"/>
      <c r="PM374" s="118"/>
      <c r="PN374" s="118"/>
      <c r="PO374" s="116"/>
      <c r="PP374" s="119"/>
      <c r="PQ374" s="120"/>
      <c r="PR374" s="120"/>
      <c r="PS374" s="116"/>
      <c r="PT374" s="117"/>
      <c r="PU374" s="117"/>
      <c r="PV374" s="118"/>
      <c r="PW374" s="118"/>
      <c r="PX374" s="116"/>
      <c r="PY374" s="119"/>
      <c r="PZ374" s="120"/>
      <c r="QA374" s="120"/>
      <c r="QB374" s="116"/>
      <c r="QC374" s="117"/>
      <c r="QD374" s="117"/>
      <c r="QE374" s="118"/>
      <c r="QF374" s="118"/>
      <c r="QG374" s="116"/>
      <c r="QH374" s="119"/>
      <c r="QI374" s="120"/>
      <c r="QJ374" s="120"/>
      <c r="QK374" s="116"/>
      <c r="QL374" s="117"/>
      <c r="QM374" s="117"/>
      <c r="QN374" s="118"/>
      <c r="QO374" s="118"/>
      <c r="QP374" s="116"/>
      <c r="QQ374" s="119"/>
      <c r="QR374" s="120"/>
      <c r="QS374" s="120"/>
      <c r="QT374" s="116"/>
      <c r="QU374" s="117"/>
      <c r="QV374" s="117"/>
      <c r="QW374" s="118"/>
      <c r="QX374" s="118"/>
      <c r="QY374" s="116"/>
      <c r="QZ374" s="119"/>
      <c r="RA374" s="120"/>
      <c r="RB374" s="120"/>
      <c r="RC374" s="116"/>
      <c r="RD374" s="117"/>
      <c r="RE374" s="117"/>
      <c r="RF374" s="118"/>
      <c r="RG374" s="118"/>
      <c r="RH374" s="116"/>
      <c r="RI374" s="119"/>
      <c r="RJ374" s="120"/>
      <c r="RK374" s="120"/>
      <c r="RL374" s="116"/>
      <c r="RM374" s="117"/>
      <c r="RN374" s="117"/>
      <c r="RO374" s="118"/>
      <c r="RP374" s="118"/>
      <c r="RQ374" s="116"/>
      <c r="RR374" s="119"/>
      <c r="RS374" s="120"/>
      <c r="RT374" s="120"/>
      <c r="RU374" s="116"/>
      <c r="RV374" s="117"/>
      <c r="RW374" s="117"/>
      <c r="RX374" s="118"/>
      <c r="RY374" s="118"/>
      <c r="RZ374" s="116"/>
      <c r="SA374" s="119"/>
      <c r="SB374" s="120"/>
      <c r="SC374" s="120"/>
      <c r="SD374" s="116"/>
      <c r="SE374" s="117"/>
      <c r="SF374" s="117"/>
      <c r="SG374" s="118"/>
      <c r="SH374" s="118"/>
      <c r="SI374" s="116"/>
      <c r="SJ374" s="119"/>
      <c r="SK374" s="120"/>
      <c r="SL374" s="120"/>
      <c r="SM374" s="116"/>
      <c r="SN374" s="117"/>
      <c r="SO374" s="117"/>
      <c r="SP374" s="118"/>
      <c r="SQ374" s="118"/>
      <c r="SR374" s="116"/>
      <c r="SS374" s="119"/>
      <c r="ST374" s="120"/>
      <c r="SU374" s="120"/>
      <c r="SV374" s="116"/>
      <c r="SW374" s="117"/>
      <c r="SX374" s="117"/>
      <c r="SY374" s="118"/>
      <c r="SZ374" s="118"/>
      <c r="TA374" s="116"/>
      <c r="TB374" s="119"/>
      <c r="TC374" s="120"/>
      <c r="TD374" s="120"/>
      <c r="TE374" s="116"/>
      <c r="TF374" s="117"/>
      <c r="TG374" s="117"/>
      <c r="TH374" s="118"/>
      <c r="TI374" s="118"/>
      <c r="TJ374" s="116"/>
      <c r="TK374" s="119"/>
      <c r="TL374" s="120"/>
      <c r="TM374" s="120"/>
      <c r="TN374" s="116"/>
      <c r="TO374" s="117"/>
      <c r="TP374" s="117"/>
      <c r="TQ374" s="118"/>
      <c r="TR374" s="118"/>
      <c r="TS374" s="116"/>
      <c r="TT374" s="119"/>
      <c r="TU374" s="120"/>
      <c r="TV374" s="120"/>
      <c r="TW374" s="116"/>
      <c r="TX374" s="117"/>
      <c r="TY374" s="117"/>
      <c r="TZ374" s="118"/>
      <c r="UA374" s="118"/>
      <c r="UB374" s="116"/>
      <c r="UC374" s="119"/>
      <c r="UD374" s="120"/>
      <c r="UE374" s="120"/>
      <c r="UF374" s="116"/>
      <c r="UG374" s="117"/>
      <c r="UH374" s="117"/>
      <c r="UI374" s="118"/>
      <c r="UJ374" s="118"/>
      <c r="UK374" s="116"/>
      <c r="UL374" s="119"/>
      <c r="UM374" s="120"/>
      <c r="UN374" s="120"/>
      <c r="UO374" s="116"/>
      <c r="UP374" s="117"/>
      <c r="UQ374" s="117"/>
      <c r="UR374" s="118"/>
      <c r="US374" s="118"/>
      <c r="UT374" s="116"/>
      <c r="UU374" s="119"/>
      <c r="UV374" s="120"/>
      <c r="UW374" s="120"/>
      <c r="UX374" s="116"/>
      <c r="UY374" s="117"/>
      <c r="UZ374" s="117"/>
      <c r="VA374" s="118"/>
      <c r="VB374" s="118"/>
      <c r="VC374" s="116"/>
      <c r="VD374" s="119"/>
      <c r="VE374" s="120"/>
      <c r="VF374" s="120"/>
      <c r="VG374" s="116"/>
      <c r="VH374" s="117"/>
      <c r="VI374" s="117"/>
      <c r="VJ374" s="118"/>
      <c r="VK374" s="118"/>
      <c r="VL374" s="116"/>
      <c r="VM374" s="119"/>
      <c r="VN374" s="120"/>
      <c r="VO374" s="120"/>
      <c r="VP374" s="116"/>
      <c r="VQ374" s="117"/>
      <c r="VR374" s="117"/>
      <c r="VS374" s="118"/>
      <c r="VT374" s="118"/>
      <c r="VU374" s="116"/>
      <c r="VV374" s="119"/>
      <c r="VW374" s="120"/>
      <c r="VX374" s="120"/>
      <c r="VY374" s="116"/>
      <c r="VZ374" s="117"/>
      <c r="WA374" s="117"/>
      <c r="WB374" s="118"/>
      <c r="WC374" s="118"/>
      <c r="WD374" s="116"/>
      <c r="WE374" s="119"/>
      <c r="WF374" s="120"/>
      <c r="WG374" s="120"/>
      <c r="WH374" s="116"/>
      <c r="WI374" s="117"/>
      <c r="WJ374" s="117"/>
      <c r="WK374" s="118"/>
      <c r="WL374" s="118"/>
      <c r="WM374" s="116"/>
      <c r="WN374" s="119"/>
      <c r="WO374" s="120"/>
      <c r="WP374" s="120"/>
      <c r="WQ374" s="116"/>
      <c r="WR374" s="117"/>
      <c r="WS374" s="117"/>
      <c r="WT374" s="118"/>
      <c r="WU374" s="118"/>
      <c r="WV374" s="116"/>
      <c r="WW374" s="119"/>
      <c r="WX374" s="120"/>
      <c r="WY374" s="120"/>
      <c r="WZ374" s="116"/>
      <c r="XA374" s="117"/>
      <c r="XB374" s="117"/>
      <c r="XC374" s="118"/>
      <c r="XD374" s="118"/>
      <c r="XE374" s="116"/>
      <c r="XF374" s="119"/>
      <c r="XG374" s="120"/>
      <c r="XH374" s="120"/>
      <c r="XI374" s="116"/>
      <c r="XJ374" s="117"/>
      <c r="XK374" s="117"/>
      <c r="XL374" s="118"/>
      <c r="XM374" s="118"/>
      <c r="XN374" s="116"/>
      <c r="XO374" s="119"/>
      <c r="XP374" s="120"/>
      <c r="XQ374" s="120"/>
      <c r="XR374" s="116"/>
      <c r="XS374" s="117"/>
      <c r="XT374" s="117"/>
      <c r="XU374" s="118"/>
      <c r="XV374" s="118"/>
      <c r="XW374" s="116"/>
      <c r="XX374" s="119"/>
      <c r="XY374" s="120"/>
      <c r="XZ374" s="120"/>
      <c r="YA374" s="116"/>
      <c r="YB374" s="117"/>
      <c r="YC374" s="117"/>
      <c r="YD374" s="118"/>
      <c r="YE374" s="118"/>
      <c r="YF374" s="116"/>
      <c r="YG374" s="119"/>
      <c r="YH374" s="120"/>
      <c r="YI374" s="120"/>
      <c r="YJ374" s="116"/>
      <c r="YK374" s="117"/>
      <c r="YL374" s="117"/>
      <c r="YM374" s="118"/>
      <c r="YN374" s="118"/>
      <c r="YO374" s="116"/>
      <c r="YP374" s="119"/>
      <c r="YQ374" s="120"/>
      <c r="YR374" s="120"/>
      <c r="YS374" s="116"/>
      <c r="YT374" s="117"/>
      <c r="YU374" s="117"/>
      <c r="YV374" s="118"/>
      <c r="YW374" s="118"/>
      <c r="YX374" s="116"/>
      <c r="YY374" s="119"/>
      <c r="YZ374" s="120"/>
      <c r="ZA374" s="120"/>
      <c r="ZB374" s="116"/>
      <c r="ZC374" s="117"/>
      <c r="ZD374" s="117"/>
      <c r="ZE374" s="118"/>
      <c r="ZF374" s="118"/>
      <c r="ZG374" s="116"/>
      <c r="ZH374" s="119"/>
      <c r="ZI374" s="120"/>
      <c r="ZJ374" s="120"/>
      <c r="ZK374" s="116"/>
      <c r="ZL374" s="117"/>
      <c r="ZM374" s="117"/>
      <c r="ZN374" s="118"/>
      <c r="ZO374" s="118"/>
      <c r="ZP374" s="116"/>
      <c r="ZQ374" s="119"/>
      <c r="ZR374" s="120"/>
      <c r="ZS374" s="120"/>
      <c r="ZT374" s="116"/>
      <c r="ZU374" s="117"/>
      <c r="ZV374" s="117"/>
      <c r="ZW374" s="118"/>
      <c r="ZX374" s="118"/>
      <c r="ZY374" s="116"/>
      <c r="ZZ374" s="119"/>
      <c r="AAA374" s="120"/>
      <c r="AAB374" s="120"/>
      <c r="AAC374" s="116"/>
      <c r="AAD374" s="117"/>
      <c r="AAE374" s="117"/>
      <c r="AAF374" s="118"/>
      <c r="AAG374" s="118"/>
      <c r="AAH374" s="116"/>
      <c r="AAI374" s="119"/>
      <c r="AAJ374" s="120"/>
      <c r="AAK374" s="120"/>
      <c r="AAL374" s="116"/>
      <c r="AAM374" s="117"/>
      <c r="AAN374" s="117"/>
      <c r="AAO374" s="118"/>
      <c r="AAP374" s="118"/>
      <c r="AAQ374" s="116"/>
      <c r="AAR374" s="119"/>
      <c r="AAS374" s="120"/>
      <c r="AAT374" s="120"/>
      <c r="AAU374" s="116"/>
      <c r="AAV374" s="117"/>
      <c r="AAW374" s="117"/>
      <c r="AAX374" s="118"/>
      <c r="AAY374" s="118"/>
      <c r="AAZ374" s="116"/>
      <c r="ABA374" s="119"/>
      <c r="ABB374" s="120"/>
      <c r="ABC374" s="120"/>
      <c r="ABD374" s="116"/>
      <c r="ABE374" s="117"/>
      <c r="ABF374" s="117"/>
      <c r="ABG374" s="118"/>
      <c r="ABH374" s="118"/>
      <c r="ABI374" s="116"/>
      <c r="ABJ374" s="119"/>
      <c r="ABK374" s="120"/>
      <c r="ABL374" s="120"/>
      <c r="ABM374" s="116"/>
      <c r="ABN374" s="117"/>
      <c r="ABO374" s="117"/>
      <c r="ABP374" s="118"/>
      <c r="ABQ374" s="118"/>
      <c r="ABR374" s="116"/>
      <c r="ABS374" s="119"/>
      <c r="ABT374" s="120"/>
      <c r="ABU374" s="120"/>
      <c r="ABV374" s="116"/>
      <c r="ABW374" s="117"/>
      <c r="ABX374" s="117"/>
      <c r="ABY374" s="118"/>
      <c r="ABZ374" s="118"/>
      <c r="ACA374" s="116"/>
      <c r="ACB374" s="119"/>
      <c r="ACC374" s="120"/>
      <c r="ACD374" s="120"/>
      <c r="ACE374" s="116"/>
      <c r="ACF374" s="117"/>
      <c r="ACG374" s="117"/>
      <c r="ACH374" s="118"/>
      <c r="ACI374" s="118"/>
      <c r="ACJ374" s="116"/>
      <c r="ACK374" s="119"/>
      <c r="ACL374" s="120"/>
      <c r="ACM374" s="120"/>
      <c r="ACN374" s="116"/>
      <c r="ACO374" s="117"/>
      <c r="ACP374" s="117"/>
      <c r="ACQ374" s="118"/>
      <c r="ACR374" s="118"/>
      <c r="ACS374" s="116"/>
      <c r="ACT374" s="119"/>
      <c r="ACU374" s="120"/>
      <c r="ACV374" s="120"/>
      <c r="ACW374" s="116"/>
      <c r="ACX374" s="117"/>
      <c r="ACY374" s="117"/>
      <c r="ACZ374" s="118"/>
      <c r="ADA374" s="118"/>
      <c r="ADB374" s="116"/>
      <c r="ADC374" s="119"/>
      <c r="ADD374" s="120"/>
      <c r="ADE374" s="120"/>
      <c r="ADF374" s="116"/>
      <c r="ADG374" s="117"/>
      <c r="ADH374" s="117"/>
      <c r="ADI374" s="118"/>
      <c r="ADJ374" s="118"/>
      <c r="ADK374" s="116"/>
      <c r="ADL374" s="119"/>
      <c r="ADM374" s="120"/>
      <c r="ADN374" s="120"/>
      <c r="ADO374" s="116"/>
      <c r="ADP374" s="117"/>
      <c r="ADQ374" s="117"/>
      <c r="ADR374" s="118"/>
      <c r="ADS374" s="118"/>
      <c r="ADT374" s="116"/>
      <c r="ADU374" s="119"/>
      <c r="ADV374" s="120"/>
      <c r="ADW374" s="120"/>
      <c r="ADX374" s="116"/>
      <c r="ADY374" s="117"/>
      <c r="ADZ374" s="117"/>
      <c r="AEA374" s="118"/>
      <c r="AEB374" s="118"/>
      <c r="AEC374" s="116"/>
      <c r="AED374" s="119"/>
      <c r="AEE374" s="120"/>
      <c r="AEF374" s="120"/>
      <c r="AEG374" s="116"/>
      <c r="AEH374" s="117"/>
      <c r="AEI374" s="117"/>
      <c r="AEJ374" s="118"/>
      <c r="AEK374" s="118"/>
      <c r="AEL374" s="116"/>
      <c r="AEM374" s="119"/>
      <c r="AEN374" s="120"/>
      <c r="AEO374" s="120"/>
      <c r="AEP374" s="116"/>
      <c r="AEQ374" s="117"/>
      <c r="AER374" s="117"/>
      <c r="AES374" s="118"/>
      <c r="AET374" s="118"/>
      <c r="AEU374" s="116"/>
      <c r="AEV374" s="119"/>
      <c r="AEW374" s="120"/>
      <c r="AEX374" s="120"/>
      <c r="AEY374" s="116"/>
      <c r="AEZ374" s="117"/>
      <c r="AFA374" s="117"/>
      <c r="AFB374" s="118"/>
      <c r="AFC374" s="118"/>
      <c r="AFD374" s="116"/>
      <c r="AFE374" s="119"/>
      <c r="AFF374" s="120"/>
      <c r="AFG374" s="120"/>
      <c r="AFH374" s="116"/>
      <c r="AFI374" s="117"/>
      <c r="AFJ374" s="117"/>
      <c r="AFK374" s="118"/>
      <c r="AFL374" s="118"/>
      <c r="AFM374" s="116"/>
      <c r="AFN374" s="119"/>
      <c r="AFO374" s="120"/>
      <c r="AFP374" s="120"/>
      <c r="AFQ374" s="116"/>
      <c r="AFR374" s="117"/>
      <c r="AFS374" s="117"/>
      <c r="AFT374" s="118"/>
      <c r="AFU374" s="118"/>
      <c r="AFV374" s="116"/>
      <c r="AFW374" s="119"/>
      <c r="AFX374" s="120"/>
      <c r="AFY374" s="120"/>
      <c r="AFZ374" s="116"/>
      <c r="AGA374" s="117"/>
      <c r="AGB374" s="117"/>
      <c r="AGC374" s="118"/>
      <c r="AGD374" s="118"/>
      <c r="AGE374" s="116"/>
      <c r="AGF374" s="119"/>
      <c r="AGG374" s="120"/>
      <c r="AGH374" s="120"/>
      <c r="AGI374" s="116"/>
      <c r="AGJ374" s="117"/>
      <c r="AGK374" s="117"/>
      <c r="AGL374" s="118"/>
      <c r="AGM374" s="118"/>
      <c r="AGN374" s="116"/>
      <c r="AGO374" s="119"/>
      <c r="AGP374" s="120"/>
      <c r="AGQ374" s="120"/>
      <c r="AGR374" s="116"/>
      <c r="AGS374" s="117"/>
      <c r="AGT374" s="117"/>
      <c r="AGU374" s="118"/>
      <c r="AGV374" s="118"/>
      <c r="AGW374" s="116"/>
      <c r="AGX374" s="119"/>
      <c r="AGY374" s="120"/>
      <c r="AGZ374" s="120"/>
      <c r="AHA374" s="116"/>
      <c r="AHB374" s="117"/>
      <c r="AHC374" s="117"/>
      <c r="AHD374" s="118"/>
      <c r="AHE374" s="118"/>
      <c r="AHF374" s="116"/>
      <c r="AHG374" s="119"/>
      <c r="AHH374" s="120"/>
      <c r="AHI374" s="120"/>
      <c r="AHJ374" s="116"/>
      <c r="AHK374" s="117"/>
      <c r="AHL374" s="117"/>
      <c r="AHM374" s="118"/>
      <c r="AHN374" s="118"/>
      <c r="AHO374" s="116"/>
      <c r="AHP374" s="119"/>
      <c r="AHQ374" s="120"/>
      <c r="AHR374" s="120"/>
      <c r="AHS374" s="116"/>
      <c r="AHT374" s="117"/>
      <c r="AHU374" s="117"/>
      <c r="AHV374" s="118"/>
      <c r="AHW374" s="118"/>
      <c r="AHX374" s="116"/>
      <c r="AHY374" s="119"/>
      <c r="AHZ374" s="120"/>
      <c r="AIA374" s="120"/>
      <c r="AIB374" s="116"/>
      <c r="AIC374" s="117"/>
      <c r="AID374" s="117"/>
      <c r="AIE374" s="118"/>
      <c r="AIF374" s="118"/>
      <c r="AIG374" s="116"/>
      <c r="AIH374" s="119"/>
      <c r="AII374" s="120"/>
      <c r="AIJ374" s="120"/>
      <c r="AIK374" s="116"/>
      <c r="AIL374" s="117"/>
      <c r="AIM374" s="117"/>
      <c r="AIN374" s="118"/>
      <c r="AIO374" s="118"/>
      <c r="AIP374" s="116"/>
      <c r="AIQ374" s="119"/>
      <c r="AIR374" s="120"/>
      <c r="AIS374" s="120"/>
      <c r="AIT374" s="116"/>
      <c r="AIU374" s="117"/>
      <c r="AIV374" s="117"/>
      <c r="AIW374" s="118"/>
      <c r="AIX374" s="118"/>
      <c r="AIY374" s="116"/>
      <c r="AIZ374" s="119"/>
      <c r="AJA374" s="120"/>
      <c r="AJB374" s="120"/>
      <c r="AJC374" s="116"/>
      <c r="AJD374" s="117"/>
      <c r="AJE374" s="117"/>
      <c r="AJF374" s="118"/>
      <c r="AJG374" s="118"/>
      <c r="AJH374" s="116"/>
      <c r="AJI374" s="119"/>
      <c r="AJJ374" s="120"/>
      <c r="AJK374" s="120"/>
      <c r="AJL374" s="116"/>
      <c r="AJM374" s="117"/>
      <c r="AJN374" s="117"/>
      <c r="AJO374" s="118"/>
      <c r="AJP374" s="118"/>
      <c r="AJQ374" s="116"/>
      <c r="AJR374" s="119"/>
      <c r="AJS374" s="120"/>
      <c r="AJT374" s="120"/>
      <c r="AJU374" s="116"/>
      <c r="AJV374" s="117"/>
      <c r="AJW374" s="117"/>
      <c r="AJX374" s="118"/>
      <c r="AJY374" s="118"/>
      <c r="AJZ374" s="116"/>
      <c r="AKA374" s="119"/>
      <c r="AKB374" s="120"/>
      <c r="AKC374" s="120"/>
      <c r="AKD374" s="116"/>
      <c r="AKE374" s="117"/>
      <c r="AKF374" s="117"/>
      <c r="AKG374" s="118"/>
      <c r="AKH374" s="118"/>
      <c r="AKI374" s="116"/>
      <c r="AKJ374" s="119"/>
      <c r="AKK374" s="120"/>
      <c r="AKL374" s="120"/>
      <c r="AKM374" s="116"/>
      <c r="AKN374" s="117"/>
      <c r="AKO374" s="117"/>
      <c r="AKP374" s="118"/>
      <c r="AKQ374" s="118"/>
      <c r="AKR374" s="116"/>
      <c r="AKS374" s="119"/>
      <c r="AKT374" s="120"/>
      <c r="AKU374" s="120"/>
      <c r="AKV374" s="116"/>
      <c r="AKW374" s="117"/>
      <c r="AKX374" s="117"/>
      <c r="AKY374" s="118"/>
      <c r="AKZ374" s="118"/>
      <c r="ALA374" s="116"/>
      <c r="ALB374" s="119"/>
      <c r="ALC374" s="120"/>
      <c r="ALD374" s="120"/>
      <c r="ALE374" s="116"/>
      <c r="ALF374" s="117"/>
      <c r="ALG374" s="117"/>
      <c r="ALH374" s="118"/>
      <c r="ALI374" s="118"/>
      <c r="ALJ374" s="116"/>
      <c r="ALK374" s="119"/>
      <c r="ALL374" s="120"/>
      <c r="ALM374" s="120"/>
      <c r="ALN374" s="116"/>
      <c r="ALO374" s="117"/>
      <c r="ALP374" s="117"/>
      <c r="ALQ374" s="118"/>
      <c r="ALR374" s="118"/>
      <c r="ALS374" s="116"/>
      <c r="ALT374" s="119"/>
      <c r="ALU374" s="120"/>
      <c r="ALV374" s="120"/>
      <c r="ALW374" s="116"/>
      <c r="ALX374" s="117"/>
      <c r="ALY374" s="117"/>
      <c r="ALZ374" s="118"/>
      <c r="AMA374" s="118"/>
      <c r="AMB374" s="116"/>
      <c r="AMC374" s="119"/>
      <c r="AMD374" s="120"/>
      <c r="AME374" s="120"/>
      <c r="AMF374" s="116"/>
      <c r="AMG374" s="117"/>
      <c r="AMH374" s="117"/>
      <c r="AMI374" s="118"/>
      <c r="AMJ374" s="118"/>
      <c r="AMK374" s="116"/>
      <c r="AML374" s="119"/>
      <c r="AMM374" s="120"/>
      <c r="AMN374" s="120"/>
      <c r="AMO374" s="116"/>
      <c r="AMP374" s="117"/>
      <c r="AMQ374" s="117"/>
      <c r="AMR374" s="118"/>
      <c r="AMS374" s="118"/>
      <c r="AMT374" s="116"/>
      <c r="AMU374" s="119"/>
      <c r="AMV374" s="120"/>
      <c r="AMW374" s="120"/>
      <c r="AMX374" s="116"/>
      <c r="AMY374" s="117"/>
      <c r="AMZ374" s="117"/>
      <c r="ANA374" s="118"/>
      <c r="ANB374" s="118"/>
      <c r="ANC374" s="116"/>
      <c r="AND374" s="119"/>
      <c r="ANE374" s="120"/>
      <c r="ANF374" s="120"/>
      <c r="ANG374" s="116"/>
      <c r="ANH374" s="117"/>
      <c r="ANI374" s="117"/>
      <c r="ANJ374" s="118"/>
      <c r="ANK374" s="118"/>
      <c r="ANL374" s="116"/>
      <c r="ANM374" s="119"/>
      <c r="ANN374" s="120"/>
      <c r="ANO374" s="120"/>
      <c r="ANP374" s="116"/>
      <c r="ANQ374" s="117"/>
      <c r="ANR374" s="117"/>
      <c r="ANS374" s="118"/>
      <c r="ANT374" s="118"/>
      <c r="ANU374" s="116"/>
      <c r="ANV374" s="119"/>
      <c r="ANW374" s="120"/>
      <c r="ANX374" s="120"/>
      <c r="ANY374" s="116"/>
      <c r="ANZ374" s="117"/>
      <c r="AOA374" s="117"/>
      <c r="AOB374" s="118"/>
      <c r="AOC374" s="118"/>
      <c r="AOD374" s="116"/>
      <c r="AOE374" s="119"/>
      <c r="AOF374" s="120"/>
      <c r="AOG374" s="120"/>
      <c r="AOH374" s="116"/>
      <c r="AOI374" s="117"/>
      <c r="AOJ374" s="117"/>
      <c r="AOK374" s="118"/>
      <c r="AOL374" s="118"/>
      <c r="AOM374" s="116"/>
      <c r="AON374" s="119"/>
      <c r="AOO374" s="120"/>
      <c r="AOP374" s="120"/>
      <c r="AOQ374" s="116"/>
      <c r="AOR374" s="117"/>
      <c r="AOS374" s="117"/>
      <c r="AOT374" s="118"/>
      <c r="AOU374" s="118"/>
      <c r="AOV374" s="116"/>
      <c r="AOW374" s="119"/>
      <c r="AOX374" s="120"/>
      <c r="AOY374" s="120"/>
      <c r="AOZ374" s="116"/>
      <c r="APA374" s="117"/>
      <c r="APB374" s="117"/>
      <c r="APC374" s="118"/>
      <c r="APD374" s="118"/>
      <c r="APE374" s="116"/>
      <c r="APF374" s="119"/>
      <c r="APG374" s="120"/>
      <c r="APH374" s="120"/>
      <c r="API374" s="116"/>
      <c r="APJ374" s="117"/>
      <c r="APK374" s="117"/>
      <c r="APL374" s="118"/>
      <c r="APM374" s="118"/>
      <c r="APN374" s="116"/>
      <c r="APO374" s="119"/>
      <c r="APP374" s="120"/>
      <c r="APQ374" s="120"/>
      <c r="APR374" s="116"/>
      <c r="APS374" s="117"/>
      <c r="APT374" s="117"/>
      <c r="APU374" s="118"/>
      <c r="APV374" s="118"/>
      <c r="APW374" s="116"/>
      <c r="APX374" s="119"/>
      <c r="APY374" s="120"/>
      <c r="APZ374" s="120"/>
      <c r="AQA374" s="116"/>
      <c r="AQB374" s="117"/>
      <c r="AQC374" s="117"/>
      <c r="AQD374" s="118"/>
      <c r="AQE374" s="118"/>
      <c r="AQF374" s="116"/>
      <c r="AQG374" s="119"/>
      <c r="AQH374" s="120"/>
      <c r="AQI374" s="120"/>
      <c r="AQJ374" s="116"/>
      <c r="AQK374" s="117"/>
      <c r="AQL374" s="117"/>
      <c r="AQM374" s="118"/>
      <c r="AQN374" s="118"/>
      <c r="AQO374" s="116"/>
      <c r="AQP374" s="119"/>
      <c r="AQQ374" s="120"/>
      <c r="AQR374" s="120"/>
      <c r="AQS374" s="116"/>
      <c r="AQT374" s="117"/>
      <c r="AQU374" s="117"/>
      <c r="AQV374" s="118"/>
      <c r="AQW374" s="118"/>
      <c r="AQX374" s="116"/>
      <c r="AQY374" s="119"/>
      <c r="AQZ374" s="120"/>
      <c r="ARA374" s="120"/>
      <c r="ARB374" s="116"/>
      <c r="ARC374" s="117"/>
      <c r="ARD374" s="117"/>
      <c r="ARE374" s="118"/>
      <c r="ARF374" s="118"/>
      <c r="ARG374" s="116"/>
      <c r="ARH374" s="119"/>
      <c r="ARI374" s="120"/>
      <c r="ARJ374" s="120"/>
      <c r="ARK374" s="116"/>
      <c r="ARL374" s="117"/>
      <c r="ARM374" s="117"/>
      <c r="ARN374" s="118"/>
      <c r="ARO374" s="118"/>
      <c r="ARP374" s="116"/>
      <c r="ARQ374" s="119"/>
      <c r="ARR374" s="120"/>
      <c r="ARS374" s="120"/>
      <c r="ART374" s="116"/>
      <c r="ARU374" s="117"/>
      <c r="ARV374" s="117"/>
      <c r="ARW374" s="118"/>
      <c r="ARX374" s="118"/>
      <c r="ARY374" s="116"/>
      <c r="ARZ374" s="119"/>
      <c r="ASA374" s="120"/>
      <c r="ASB374" s="120"/>
      <c r="ASC374" s="116"/>
      <c r="ASD374" s="117"/>
      <c r="ASE374" s="117"/>
      <c r="ASF374" s="118"/>
      <c r="ASG374" s="118"/>
      <c r="ASH374" s="116"/>
      <c r="ASI374" s="119"/>
      <c r="ASJ374" s="120"/>
      <c r="ASK374" s="120"/>
      <c r="ASL374" s="116"/>
      <c r="ASM374" s="117"/>
      <c r="ASN374" s="117"/>
      <c r="ASO374" s="118"/>
      <c r="ASP374" s="118"/>
      <c r="ASQ374" s="116"/>
      <c r="ASR374" s="119"/>
      <c r="ASS374" s="120"/>
      <c r="AST374" s="120"/>
      <c r="ASU374" s="116"/>
      <c r="ASV374" s="117"/>
      <c r="ASW374" s="117"/>
      <c r="ASX374" s="118"/>
      <c r="ASY374" s="118"/>
      <c r="ASZ374" s="116"/>
      <c r="ATA374" s="119"/>
      <c r="ATB374" s="120"/>
      <c r="ATC374" s="120"/>
      <c r="ATD374" s="116"/>
      <c r="ATE374" s="117"/>
      <c r="ATF374" s="117"/>
      <c r="ATG374" s="118"/>
      <c r="ATH374" s="118"/>
      <c r="ATI374" s="116"/>
      <c r="ATJ374" s="119"/>
      <c r="ATK374" s="120"/>
      <c r="ATL374" s="120"/>
      <c r="ATM374" s="116"/>
      <c r="ATN374" s="117"/>
      <c r="ATO374" s="117"/>
      <c r="ATP374" s="118"/>
      <c r="ATQ374" s="118"/>
      <c r="ATR374" s="116"/>
      <c r="ATS374" s="119"/>
      <c r="ATT374" s="120"/>
      <c r="ATU374" s="120"/>
      <c r="ATV374" s="116"/>
      <c r="ATW374" s="117"/>
      <c r="ATX374" s="117"/>
      <c r="ATY374" s="118"/>
      <c r="ATZ374" s="118"/>
      <c r="AUA374" s="116"/>
      <c r="AUB374" s="119"/>
      <c r="AUC374" s="120"/>
      <c r="AUD374" s="120"/>
      <c r="AUE374" s="116"/>
      <c r="AUF374" s="117"/>
      <c r="AUG374" s="117"/>
      <c r="AUH374" s="118"/>
      <c r="AUI374" s="118"/>
      <c r="AUJ374" s="116"/>
      <c r="AUK374" s="119"/>
      <c r="AUL374" s="120"/>
      <c r="AUM374" s="120"/>
      <c r="AUN374" s="116"/>
      <c r="AUO374" s="117"/>
      <c r="AUP374" s="117"/>
      <c r="AUQ374" s="118"/>
      <c r="AUR374" s="118"/>
      <c r="AUS374" s="116"/>
      <c r="AUT374" s="119"/>
      <c r="AUU374" s="120"/>
      <c r="AUV374" s="120"/>
      <c r="AUW374" s="116"/>
      <c r="AUX374" s="117"/>
      <c r="AUY374" s="117"/>
      <c r="AUZ374" s="118"/>
      <c r="AVA374" s="118"/>
      <c r="AVB374" s="116"/>
      <c r="AVC374" s="119"/>
      <c r="AVD374" s="120"/>
      <c r="AVE374" s="120"/>
      <c r="AVF374" s="116"/>
      <c r="AVG374" s="117"/>
      <c r="AVH374" s="117"/>
      <c r="AVI374" s="118"/>
      <c r="AVJ374" s="118"/>
      <c r="AVK374" s="116"/>
      <c r="AVL374" s="119"/>
      <c r="AVM374" s="120"/>
      <c r="AVN374" s="120"/>
      <c r="AVO374" s="116"/>
      <c r="AVP374" s="117"/>
      <c r="AVQ374" s="117"/>
      <c r="AVR374" s="118"/>
      <c r="AVS374" s="118"/>
      <c r="AVT374" s="116"/>
      <c r="AVU374" s="119"/>
      <c r="AVV374" s="120"/>
      <c r="AVW374" s="120"/>
      <c r="AVX374" s="116"/>
      <c r="AVY374" s="117"/>
      <c r="AVZ374" s="117"/>
      <c r="AWA374" s="118"/>
      <c r="AWB374" s="118"/>
      <c r="AWC374" s="116"/>
      <c r="AWD374" s="119"/>
      <c r="AWE374" s="120"/>
      <c r="AWF374" s="120"/>
      <c r="AWG374" s="116"/>
      <c r="AWH374" s="117"/>
      <c r="AWI374" s="117"/>
      <c r="AWJ374" s="118"/>
      <c r="AWK374" s="118"/>
      <c r="AWL374" s="116"/>
      <c r="AWM374" s="119"/>
      <c r="AWN374" s="120"/>
      <c r="AWO374" s="120"/>
      <c r="AWP374" s="116"/>
      <c r="AWQ374" s="117"/>
      <c r="AWR374" s="117"/>
      <c r="AWS374" s="118"/>
      <c r="AWT374" s="118"/>
      <c r="AWU374" s="116"/>
      <c r="AWV374" s="119"/>
      <c r="AWW374" s="120"/>
      <c r="AWX374" s="120"/>
      <c r="AWY374" s="116"/>
      <c r="AWZ374" s="117"/>
      <c r="AXA374" s="117"/>
      <c r="AXB374" s="118"/>
      <c r="AXC374" s="118"/>
      <c r="AXD374" s="116"/>
      <c r="AXE374" s="119"/>
      <c r="AXF374" s="120"/>
      <c r="AXG374" s="120"/>
      <c r="AXH374" s="116"/>
      <c r="AXI374" s="117"/>
      <c r="AXJ374" s="117"/>
      <c r="AXK374" s="118"/>
      <c r="AXL374" s="118"/>
      <c r="AXM374" s="116"/>
      <c r="AXN374" s="119"/>
      <c r="AXO374" s="120"/>
      <c r="AXP374" s="120"/>
      <c r="AXQ374" s="116"/>
      <c r="AXR374" s="117"/>
      <c r="AXS374" s="117"/>
      <c r="AXT374" s="118"/>
      <c r="AXU374" s="118"/>
      <c r="AXV374" s="116"/>
      <c r="AXW374" s="119"/>
      <c r="AXX374" s="120"/>
      <c r="AXY374" s="120"/>
      <c r="AXZ374" s="116"/>
      <c r="AYA374" s="117"/>
      <c r="AYB374" s="117"/>
      <c r="AYC374" s="118"/>
      <c r="AYD374" s="118"/>
      <c r="AYE374" s="116"/>
      <c r="AYF374" s="119"/>
      <c r="AYG374" s="120"/>
      <c r="AYH374" s="120"/>
      <c r="AYI374" s="116"/>
      <c r="AYJ374" s="117"/>
      <c r="AYK374" s="117"/>
      <c r="AYL374" s="118"/>
      <c r="AYM374" s="118"/>
      <c r="AYN374" s="116"/>
      <c r="AYO374" s="119"/>
      <c r="AYP374" s="120"/>
      <c r="AYQ374" s="120"/>
      <c r="AYR374" s="116"/>
      <c r="AYS374" s="117"/>
      <c r="AYT374" s="117"/>
      <c r="AYU374" s="118"/>
      <c r="AYV374" s="118"/>
      <c r="AYW374" s="116"/>
      <c r="AYX374" s="119"/>
      <c r="AYY374" s="120"/>
      <c r="AYZ374" s="120"/>
      <c r="AZA374" s="116"/>
      <c r="AZB374" s="117"/>
      <c r="AZC374" s="117"/>
      <c r="AZD374" s="118"/>
      <c r="AZE374" s="118"/>
      <c r="AZF374" s="116"/>
      <c r="AZG374" s="119"/>
      <c r="AZH374" s="120"/>
      <c r="AZI374" s="120"/>
      <c r="AZJ374" s="116"/>
      <c r="AZK374" s="117"/>
      <c r="AZL374" s="117"/>
      <c r="AZM374" s="118"/>
      <c r="AZN374" s="118"/>
      <c r="AZO374" s="116"/>
      <c r="AZP374" s="119"/>
      <c r="AZQ374" s="120"/>
      <c r="AZR374" s="120"/>
      <c r="AZS374" s="116"/>
      <c r="AZT374" s="117"/>
      <c r="AZU374" s="117"/>
      <c r="AZV374" s="118"/>
      <c r="AZW374" s="118"/>
      <c r="AZX374" s="116"/>
      <c r="AZY374" s="119"/>
      <c r="AZZ374" s="120"/>
      <c r="BAA374" s="120"/>
      <c r="BAB374" s="116"/>
      <c r="BAC374" s="117"/>
      <c r="BAD374" s="117"/>
      <c r="BAE374" s="118"/>
      <c r="BAF374" s="118"/>
      <c r="BAG374" s="116"/>
      <c r="BAH374" s="119"/>
      <c r="BAI374" s="120"/>
      <c r="BAJ374" s="120"/>
      <c r="BAK374" s="116"/>
      <c r="BAL374" s="117"/>
      <c r="BAM374" s="117"/>
      <c r="BAN374" s="118"/>
      <c r="BAO374" s="118"/>
      <c r="BAP374" s="116"/>
      <c r="BAQ374" s="119"/>
      <c r="BAR374" s="120"/>
      <c r="BAS374" s="120"/>
      <c r="BAT374" s="116"/>
      <c r="BAU374" s="117"/>
      <c r="BAV374" s="117"/>
      <c r="BAW374" s="118"/>
      <c r="BAX374" s="118"/>
      <c r="BAY374" s="116"/>
      <c r="BAZ374" s="119"/>
      <c r="BBA374" s="120"/>
      <c r="BBB374" s="120"/>
      <c r="BBC374" s="116"/>
      <c r="BBD374" s="117"/>
      <c r="BBE374" s="117"/>
      <c r="BBF374" s="118"/>
      <c r="BBG374" s="118"/>
      <c r="BBH374" s="116"/>
      <c r="BBI374" s="119"/>
      <c r="BBJ374" s="120"/>
      <c r="BBK374" s="120"/>
      <c r="BBL374" s="116"/>
      <c r="BBM374" s="117"/>
      <c r="BBN374" s="117"/>
      <c r="BBO374" s="118"/>
      <c r="BBP374" s="118"/>
      <c r="BBQ374" s="116"/>
      <c r="BBR374" s="119"/>
      <c r="BBS374" s="120"/>
      <c r="BBT374" s="120"/>
      <c r="BBU374" s="116"/>
      <c r="BBV374" s="117"/>
      <c r="BBW374" s="117"/>
      <c r="BBX374" s="118"/>
      <c r="BBY374" s="118"/>
      <c r="BBZ374" s="116"/>
      <c r="BCA374" s="119"/>
      <c r="BCB374" s="120"/>
      <c r="BCC374" s="120"/>
      <c r="BCD374" s="116"/>
      <c r="BCE374" s="117"/>
      <c r="BCF374" s="117"/>
      <c r="BCG374" s="118"/>
      <c r="BCH374" s="118"/>
      <c r="BCI374" s="116"/>
      <c r="BCJ374" s="119"/>
      <c r="BCK374" s="120"/>
      <c r="BCL374" s="120"/>
      <c r="BCM374" s="116"/>
      <c r="BCN374" s="117"/>
      <c r="BCO374" s="117"/>
      <c r="BCP374" s="118"/>
      <c r="BCQ374" s="118"/>
      <c r="BCR374" s="116"/>
      <c r="BCS374" s="119"/>
      <c r="BCT374" s="120"/>
      <c r="BCU374" s="120"/>
      <c r="BCV374" s="116"/>
      <c r="BCW374" s="117"/>
      <c r="BCX374" s="117"/>
      <c r="BCY374" s="118"/>
      <c r="BCZ374" s="118"/>
      <c r="BDA374" s="116"/>
      <c r="BDB374" s="119"/>
      <c r="BDC374" s="120"/>
      <c r="BDD374" s="120"/>
      <c r="BDE374" s="116"/>
      <c r="BDF374" s="117"/>
      <c r="BDG374" s="117"/>
      <c r="BDH374" s="118"/>
      <c r="BDI374" s="118"/>
      <c r="BDJ374" s="116"/>
      <c r="BDK374" s="119"/>
      <c r="BDL374" s="120"/>
      <c r="BDM374" s="120"/>
      <c r="BDN374" s="116"/>
      <c r="BDO374" s="117"/>
      <c r="BDP374" s="117"/>
      <c r="BDQ374" s="118"/>
      <c r="BDR374" s="118"/>
      <c r="BDS374" s="116"/>
      <c r="BDT374" s="119"/>
      <c r="BDU374" s="120"/>
      <c r="BDV374" s="120"/>
      <c r="BDW374" s="116"/>
      <c r="BDX374" s="117"/>
      <c r="BDY374" s="117"/>
      <c r="BDZ374" s="118"/>
      <c r="BEA374" s="118"/>
      <c r="BEB374" s="116"/>
      <c r="BEC374" s="119"/>
      <c r="BED374" s="120"/>
      <c r="BEE374" s="120"/>
      <c r="BEF374" s="116"/>
      <c r="BEG374" s="117"/>
      <c r="BEH374" s="117"/>
      <c r="BEI374" s="118"/>
      <c r="BEJ374" s="118"/>
      <c r="BEK374" s="116"/>
      <c r="BEL374" s="119"/>
      <c r="BEM374" s="120"/>
      <c r="BEN374" s="120"/>
      <c r="BEO374" s="116"/>
      <c r="BEP374" s="117"/>
      <c r="BEQ374" s="117"/>
      <c r="BER374" s="118"/>
      <c r="BES374" s="118"/>
      <c r="BET374" s="116"/>
      <c r="BEU374" s="119"/>
      <c r="BEV374" s="120"/>
      <c r="BEW374" s="120"/>
      <c r="BEX374" s="116"/>
      <c r="BEY374" s="117"/>
      <c r="BEZ374" s="117"/>
      <c r="BFA374" s="118"/>
      <c r="BFB374" s="118"/>
      <c r="BFC374" s="116"/>
      <c r="BFD374" s="119"/>
      <c r="BFE374" s="120"/>
      <c r="BFF374" s="120"/>
      <c r="BFG374" s="116"/>
      <c r="BFH374" s="117"/>
      <c r="BFI374" s="117"/>
      <c r="BFJ374" s="118"/>
      <c r="BFK374" s="118"/>
      <c r="BFL374" s="116"/>
      <c r="BFM374" s="119"/>
      <c r="BFN374" s="120"/>
      <c r="BFO374" s="120"/>
      <c r="BFP374" s="116"/>
      <c r="BFQ374" s="117"/>
      <c r="BFR374" s="117"/>
      <c r="BFS374" s="118"/>
      <c r="BFT374" s="118"/>
      <c r="BFU374" s="116"/>
      <c r="BFV374" s="119"/>
      <c r="BFW374" s="120"/>
      <c r="BFX374" s="120"/>
      <c r="BFY374" s="116"/>
      <c r="BFZ374" s="117"/>
      <c r="BGA374" s="117"/>
      <c r="BGB374" s="118"/>
      <c r="BGC374" s="118"/>
      <c r="BGD374" s="116"/>
      <c r="BGE374" s="119"/>
      <c r="BGF374" s="120"/>
      <c r="BGG374" s="120"/>
      <c r="BGH374" s="116"/>
      <c r="BGI374" s="117"/>
      <c r="BGJ374" s="117"/>
      <c r="BGK374" s="118"/>
      <c r="BGL374" s="118"/>
      <c r="BGM374" s="116"/>
      <c r="BGN374" s="119"/>
      <c r="BGO374" s="120"/>
      <c r="BGP374" s="120"/>
      <c r="BGQ374" s="116"/>
      <c r="BGR374" s="117"/>
      <c r="BGS374" s="117"/>
      <c r="BGT374" s="118"/>
      <c r="BGU374" s="118"/>
      <c r="BGV374" s="116"/>
      <c r="BGW374" s="119"/>
      <c r="BGX374" s="120"/>
      <c r="BGY374" s="120"/>
      <c r="BGZ374" s="116"/>
      <c r="BHA374" s="117"/>
      <c r="BHB374" s="117"/>
      <c r="BHC374" s="118"/>
      <c r="BHD374" s="118"/>
      <c r="BHE374" s="116"/>
      <c r="BHF374" s="119"/>
      <c r="BHG374" s="120"/>
      <c r="BHH374" s="120"/>
      <c r="BHI374" s="116"/>
      <c r="BHJ374" s="117"/>
      <c r="BHK374" s="117"/>
      <c r="BHL374" s="118"/>
      <c r="BHM374" s="118"/>
      <c r="BHN374" s="116"/>
      <c r="BHO374" s="119"/>
      <c r="BHP374" s="120"/>
      <c r="BHQ374" s="120"/>
      <c r="BHR374" s="116"/>
      <c r="BHS374" s="117"/>
      <c r="BHT374" s="117"/>
      <c r="BHU374" s="118"/>
      <c r="BHV374" s="118"/>
      <c r="BHW374" s="116"/>
      <c r="BHX374" s="119"/>
      <c r="BHY374" s="120"/>
      <c r="BHZ374" s="120"/>
      <c r="BIA374" s="116"/>
      <c r="BIB374" s="117"/>
      <c r="BIC374" s="117"/>
      <c r="BID374" s="118"/>
      <c r="BIE374" s="118"/>
      <c r="BIF374" s="116"/>
      <c r="BIG374" s="119"/>
      <c r="BIH374" s="120"/>
      <c r="BII374" s="120"/>
      <c r="BIJ374" s="116"/>
      <c r="BIK374" s="117"/>
      <c r="BIL374" s="117"/>
      <c r="BIM374" s="118"/>
      <c r="BIN374" s="118"/>
      <c r="BIO374" s="116"/>
      <c r="BIP374" s="119"/>
      <c r="BIQ374" s="120"/>
      <c r="BIR374" s="120"/>
      <c r="BIS374" s="116"/>
      <c r="BIT374" s="117"/>
      <c r="BIU374" s="117"/>
      <c r="BIV374" s="118"/>
      <c r="BIW374" s="118"/>
      <c r="BIX374" s="116"/>
      <c r="BIY374" s="119"/>
      <c r="BIZ374" s="120"/>
      <c r="BJA374" s="120"/>
      <c r="BJB374" s="116"/>
      <c r="BJC374" s="117"/>
      <c r="BJD374" s="117"/>
      <c r="BJE374" s="118"/>
      <c r="BJF374" s="118"/>
      <c r="BJG374" s="116"/>
      <c r="BJH374" s="119"/>
      <c r="BJI374" s="120"/>
      <c r="BJJ374" s="120"/>
      <c r="BJK374" s="116"/>
      <c r="BJL374" s="117"/>
      <c r="BJM374" s="117"/>
      <c r="BJN374" s="118"/>
      <c r="BJO374" s="118"/>
      <c r="BJP374" s="116"/>
      <c r="BJQ374" s="119"/>
      <c r="BJR374" s="120"/>
      <c r="BJS374" s="120"/>
      <c r="BJT374" s="116"/>
      <c r="BJU374" s="117"/>
      <c r="BJV374" s="117"/>
      <c r="BJW374" s="118"/>
      <c r="BJX374" s="118"/>
      <c r="BJY374" s="116"/>
      <c r="BJZ374" s="119"/>
      <c r="BKA374" s="120"/>
      <c r="BKB374" s="120"/>
      <c r="BKC374" s="116"/>
      <c r="BKD374" s="117"/>
      <c r="BKE374" s="117"/>
      <c r="BKF374" s="118"/>
      <c r="BKG374" s="118"/>
      <c r="BKH374" s="116"/>
      <c r="BKI374" s="119"/>
      <c r="BKJ374" s="120"/>
      <c r="BKK374" s="120"/>
      <c r="BKL374" s="116"/>
      <c r="BKM374" s="117"/>
      <c r="BKN374" s="117"/>
      <c r="BKO374" s="118"/>
      <c r="BKP374" s="118"/>
      <c r="BKQ374" s="116"/>
      <c r="BKR374" s="119"/>
      <c r="BKS374" s="120"/>
      <c r="BKT374" s="120"/>
      <c r="BKU374" s="116"/>
      <c r="BKV374" s="117"/>
      <c r="BKW374" s="117"/>
      <c r="BKX374" s="118"/>
      <c r="BKY374" s="118"/>
      <c r="BKZ374" s="116"/>
      <c r="BLA374" s="119"/>
      <c r="BLB374" s="120"/>
      <c r="BLC374" s="120"/>
      <c r="BLD374" s="116"/>
      <c r="BLE374" s="117"/>
      <c r="BLF374" s="117"/>
      <c r="BLG374" s="118"/>
      <c r="BLH374" s="118"/>
      <c r="BLI374" s="116"/>
      <c r="BLJ374" s="119"/>
      <c r="BLK374" s="120"/>
      <c r="BLL374" s="120"/>
      <c r="BLM374" s="116"/>
      <c r="BLN374" s="117"/>
      <c r="BLO374" s="117"/>
      <c r="BLP374" s="118"/>
      <c r="BLQ374" s="118"/>
      <c r="BLR374" s="116"/>
      <c r="BLS374" s="119"/>
      <c r="BLT374" s="120"/>
      <c r="BLU374" s="120"/>
      <c r="BLV374" s="116"/>
      <c r="BLW374" s="117"/>
      <c r="BLX374" s="117"/>
      <c r="BLY374" s="118"/>
      <c r="BLZ374" s="118"/>
      <c r="BMA374" s="116"/>
      <c r="BMB374" s="119"/>
      <c r="BMC374" s="120"/>
      <c r="BMD374" s="120"/>
      <c r="BME374" s="116"/>
      <c r="BMF374" s="117"/>
      <c r="BMG374" s="117"/>
      <c r="BMH374" s="118"/>
      <c r="BMI374" s="118"/>
      <c r="BMJ374" s="116"/>
      <c r="BMK374" s="119"/>
      <c r="BML374" s="120"/>
      <c r="BMM374" s="120"/>
      <c r="BMN374" s="116"/>
      <c r="BMO374" s="117"/>
      <c r="BMP374" s="117"/>
      <c r="BMQ374" s="118"/>
      <c r="BMR374" s="118"/>
      <c r="BMS374" s="116"/>
      <c r="BMT374" s="119"/>
      <c r="BMU374" s="120"/>
      <c r="BMV374" s="120"/>
      <c r="BMW374" s="116"/>
      <c r="BMX374" s="117"/>
      <c r="BMY374" s="117"/>
      <c r="BMZ374" s="118"/>
      <c r="BNA374" s="118"/>
      <c r="BNB374" s="116"/>
      <c r="BNC374" s="119"/>
      <c r="BND374" s="120"/>
      <c r="BNE374" s="120"/>
      <c r="BNF374" s="116"/>
      <c r="BNG374" s="117"/>
      <c r="BNH374" s="117"/>
      <c r="BNI374" s="118"/>
      <c r="BNJ374" s="118"/>
      <c r="BNK374" s="116"/>
      <c r="BNL374" s="119"/>
      <c r="BNM374" s="120"/>
      <c r="BNN374" s="120"/>
      <c r="BNO374" s="116"/>
      <c r="BNP374" s="117"/>
      <c r="BNQ374" s="117"/>
      <c r="BNR374" s="118"/>
      <c r="BNS374" s="118"/>
      <c r="BNT374" s="116"/>
      <c r="BNU374" s="119"/>
      <c r="BNV374" s="120"/>
      <c r="BNW374" s="120"/>
      <c r="BNX374" s="116"/>
      <c r="BNY374" s="117"/>
      <c r="BNZ374" s="117"/>
      <c r="BOA374" s="118"/>
      <c r="BOB374" s="118"/>
      <c r="BOC374" s="116"/>
      <c r="BOD374" s="119"/>
      <c r="BOE374" s="120"/>
      <c r="BOF374" s="120"/>
      <c r="BOG374" s="116"/>
      <c r="BOH374" s="117"/>
      <c r="BOI374" s="117"/>
      <c r="BOJ374" s="118"/>
      <c r="BOK374" s="118"/>
      <c r="BOL374" s="116"/>
      <c r="BOM374" s="119"/>
      <c r="BON374" s="120"/>
      <c r="BOO374" s="120"/>
      <c r="BOP374" s="116"/>
      <c r="BOQ374" s="117"/>
      <c r="BOR374" s="117"/>
      <c r="BOS374" s="118"/>
      <c r="BOT374" s="118"/>
      <c r="BOU374" s="116"/>
      <c r="BOV374" s="119"/>
      <c r="BOW374" s="120"/>
      <c r="BOX374" s="120"/>
      <c r="BOY374" s="116"/>
      <c r="BOZ374" s="117"/>
      <c r="BPA374" s="117"/>
      <c r="BPB374" s="118"/>
      <c r="BPC374" s="118"/>
      <c r="BPD374" s="116"/>
      <c r="BPE374" s="119"/>
      <c r="BPF374" s="120"/>
      <c r="BPG374" s="120"/>
      <c r="BPH374" s="116"/>
      <c r="BPI374" s="117"/>
      <c r="BPJ374" s="117"/>
      <c r="BPK374" s="118"/>
      <c r="BPL374" s="118"/>
      <c r="BPM374" s="116"/>
      <c r="BPN374" s="119"/>
      <c r="BPO374" s="120"/>
      <c r="BPP374" s="120"/>
      <c r="BPQ374" s="116"/>
      <c r="BPR374" s="117"/>
      <c r="BPS374" s="117"/>
      <c r="BPT374" s="118"/>
      <c r="BPU374" s="118"/>
      <c r="BPV374" s="116"/>
      <c r="BPW374" s="119"/>
      <c r="BPX374" s="120"/>
      <c r="BPY374" s="120"/>
      <c r="BPZ374" s="116"/>
      <c r="BQA374" s="117"/>
      <c r="BQB374" s="117"/>
      <c r="BQC374" s="118"/>
      <c r="BQD374" s="118"/>
      <c r="BQE374" s="116"/>
      <c r="BQF374" s="119"/>
      <c r="BQG374" s="120"/>
      <c r="BQH374" s="120"/>
      <c r="BQI374" s="116"/>
      <c r="BQJ374" s="117"/>
      <c r="BQK374" s="117"/>
      <c r="BQL374" s="118"/>
      <c r="BQM374" s="118"/>
      <c r="BQN374" s="116"/>
      <c r="BQO374" s="119"/>
      <c r="BQP374" s="120"/>
      <c r="BQQ374" s="120"/>
      <c r="BQR374" s="116"/>
      <c r="BQS374" s="117"/>
      <c r="BQT374" s="117"/>
      <c r="BQU374" s="118"/>
      <c r="BQV374" s="118"/>
      <c r="BQW374" s="116"/>
      <c r="BQX374" s="119"/>
      <c r="BQY374" s="120"/>
      <c r="BQZ374" s="120"/>
      <c r="BRA374" s="116"/>
      <c r="BRB374" s="117"/>
      <c r="BRC374" s="117"/>
      <c r="BRD374" s="118"/>
      <c r="BRE374" s="118"/>
      <c r="BRF374" s="116"/>
      <c r="BRG374" s="119"/>
      <c r="BRH374" s="120"/>
      <c r="BRI374" s="120"/>
      <c r="BRJ374" s="116"/>
      <c r="BRK374" s="117"/>
      <c r="BRL374" s="117"/>
      <c r="BRM374" s="118"/>
      <c r="BRN374" s="118"/>
      <c r="BRO374" s="116"/>
      <c r="BRP374" s="119"/>
      <c r="BRQ374" s="120"/>
      <c r="BRR374" s="120"/>
      <c r="BRS374" s="116"/>
      <c r="BRT374" s="117"/>
      <c r="BRU374" s="117"/>
      <c r="BRV374" s="118"/>
      <c r="BRW374" s="118"/>
      <c r="BRX374" s="116"/>
      <c r="BRY374" s="119"/>
      <c r="BRZ374" s="120"/>
      <c r="BSA374" s="120"/>
      <c r="BSB374" s="116"/>
      <c r="BSC374" s="117"/>
      <c r="BSD374" s="117"/>
      <c r="BSE374" s="118"/>
      <c r="BSF374" s="118"/>
      <c r="BSG374" s="116"/>
      <c r="BSH374" s="119"/>
      <c r="BSI374" s="120"/>
      <c r="BSJ374" s="120"/>
      <c r="BSK374" s="116"/>
      <c r="BSL374" s="117"/>
      <c r="BSM374" s="117"/>
      <c r="BSN374" s="118"/>
      <c r="BSO374" s="118"/>
      <c r="BSP374" s="116"/>
      <c r="BSQ374" s="119"/>
      <c r="BSR374" s="120"/>
      <c r="BSS374" s="120"/>
      <c r="BST374" s="116"/>
      <c r="BSU374" s="117"/>
      <c r="BSV374" s="117"/>
      <c r="BSW374" s="118"/>
      <c r="BSX374" s="118"/>
      <c r="BSY374" s="116"/>
      <c r="BSZ374" s="119"/>
      <c r="BTA374" s="120"/>
      <c r="BTB374" s="120"/>
      <c r="BTC374" s="116"/>
      <c r="BTD374" s="117"/>
      <c r="BTE374" s="117"/>
      <c r="BTF374" s="118"/>
      <c r="BTG374" s="118"/>
      <c r="BTH374" s="116"/>
      <c r="BTI374" s="119"/>
      <c r="BTJ374" s="120"/>
      <c r="BTK374" s="120"/>
      <c r="BTL374" s="116"/>
      <c r="BTM374" s="117"/>
      <c r="BTN374" s="117"/>
      <c r="BTO374" s="118"/>
      <c r="BTP374" s="118"/>
      <c r="BTQ374" s="116"/>
      <c r="BTR374" s="119"/>
      <c r="BTS374" s="120"/>
      <c r="BTT374" s="120"/>
      <c r="BTU374" s="116"/>
      <c r="BTV374" s="117"/>
      <c r="BTW374" s="117"/>
      <c r="BTX374" s="118"/>
      <c r="BTY374" s="118"/>
      <c r="BTZ374" s="116"/>
      <c r="BUA374" s="119"/>
      <c r="BUB374" s="120"/>
      <c r="BUC374" s="120"/>
      <c r="BUD374" s="116"/>
      <c r="BUE374" s="117"/>
      <c r="BUF374" s="117"/>
      <c r="BUG374" s="118"/>
      <c r="BUH374" s="118"/>
      <c r="BUI374" s="116"/>
      <c r="BUJ374" s="119"/>
      <c r="BUK374" s="120"/>
      <c r="BUL374" s="120"/>
      <c r="BUM374" s="116"/>
      <c r="BUN374" s="117"/>
      <c r="BUO374" s="117"/>
      <c r="BUP374" s="118"/>
      <c r="BUQ374" s="118"/>
      <c r="BUR374" s="116"/>
      <c r="BUS374" s="119"/>
      <c r="BUT374" s="120"/>
      <c r="BUU374" s="120"/>
      <c r="BUV374" s="116"/>
      <c r="BUW374" s="117"/>
      <c r="BUX374" s="117"/>
      <c r="BUY374" s="118"/>
      <c r="BUZ374" s="118"/>
      <c r="BVA374" s="116"/>
      <c r="BVB374" s="119"/>
      <c r="BVC374" s="120"/>
      <c r="BVD374" s="120"/>
      <c r="BVE374" s="116"/>
      <c r="BVF374" s="117"/>
      <c r="BVG374" s="117"/>
      <c r="BVH374" s="118"/>
      <c r="BVI374" s="118"/>
      <c r="BVJ374" s="116"/>
      <c r="BVK374" s="119"/>
      <c r="BVL374" s="120"/>
      <c r="BVM374" s="120"/>
      <c r="BVN374" s="116"/>
      <c r="BVO374" s="117"/>
      <c r="BVP374" s="117"/>
      <c r="BVQ374" s="118"/>
      <c r="BVR374" s="118"/>
      <c r="BVS374" s="116"/>
      <c r="BVT374" s="119"/>
      <c r="BVU374" s="120"/>
      <c r="BVV374" s="120"/>
      <c r="BVW374" s="116"/>
      <c r="BVX374" s="117"/>
      <c r="BVY374" s="117"/>
      <c r="BVZ374" s="118"/>
      <c r="BWA374" s="118"/>
      <c r="BWB374" s="116"/>
      <c r="BWC374" s="119"/>
      <c r="BWD374" s="120"/>
      <c r="BWE374" s="120"/>
      <c r="BWF374" s="116"/>
      <c r="BWG374" s="117"/>
      <c r="BWH374" s="117"/>
      <c r="BWI374" s="118"/>
      <c r="BWJ374" s="118"/>
      <c r="BWK374" s="116"/>
      <c r="BWL374" s="119"/>
      <c r="BWM374" s="120"/>
      <c r="BWN374" s="120"/>
      <c r="BWO374" s="116"/>
      <c r="BWP374" s="117"/>
      <c r="BWQ374" s="117"/>
      <c r="BWR374" s="118"/>
      <c r="BWS374" s="118"/>
      <c r="BWT374" s="116"/>
      <c r="BWU374" s="119"/>
      <c r="BWV374" s="120"/>
      <c r="BWW374" s="120"/>
      <c r="BWX374" s="116"/>
      <c r="BWY374" s="117"/>
      <c r="BWZ374" s="117"/>
      <c r="BXA374" s="118"/>
      <c r="BXB374" s="118"/>
      <c r="BXC374" s="116"/>
      <c r="BXD374" s="119"/>
      <c r="BXE374" s="120"/>
      <c r="BXF374" s="120"/>
      <c r="BXG374" s="116"/>
      <c r="BXH374" s="117"/>
      <c r="BXI374" s="117"/>
      <c r="BXJ374" s="118"/>
      <c r="BXK374" s="118"/>
      <c r="BXL374" s="116"/>
      <c r="BXM374" s="119"/>
      <c r="BXN374" s="120"/>
      <c r="BXO374" s="120"/>
      <c r="BXP374" s="116"/>
      <c r="BXQ374" s="117"/>
      <c r="BXR374" s="117"/>
      <c r="BXS374" s="118"/>
      <c r="BXT374" s="118"/>
      <c r="BXU374" s="116"/>
      <c r="BXV374" s="119"/>
      <c r="BXW374" s="120"/>
      <c r="BXX374" s="120"/>
      <c r="BXY374" s="116"/>
      <c r="BXZ374" s="117"/>
      <c r="BYA374" s="117"/>
      <c r="BYB374" s="118"/>
      <c r="BYC374" s="118"/>
      <c r="BYD374" s="116"/>
      <c r="BYE374" s="119"/>
      <c r="BYF374" s="120"/>
      <c r="BYG374" s="120"/>
      <c r="BYH374" s="116"/>
      <c r="BYI374" s="117"/>
      <c r="BYJ374" s="117"/>
      <c r="BYK374" s="118"/>
      <c r="BYL374" s="118"/>
      <c r="BYM374" s="116"/>
      <c r="BYN374" s="119"/>
      <c r="BYO374" s="120"/>
      <c r="BYP374" s="120"/>
      <c r="BYQ374" s="116"/>
      <c r="BYR374" s="117"/>
      <c r="BYS374" s="117"/>
      <c r="BYT374" s="118"/>
      <c r="BYU374" s="118"/>
      <c r="BYV374" s="116"/>
      <c r="BYW374" s="119"/>
      <c r="BYX374" s="120"/>
      <c r="BYY374" s="120"/>
      <c r="BYZ374" s="116"/>
      <c r="BZA374" s="117"/>
      <c r="BZB374" s="117"/>
      <c r="BZC374" s="118"/>
      <c r="BZD374" s="118"/>
      <c r="BZE374" s="116"/>
      <c r="BZF374" s="119"/>
      <c r="BZG374" s="120"/>
      <c r="BZH374" s="120"/>
      <c r="BZI374" s="116"/>
      <c r="BZJ374" s="117"/>
      <c r="BZK374" s="117"/>
      <c r="BZL374" s="118"/>
      <c r="BZM374" s="118"/>
      <c r="BZN374" s="116"/>
      <c r="BZO374" s="119"/>
      <c r="BZP374" s="120"/>
      <c r="BZQ374" s="120"/>
      <c r="BZR374" s="116"/>
      <c r="BZS374" s="117"/>
      <c r="BZT374" s="117"/>
      <c r="BZU374" s="118"/>
      <c r="BZV374" s="118"/>
      <c r="BZW374" s="116"/>
      <c r="BZX374" s="119"/>
      <c r="BZY374" s="120"/>
      <c r="BZZ374" s="120"/>
      <c r="CAA374" s="116"/>
      <c r="CAB374" s="117"/>
      <c r="CAC374" s="117"/>
      <c r="CAD374" s="118"/>
      <c r="CAE374" s="118"/>
      <c r="CAF374" s="116"/>
      <c r="CAG374" s="119"/>
      <c r="CAH374" s="120"/>
      <c r="CAI374" s="120"/>
      <c r="CAJ374" s="116"/>
      <c r="CAK374" s="117"/>
      <c r="CAL374" s="117"/>
      <c r="CAM374" s="118"/>
      <c r="CAN374" s="118"/>
      <c r="CAO374" s="116"/>
      <c r="CAP374" s="119"/>
      <c r="CAQ374" s="120"/>
      <c r="CAR374" s="120"/>
      <c r="CAS374" s="116"/>
      <c r="CAT374" s="117"/>
      <c r="CAU374" s="117"/>
      <c r="CAV374" s="118"/>
      <c r="CAW374" s="118"/>
      <c r="CAX374" s="116"/>
      <c r="CAY374" s="119"/>
      <c r="CAZ374" s="120"/>
      <c r="CBA374" s="120"/>
      <c r="CBB374" s="116"/>
      <c r="CBC374" s="117"/>
      <c r="CBD374" s="117"/>
      <c r="CBE374" s="118"/>
      <c r="CBF374" s="118"/>
      <c r="CBG374" s="116"/>
      <c r="CBH374" s="119"/>
      <c r="CBI374" s="120"/>
      <c r="CBJ374" s="120"/>
      <c r="CBK374" s="116"/>
      <c r="CBL374" s="117"/>
      <c r="CBM374" s="117"/>
      <c r="CBN374" s="118"/>
      <c r="CBO374" s="118"/>
      <c r="CBP374" s="116"/>
      <c r="CBQ374" s="119"/>
      <c r="CBR374" s="120"/>
      <c r="CBS374" s="120"/>
      <c r="CBT374" s="116"/>
      <c r="CBU374" s="117"/>
      <c r="CBV374" s="117"/>
      <c r="CBW374" s="118"/>
      <c r="CBX374" s="118"/>
      <c r="CBY374" s="116"/>
      <c r="CBZ374" s="119"/>
      <c r="CCA374" s="120"/>
      <c r="CCB374" s="120"/>
      <c r="CCC374" s="116"/>
      <c r="CCD374" s="117"/>
      <c r="CCE374" s="117"/>
      <c r="CCF374" s="118"/>
      <c r="CCG374" s="118"/>
      <c r="CCH374" s="116"/>
      <c r="CCI374" s="119"/>
      <c r="CCJ374" s="120"/>
      <c r="CCK374" s="120"/>
      <c r="CCL374" s="116"/>
      <c r="CCM374" s="117"/>
      <c r="CCN374" s="117"/>
      <c r="CCO374" s="118"/>
      <c r="CCP374" s="118"/>
      <c r="CCQ374" s="116"/>
      <c r="CCR374" s="119"/>
      <c r="CCS374" s="120"/>
      <c r="CCT374" s="120"/>
      <c r="CCU374" s="116"/>
      <c r="CCV374" s="117"/>
      <c r="CCW374" s="117"/>
      <c r="CCX374" s="118"/>
      <c r="CCY374" s="118"/>
      <c r="CCZ374" s="116"/>
      <c r="CDA374" s="119"/>
      <c r="CDB374" s="120"/>
      <c r="CDC374" s="120"/>
      <c r="CDD374" s="116"/>
      <c r="CDE374" s="117"/>
      <c r="CDF374" s="117"/>
      <c r="CDG374" s="118"/>
      <c r="CDH374" s="118"/>
      <c r="CDI374" s="116"/>
      <c r="CDJ374" s="119"/>
      <c r="CDK374" s="120"/>
      <c r="CDL374" s="120"/>
      <c r="CDM374" s="116"/>
      <c r="CDN374" s="117"/>
      <c r="CDO374" s="117"/>
      <c r="CDP374" s="118"/>
      <c r="CDQ374" s="118"/>
      <c r="CDR374" s="116"/>
      <c r="CDS374" s="119"/>
      <c r="CDT374" s="120"/>
      <c r="CDU374" s="120"/>
      <c r="CDV374" s="116"/>
      <c r="CDW374" s="117"/>
      <c r="CDX374" s="117"/>
      <c r="CDY374" s="118"/>
      <c r="CDZ374" s="118"/>
      <c r="CEA374" s="116"/>
      <c r="CEB374" s="119"/>
      <c r="CEC374" s="120"/>
      <c r="CED374" s="120"/>
      <c r="CEE374" s="116"/>
      <c r="CEF374" s="117"/>
      <c r="CEG374" s="117"/>
      <c r="CEH374" s="118"/>
      <c r="CEI374" s="118"/>
      <c r="CEJ374" s="116"/>
      <c r="CEK374" s="119"/>
      <c r="CEL374" s="120"/>
      <c r="CEM374" s="120"/>
      <c r="CEN374" s="116"/>
      <c r="CEO374" s="117"/>
      <c r="CEP374" s="117"/>
      <c r="CEQ374" s="118"/>
      <c r="CER374" s="118"/>
      <c r="CES374" s="116"/>
      <c r="CET374" s="119"/>
      <c r="CEU374" s="120"/>
      <c r="CEV374" s="120"/>
      <c r="CEW374" s="116"/>
      <c r="CEX374" s="117"/>
      <c r="CEY374" s="117"/>
      <c r="CEZ374" s="118"/>
      <c r="CFA374" s="118"/>
      <c r="CFB374" s="116"/>
      <c r="CFC374" s="119"/>
      <c r="CFD374" s="120"/>
      <c r="CFE374" s="120"/>
      <c r="CFF374" s="116"/>
      <c r="CFG374" s="117"/>
      <c r="CFH374" s="117"/>
      <c r="CFI374" s="118"/>
      <c r="CFJ374" s="118"/>
      <c r="CFK374" s="116"/>
      <c r="CFL374" s="119"/>
      <c r="CFM374" s="120"/>
      <c r="CFN374" s="120"/>
      <c r="CFO374" s="116"/>
      <c r="CFP374" s="117"/>
      <c r="CFQ374" s="117"/>
      <c r="CFR374" s="118"/>
      <c r="CFS374" s="118"/>
      <c r="CFT374" s="116"/>
      <c r="CFU374" s="119"/>
      <c r="CFV374" s="120"/>
      <c r="CFW374" s="120"/>
      <c r="CFX374" s="116"/>
      <c r="CFY374" s="117"/>
      <c r="CFZ374" s="117"/>
      <c r="CGA374" s="118"/>
      <c r="CGB374" s="118"/>
      <c r="CGC374" s="116"/>
      <c r="CGD374" s="119"/>
      <c r="CGE374" s="120"/>
      <c r="CGF374" s="120"/>
      <c r="CGG374" s="116"/>
      <c r="CGH374" s="117"/>
      <c r="CGI374" s="117"/>
      <c r="CGJ374" s="118"/>
      <c r="CGK374" s="118"/>
      <c r="CGL374" s="116"/>
      <c r="CGM374" s="119"/>
      <c r="CGN374" s="120"/>
      <c r="CGO374" s="120"/>
      <c r="CGP374" s="116"/>
      <c r="CGQ374" s="117"/>
      <c r="CGR374" s="117"/>
      <c r="CGS374" s="118"/>
      <c r="CGT374" s="118"/>
      <c r="CGU374" s="116"/>
      <c r="CGV374" s="119"/>
      <c r="CGW374" s="120"/>
      <c r="CGX374" s="120"/>
      <c r="CGY374" s="116"/>
      <c r="CGZ374" s="117"/>
      <c r="CHA374" s="117"/>
      <c r="CHB374" s="118"/>
      <c r="CHC374" s="118"/>
      <c r="CHD374" s="116"/>
      <c r="CHE374" s="119"/>
      <c r="CHF374" s="120"/>
      <c r="CHG374" s="120"/>
      <c r="CHH374" s="116"/>
      <c r="CHI374" s="117"/>
      <c r="CHJ374" s="117"/>
      <c r="CHK374" s="118"/>
      <c r="CHL374" s="118"/>
      <c r="CHM374" s="116"/>
      <c r="CHN374" s="119"/>
      <c r="CHO374" s="120"/>
      <c r="CHP374" s="120"/>
      <c r="CHQ374" s="116"/>
      <c r="CHR374" s="117"/>
      <c r="CHS374" s="117"/>
      <c r="CHT374" s="118"/>
      <c r="CHU374" s="118"/>
      <c r="CHV374" s="116"/>
      <c r="CHW374" s="119"/>
      <c r="CHX374" s="120"/>
      <c r="CHY374" s="120"/>
      <c r="CHZ374" s="116"/>
      <c r="CIA374" s="117"/>
      <c r="CIB374" s="117"/>
      <c r="CIC374" s="118"/>
      <c r="CID374" s="118"/>
      <c r="CIE374" s="116"/>
      <c r="CIF374" s="119"/>
      <c r="CIG374" s="120"/>
      <c r="CIH374" s="120"/>
      <c r="CII374" s="116"/>
      <c r="CIJ374" s="117"/>
      <c r="CIK374" s="117"/>
      <c r="CIL374" s="118"/>
      <c r="CIM374" s="118"/>
      <c r="CIN374" s="116"/>
      <c r="CIO374" s="119"/>
      <c r="CIP374" s="120"/>
      <c r="CIQ374" s="120"/>
      <c r="CIR374" s="116"/>
      <c r="CIS374" s="117"/>
      <c r="CIT374" s="117"/>
      <c r="CIU374" s="118"/>
      <c r="CIV374" s="118"/>
      <c r="CIW374" s="116"/>
      <c r="CIX374" s="119"/>
      <c r="CIY374" s="120"/>
      <c r="CIZ374" s="120"/>
      <c r="CJA374" s="116"/>
      <c r="CJB374" s="117"/>
      <c r="CJC374" s="117"/>
      <c r="CJD374" s="118"/>
      <c r="CJE374" s="118"/>
      <c r="CJF374" s="116"/>
      <c r="CJG374" s="119"/>
      <c r="CJH374" s="120"/>
      <c r="CJI374" s="120"/>
      <c r="CJJ374" s="116"/>
      <c r="CJK374" s="117"/>
      <c r="CJL374" s="117"/>
      <c r="CJM374" s="118"/>
      <c r="CJN374" s="118"/>
      <c r="CJO374" s="116"/>
      <c r="CJP374" s="119"/>
      <c r="CJQ374" s="120"/>
      <c r="CJR374" s="120"/>
      <c r="CJS374" s="116"/>
      <c r="CJT374" s="117"/>
      <c r="CJU374" s="117"/>
      <c r="CJV374" s="118"/>
      <c r="CJW374" s="118"/>
      <c r="CJX374" s="116"/>
      <c r="CJY374" s="119"/>
      <c r="CJZ374" s="120"/>
      <c r="CKA374" s="120"/>
      <c r="CKB374" s="116"/>
      <c r="CKC374" s="117"/>
      <c r="CKD374" s="117"/>
      <c r="CKE374" s="118"/>
      <c r="CKF374" s="118"/>
      <c r="CKG374" s="116"/>
      <c r="CKH374" s="119"/>
      <c r="CKI374" s="120"/>
      <c r="CKJ374" s="120"/>
      <c r="CKK374" s="116"/>
      <c r="CKL374" s="117"/>
      <c r="CKM374" s="117"/>
      <c r="CKN374" s="118"/>
      <c r="CKO374" s="118"/>
      <c r="CKP374" s="116"/>
      <c r="CKQ374" s="119"/>
      <c r="CKR374" s="120"/>
      <c r="CKS374" s="120"/>
      <c r="CKT374" s="116"/>
      <c r="CKU374" s="117"/>
      <c r="CKV374" s="117"/>
      <c r="CKW374" s="118"/>
      <c r="CKX374" s="118"/>
      <c r="CKY374" s="116"/>
      <c r="CKZ374" s="119"/>
      <c r="CLA374" s="120"/>
      <c r="CLB374" s="120"/>
      <c r="CLC374" s="116"/>
      <c r="CLD374" s="117"/>
      <c r="CLE374" s="117"/>
      <c r="CLF374" s="118"/>
      <c r="CLG374" s="118"/>
      <c r="CLH374" s="116"/>
      <c r="CLI374" s="119"/>
      <c r="CLJ374" s="120"/>
      <c r="CLK374" s="120"/>
      <c r="CLL374" s="116"/>
      <c r="CLM374" s="117"/>
      <c r="CLN374" s="117"/>
      <c r="CLO374" s="118"/>
      <c r="CLP374" s="118"/>
      <c r="CLQ374" s="116"/>
      <c r="CLR374" s="119"/>
      <c r="CLS374" s="120"/>
      <c r="CLT374" s="120"/>
      <c r="CLU374" s="116"/>
      <c r="CLV374" s="117"/>
      <c r="CLW374" s="117"/>
      <c r="CLX374" s="118"/>
      <c r="CLY374" s="118"/>
      <c r="CLZ374" s="116"/>
      <c r="CMA374" s="119"/>
      <c r="CMB374" s="120"/>
      <c r="CMC374" s="120"/>
      <c r="CMD374" s="116"/>
      <c r="CME374" s="117"/>
      <c r="CMF374" s="117"/>
      <c r="CMG374" s="118"/>
      <c r="CMH374" s="118"/>
      <c r="CMI374" s="116"/>
      <c r="CMJ374" s="119"/>
      <c r="CMK374" s="120"/>
      <c r="CML374" s="120"/>
      <c r="CMM374" s="116"/>
      <c r="CMN374" s="117"/>
      <c r="CMO374" s="117"/>
      <c r="CMP374" s="118"/>
      <c r="CMQ374" s="118"/>
      <c r="CMR374" s="116"/>
      <c r="CMS374" s="119"/>
      <c r="CMT374" s="120"/>
      <c r="CMU374" s="120"/>
      <c r="CMV374" s="116"/>
      <c r="CMW374" s="117"/>
      <c r="CMX374" s="117"/>
      <c r="CMY374" s="118"/>
      <c r="CMZ374" s="118"/>
      <c r="CNA374" s="116"/>
      <c r="CNB374" s="119"/>
      <c r="CNC374" s="120"/>
      <c r="CND374" s="120"/>
      <c r="CNE374" s="116"/>
      <c r="CNF374" s="117"/>
      <c r="CNG374" s="117"/>
      <c r="CNH374" s="118"/>
      <c r="CNI374" s="118"/>
      <c r="CNJ374" s="116"/>
      <c r="CNK374" s="119"/>
      <c r="CNL374" s="120"/>
      <c r="CNM374" s="120"/>
      <c r="CNN374" s="116"/>
      <c r="CNO374" s="117"/>
      <c r="CNP374" s="117"/>
      <c r="CNQ374" s="118"/>
      <c r="CNR374" s="118"/>
      <c r="CNS374" s="116"/>
      <c r="CNT374" s="119"/>
      <c r="CNU374" s="120"/>
      <c r="CNV374" s="120"/>
      <c r="CNW374" s="116"/>
      <c r="CNX374" s="117"/>
      <c r="CNY374" s="117"/>
      <c r="CNZ374" s="118"/>
      <c r="COA374" s="118"/>
      <c r="COB374" s="116"/>
      <c r="COC374" s="119"/>
      <c r="COD374" s="120"/>
      <c r="COE374" s="120"/>
      <c r="COF374" s="116"/>
      <c r="COG374" s="117"/>
      <c r="COH374" s="117"/>
      <c r="COI374" s="118"/>
      <c r="COJ374" s="118"/>
      <c r="COK374" s="116"/>
      <c r="COL374" s="119"/>
      <c r="COM374" s="120"/>
      <c r="CON374" s="120"/>
      <c r="COO374" s="116"/>
      <c r="COP374" s="117"/>
      <c r="COQ374" s="117"/>
      <c r="COR374" s="118"/>
      <c r="COS374" s="118"/>
      <c r="COT374" s="116"/>
      <c r="COU374" s="119"/>
      <c r="COV374" s="120"/>
      <c r="COW374" s="120"/>
      <c r="COX374" s="116"/>
      <c r="COY374" s="117"/>
      <c r="COZ374" s="117"/>
      <c r="CPA374" s="118"/>
      <c r="CPB374" s="118"/>
      <c r="CPC374" s="116"/>
      <c r="CPD374" s="119"/>
      <c r="CPE374" s="120"/>
      <c r="CPF374" s="120"/>
      <c r="CPG374" s="116"/>
      <c r="CPH374" s="117"/>
      <c r="CPI374" s="117"/>
      <c r="CPJ374" s="118"/>
      <c r="CPK374" s="118"/>
      <c r="CPL374" s="116"/>
      <c r="CPM374" s="119"/>
      <c r="CPN374" s="120"/>
      <c r="CPO374" s="120"/>
      <c r="CPP374" s="116"/>
      <c r="CPQ374" s="117"/>
      <c r="CPR374" s="117"/>
      <c r="CPS374" s="118"/>
      <c r="CPT374" s="118"/>
      <c r="CPU374" s="116"/>
      <c r="CPV374" s="119"/>
      <c r="CPW374" s="120"/>
      <c r="CPX374" s="120"/>
      <c r="CPY374" s="116"/>
      <c r="CPZ374" s="117"/>
      <c r="CQA374" s="117"/>
      <c r="CQB374" s="118"/>
      <c r="CQC374" s="118"/>
      <c r="CQD374" s="116"/>
      <c r="CQE374" s="119"/>
      <c r="CQF374" s="120"/>
      <c r="CQG374" s="120"/>
      <c r="CQH374" s="116"/>
      <c r="CQI374" s="117"/>
      <c r="CQJ374" s="117"/>
      <c r="CQK374" s="118"/>
      <c r="CQL374" s="118"/>
      <c r="CQM374" s="116"/>
      <c r="CQN374" s="119"/>
      <c r="CQO374" s="120"/>
      <c r="CQP374" s="120"/>
      <c r="CQQ374" s="116"/>
      <c r="CQR374" s="117"/>
      <c r="CQS374" s="117"/>
      <c r="CQT374" s="118"/>
      <c r="CQU374" s="118"/>
      <c r="CQV374" s="116"/>
      <c r="CQW374" s="119"/>
      <c r="CQX374" s="120"/>
      <c r="CQY374" s="120"/>
      <c r="CQZ374" s="116"/>
      <c r="CRA374" s="117"/>
      <c r="CRB374" s="117"/>
      <c r="CRC374" s="118"/>
      <c r="CRD374" s="118"/>
      <c r="CRE374" s="116"/>
      <c r="CRF374" s="119"/>
      <c r="CRG374" s="120"/>
      <c r="CRH374" s="120"/>
      <c r="CRI374" s="116"/>
      <c r="CRJ374" s="117"/>
      <c r="CRK374" s="117"/>
      <c r="CRL374" s="118"/>
      <c r="CRM374" s="118"/>
      <c r="CRN374" s="116"/>
      <c r="CRO374" s="119"/>
      <c r="CRP374" s="120"/>
      <c r="CRQ374" s="120"/>
      <c r="CRR374" s="116"/>
      <c r="CRS374" s="117"/>
      <c r="CRT374" s="117"/>
      <c r="CRU374" s="118"/>
      <c r="CRV374" s="118"/>
      <c r="CRW374" s="116"/>
      <c r="CRX374" s="119"/>
      <c r="CRY374" s="120"/>
      <c r="CRZ374" s="120"/>
      <c r="CSA374" s="116"/>
      <c r="CSB374" s="117"/>
      <c r="CSC374" s="117"/>
      <c r="CSD374" s="118"/>
      <c r="CSE374" s="118"/>
      <c r="CSF374" s="116"/>
      <c r="CSG374" s="119"/>
      <c r="CSH374" s="120"/>
      <c r="CSI374" s="120"/>
      <c r="CSJ374" s="116"/>
      <c r="CSK374" s="117"/>
      <c r="CSL374" s="117"/>
      <c r="CSM374" s="118"/>
      <c r="CSN374" s="118"/>
      <c r="CSO374" s="116"/>
      <c r="CSP374" s="119"/>
      <c r="CSQ374" s="120"/>
      <c r="CSR374" s="120"/>
      <c r="CSS374" s="116"/>
      <c r="CST374" s="117"/>
      <c r="CSU374" s="117"/>
      <c r="CSV374" s="118"/>
      <c r="CSW374" s="118"/>
      <c r="CSX374" s="116"/>
      <c r="CSY374" s="119"/>
      <c r="CSZ374" s="120"/>
      <c r="CTA374" s="120"/>
      <c r="CTB374" s="116"/>
      <c r="CTC374" s="117"/>
      <c r="CTD374" s="117"/>
      <c r="CTE374" s="118"/>
      <c r="CTF374" s="118"/>
      <c r="CTG374" s="116"/>
      <c r="CTH374" s="119"/>
      <c r="CTI374" s="120"/>
      <c r="CTJ374" s="120"/>
      <c r="CTK374" s="116"/>
      <c r="CTL374" s="117"/>
      <c r="CTM374" s="117"/>
      <c r="CTN374" s="118"/>
      <c r="CTO374" s="118"/>
      <c r="CTP374" s="116"/>
      <c r="CTQ374" s="119"/>
      <c r="CTR374" s="120"/>
      <c r="CTS374" s="120"/>
      <c r="CTT374" s="116"/>
      <c r="CTU374" s="117"/>
      <c r="CTV374" s="117"/>
      <c r="CTW374" s="118"/>
      <c r="CTX374" s="118"/>
      <c r="CTY374" s="116"/>
      <c r="CTZ374" s="119"/>
      <c r="CUA374" s="120"/>
      <c r="CUB374" s="120"/>
      <c r="CUC374" s="116"/>
      <c r="CUD374" s="117"/>
      <c r="CUE374" s="117"/>
      <c r="CUF374" s="118"/>
      <c r="CUG374" s="118"/>
      <c r="CUH374" s="116"/>
      <c r="CUI374" s="119"/>
      <c r="CUJ374" s="120"/>
      <c r="CUK374" s="120"/>
      <c r="CUL374" s="116"/>
      <c r="CUM374" s="117"/>
      <c r="CUN374" s="117"/>
      <c r="CUO374" s="118"/>
      <c r="CUP374" s="118"/>
      <c r="CUQ374" s="116"/>
      <c r="CUR374" s="119"/>
      <c r="CUS374" s="120"/>
      <c r="CUT374" s="120"/>
      <c r="CUU374" s="116"/>
      <c r="CUV374" s="117"/>
      <c r="CUW374" s="117"/>
      <c r="CUX374" s="118"/>
      <c r="CUY374" s="118"/>
      <c r="CUZ374" s="116"/>
      <c r="CVA374" s="119"/>
      <c r="CVB374" s="120"/>
      <c r="CVC374" s="120"/>
      <c r="CVD374" s="116"/>
      <c r="CVE374" s="117"/>
      <c r="CVF374" s="117"/>
      <c r="CVG374" s="118"/>
      <c r="CVH374" s="118"/>
      <c r="CVI374" s="116"/>
      <c r="CVJ374" s="119"/>
      <c r="CVK374" s="120"/>
      <c r="CVL374" s="120"/>
      <c r="CVM374" s="116"/>
      <c r="CVN374" s="117"/>
      <c r="CVO374" s="117"/>
      <c r="CVP374" s="118"/>
      <c r="CVQ374" s="118"/>
      <c r="CVR374" s="116"/>
      <c r="CVS374" s="119"/>
      <c r="CVT374" s="120"/>
      <c r="CVU374" s="120"/>
      <c r="CVV374" s="116"/>
      <c r="CVW374" s="117"/>
      <c r="CVX374" s="117"/>
      <c r="CVY374" s="118"/>
      <c r="CVZ374" s="118"/>
      <c r="CWA374" s="116"/>
      <c r="CWB374" s="119"/>
      <c r="CWC374" s="120"/>
      <c r="CWD374" s="120"/>
      <c r="CWE374" s="116"/>
      <c r="CWF374" s="117"/>
      <c r="CWG374" s="117"/>
      <c r="CWH374" s="118"/>
      <c r="CWI374" s="118"/>
      <c r="CWJ374" s="116"/>
      <c r="CWK374" s="119"/>
      <c r="CWL374" s="120"/>
      <c r="CWM374" s="120"/>
      <c r="CWN374" s="116"/>
      <c r="CWO374" s="117"/>
      <c r="CWP374" s="117"/>
      <c r="CWQ374" s="118"/>
      <c r="CWR374" s="118"/>
      <c r="CWS374" s="116"/>
      <c r="CWT374" s="119"/>
      <c r="CWU374" s="120"/>
      <c r="CWV374" s="120"/>
      <c r="CWW374" s="116"/>
      <c r="CWX374" s="117"/>
      <c r="CWY374" s="117"/>
      <c r="CWZ374" s="118"/>
      <c r="CXA374" s="118"/>
      <c r="CXB374" s="116"/>
      <c r="CXC374" s="119"/>
      <c r="CXD374" s="120"/>
      <c r="CXE374" s="120"/>
      <c r="CXF374" s="116"/>
      <c r="CXG374" s="117"/>
      <c r="CXH374" s="117"/>
      <c r="CXI374" s="118"/>
      <c r="CXJ374" s="118"/>
      <c r="CXK374" s="116"/>
      <c r="CXL374" s="119"/>
      <c r="CXM374" s="120"/>
      <c r="CXN374" s="120"/>
      <c r="CXO374" s="116"/>
      <c r="CXP374" s="117"/>
      <c r="CXQ374" s="117"/>
      <c r="CXR374" s="118"/>
      <c r="CXS374" s="118"/>
      <c r="CXT374" s="116"/>
      <c r="CXU374" s="119"/>
      <c r="CXV374" s="120"/>
      <c r="CXW374" s="120"/>
      <c r="CXX374" s="116"/>
      <c r="CXY374" s="117"/>
      <c r="CXZ374" s="117"/>
      <c r="CYA374" s="118"/>
      <c r="CYB374" s="118"/>
      <c r="CYC374" s="116"/>
      <c r="CYD374" s="119"/>
      <c r="CYE374" s="120"/>
      <c r="CYF374" s="120"/>
      <c r="CYG374" s="116"/>
      <c r="CYH374" s="117"/>
      <c r="CYI374" s="117"/>
      <c r="CYJ374" s="118"/>
      <c r="CYK374" s="118"/>
      <c r="CYL374" s="116"/>
      <c r="CYM374" s="119"/>
      <c r="CYN374" s="120"/>
      <c r="CYO374" s="120"/>
      <c r="CYP374" s="116"/>
      <c r="CYQ374" s="117"/>
      <c r="CYR374" s="117"/>
      <c r="CYS374" s="118"/>
      <c r="CYT374" s="118"/>
      <c r="CYU374" s="116"/>
      <c r="CYV374" s="119"/>
      <c r="CYW374" s="120"/>
      <c r="CYX374" s="120"/>
      <c r="CYY374" s="116"/>
      <c r="CYZ374" s="117"/>
      <c r="CZA374" s="117"/>
      <c r="CZB374" s="118"/>
      <c r="CZC374" s="118"/>
      <c r="CZD374" s="116"/>
      <c r="CZE374" s="119"/>
      <c r="CZF374" s="120"/>
      <c r="CZG374" s="120"/>
      <c r="CZH374" s="116"/>
      <c r="CZI374" s="117"/>
      <c r="CZJ374" s="117"/>
      <c r="CZK374" s="118"/>
      <c r="CZL374" s="118"/>
      <c r="CZM374" s="116"/>
      <c r="CZN374" s="119"/>
      <c r="CZO374" s="120"/>
      <c r="CZP374" s="120"/>
      <c r="CZQ374" s="116"/>
      <c r="CZR374" s="117"/>
      <c r="CZS374" s="117"/>
      <c r="CZT374" s="118"/>
      <c r="CZU374" s="118"/>
      <c r="CZV374" s="116"/>
      <c r="CZW374" s="119"/>
      <c r="CZX374" s="120"/>
      <c r="CZY374" s="120"/>
      <c r="CZZ374" s="116"/>
      <c r="DAA374" s="117"/>
      <c r="DAB374" s="117"/>
      <c r="DAC374" s="118"/>
      <c r="DAD374" s="118"/>
      <c r="DAE374" s="116"/>
      <c r="DAF374" s="119"/>
      <c r="DAG374" s="120"/>
      <c r="DAH374" s="120"/>
      <c r="DAI374" s="116"/>
      <c r="DAJ374" s="117"/>
      <c r="DAK374" s="117"/>
      <c r="DAL374" s="118"/>
      <c r="DAM374" s="118"/>
      <c r="DAN374" s="116"/>
      <c r="DAO374" s="119"/>
      <c r="DAP374" s="120"/>
      <c r="DAQ374" s="120"/>
      <c r="DAR374" s="116"/>
      <c r="DAS374" s="117"/>
      <c r="DAT374" s="117"/>
      <c r="DAU374" s="118"/>
      <c r="DAV374" s="118"/>
      <c r="DAW374" s="116"/>
      <c r="DAX374" s="119"/>
      <c r="DAY374" s="120"/>
      <c r="DAZ374" s="120"/>
      <c r="DBA374" s="116"/>
      <c r="DBB374" s="117"/>
      <c r="DBC374" s="117"/>
      <c r="DBD374" s="118"/>
      <c r="DBE374" s="118"/>
      <c r="DBF374" s="116"/>
      <c r="DBG374" s="119"/>
      <c r="DBH374" s="120"/>
      <c r="DBI374" s="120"/>
      <c r="DBJ374" s="116"/>
      <c r="DBK374" s="117"/>
      <c r="DBL374" s="117"/>
      <c r="DBM374" s="118"/>
      <c r="DBN374" s="118"/>
      <c r="DBO374" s="116"/>
      <c r="DBP374" s="119"/>
      <c r="DBQ374" s="120"/>
      <c r="DBR374" s="120"/>
      <c r="DBS374" s="116"/>
      <c r="DBT374" s="117"/>
      <c r="DBU374" s="117"/>
      <c r="DBV374" s="118"/>
      <c r="DBW374" s="118"/>
      <c r="DBX374" s="116"/>
      <c r="DBY374" s="119"/>
      <c r="DBZ374" s="120"/>
      <c r="DCA374" s="120"/>
      <c r="DCB374" s="116"/>
      <c r="DCC374" s="117"/>
      <c r="DCD374" s="117"/>
      <c r="DCE374" s="118"/>
      <c r="DCF374" s="118"/>
      <c r="DCG374" s="116"/>
      <c r="DCH374" s="119"/>
      <c r="DCI374" s="120"/>
      <c r="DCJ374" s="120"/>
      <c r="DCK374" s="116"/>
      <c r="DCL374" s="117"/>
      <c r="DCM374" s="117"/>
      <c r="DCN374" s="118"/>
      <c r="DCO374" s="118"/>
      <c r="DCP374" s="116"/>
      <c r="DCQ374" s="119"/>
      <c r="DCR374" s="120"/>
      <c r="DCS374" s="120"/>
      <c r="DCT374" s="116"/>
      <c r="DCU374" s="117"/>
      <c r="DCV374" s="117"/>
      <c r="DCW374" s="118"/>
      <c r="DCX374" s="118"/>
      <c r="DCY374" s="116"/>
      <c r="DCZ374" s="119"/>
      <c r="DDA374" s="120"/>
      <c r="DDB374" s="120"/>
      <c r="DDC374" s="116"/>
      <c r="DDD374" s="117"/>
      <c r="DDE374" s="117"/>
      <c r="DDF374" s="118"/>
      <c r="DDG374" s="118"/>
      <c r="DDH374" s="116"/>
      <c r="DDI374" s="119"/>
      <c r="DDJ374" s="120"/>
      <c r="DDK374" s="120"/>
      <c r="DDL374" s="116"/>
      <c r="DDM374" s="117"/>
      <c r="DDN374" s="117"/>
      <c r="DDO374" s="118"/>
      <c r="DDP374" s="118"/>
      <c r="DDQ374" s="116"/>
      <c r="DDR374" s="119"/>
      <c r="DDS374" s="120"/>
      <c r="DDT374" s="120"/>
      <c r="DDU374" s="116"/>
      <c r="DDV374" s="117"/>
      <c r="DDW374" s="117"/>
      <c r="DDX374" s="118"/>
      <c r="DDY374" s="118"/>
      <c r="DDZ374" s="116"/>
      <c r="DEA374" s="119"/>
      <c r="DEB374" s="120"/>
      <c r="DEC374" s="120"/>
      <c r="DED374" s="116"/>
      <c r="DEE374" s="117"/>
      <c r="DEF374" s="117"/>
      <c r="DEG374" s="118"/>
      <c r="DEH374" s="118"/>
      <c r="DEI374" s="116"/>
      <c r="DEJ374" s="119"/>
      <c r="DEK374" s="120"/>
      <c r="DEL374" s="120"/>
      <c r="DEM374" s="116"/>
      <c r="DEN374" s="117"/>
      <c r="DEO374" s="117"/>
      <c r="DEP374" s="118"/>
      <c r="DEQ374" s="118"/>
      <c r="DER374" s="116"/>
      <c r="DES374" s="119"/>
      <c r="DET374" s="120"/>
      <c r="DEU374" s="120"/>
      <c r="DEV374" s="116"/>
      <c r="DEW374" s="117"/>
      <c r="DEX374" s="117"/>
      <c r="DEY374" s="118"/>
      <c r="DEZ374" s="118"/>
      <c r="DFA374" s="116"/>
      <c r="DFB374" s="119"/>
      <c r="DFC374" s="120"/>
      <c r="DFD374" s="120"/>
      <c r="DFE374" s="116"/>
      <c r="DFF374" s="117"/>
      <c r="DFG374" s="117"/>
      <c r="DFH374" s="118"/>
      <c r="DFI374" s="118"/>
      <c r="DFJ374" s="116"/>
      <c r="DFK374" s="119"/>
      <c r="DFL374" s="120"/>
      <c r="DFM374" s="120"/>
      <c r="DFN374" s="116"/>
      <c r="DFO374" s="117"/>
      <c r="DFP374" s="117"/>
      <c r="DFQ374" s="118"/>
      <c r="DFR374" s="118"/>
      <c r="DFS374" s="116"/>
      <c r="DFT374" s="119"/>
      <c r="DFU374" s="120"/>
      <c r="DFV374" s="120"/>
      <c r="DFW374" s="116"/>
      <c r="DFX374" s="117"/>
      <c r="DFY374" s="117"/>
      <c r="DFZ374" s="118"/>
      <c r="DGA374" s="118"/>
      <c r="DGB374" s="116"/>
      <c r="DGC374" s="119"/>
      <c r="DGD374" s="120"/>
      <c r="DGE374" s="120"/>
      <c r="DGF374" s="116"/>
      <c r="DGG374" s="117"/>
      <c r="DGH374" s="117"/>
      <c r="DGI374" s="118"/>
      <c r="DGJ374" s="118"/>
      <c r="DGK374" s="116"/>
      <c r="DGL374" s="119"/>
      <c r="DGM374" s="120"/>
      <c r="DGN374" s="120"/>
      <c r="DGO374" s="116"/>
      <c r="DGP374" s="117"/>
      <c r="DGQ374" s="117"/>
      <c r="DGR374" s="118"/>
      <c r="DGS374" s="118"/>
      <c r="DGT374" s="116"/>
      <c r="DGU374" s="119"/>
      <c r="DGV374" s="120"/>
      <c r="DGW374" s="120"/>
      <c r="DGX374" s="116"/>
      <c r="DGY374" s="117"/>
      <c r="DGZ374" s="117"/>
      <c r="DHA374" s="118"/>
      <c r="DHB374" s="118"/>
      <c r="DHC374" s="116"/>
      <c r="DHD374" s="119"/>
      <c r="DHE374" s="120"/>
      <c r="DHF374" s="120"/>
      <c r="DHG374" s="116"/>
      <c r="DHH374" s="117"/>
      <c r="DHI374" s="117"/>
      <c r="DHJ374" s="118"/>
      <c r="DHK374" s="118"/>
      <c r="DHL374" s="116"/>
      <c r="DHM374" s="119"/>
      <c r="DHN374" s="120"/>
      <c r="DHO374" s="120"/>
      <c r="DHP374" s="116"/>
      <c r="DHQ374" s="117"/>
      <c r="DHR374" s="117"/>
      <c r="DHS374" s="118"/>
      <c r="DHT374" s="118"/>
      <c r="DHU374" s="116"/>
      <c r="DHV374" s="119"/>
      <c r="DHW374" s="120"/>
      <c r="DHX374" s="120"/>
      <c r="DHY374" s="116"/>
      <c r="DHZ374" s="117"/>
      <c r="DIA374" s="117"/>
      <c r="DIB374" s="118"/>
      <c r="DIC374" s="118"/>
      <c r="DID374" s="116"/>
      <c r="DIE374" s="119"/>
      <c r="DIF374" s="120"/>
      <c r="DIG374" s="120"/>
      <c r="DIH374" s="116"/>
      <c r="DII374" s="117"/>
      <c r="DIJ374" s="117"/>
      <c r="DIK374" s="118"/>
      <c r="DIL374" s="118"/>
      <c r="DIM374" s="116"/>
      <c r="DIN374" s="119"/>
      <c r="DIO374" s="120"/>
      <c r="DIP374" s="120"/>
      <c r="DIQ374" s="116"/>
      <c r="DIR374" s="117"/>
      <c r="DIS374" s="117"/>
      <c r="DIT374" s="118"/>
      <c r="DIU374" s="118"/>
      <c r="DIV374" s="116"/>
      <c r="DIW374" s="119"/>
      <c r="DIX374" s="120"/>
      <c r="DIY374" s="120"/>
      <c r="DIZ374" s="116"/>
      <c r="DJA374" s="117"/>
      <c r="DJB374" s="117"/>
      <c r="DJC374" s="118"/>
      <c r="DJD374" s="118"/>
      <c r="DJE374" s="116"/>
      <c r="DJF374" s="119"/>
      <c r="DJG374" s="120"/>
      <c r="DJH374" s="120"/>
      <c r="DJI374" s="116"/>
      <c r="DJJ374" s="117"/>
      <c r="DJK374" s="117"/>
      <c r="DJL374" s="118"/>
      <c r="DJM374" s="118"/>
      <c r="DJN374" s="116"/>
      <c r="DJO374" s="119"/>
      <c r="DJP374" s="120"/>
      <c r="DJQ374" s="120"/>
      <c r="DJR374" s="116"/>
      <c r="DJS374" s="117"/>
      <c r="DJT374" s="117"/>
      <c r="DJU374" s="118"/>
      <c r="DJV374" s="118"/>
      <c r="DJW374" s="116"/>
      <c r="DJX374" s="119"/>
      <c r="DJY374" s="120"/>
      <c r="DJZ374" s="120"/>
      <c r="DKA374" s="116"/>
      <c r="DKB374" s="117"/>
      <c r="DKC374" s="117"/>
      <c r="DKD374" s="118"/>
      <c r="DKE374" s="118"/>
      <c r="DKF374" s="116"/>
      <c r="DKG374" s="119"/>
      <c r="DKH374" s="120"/>
      <c r="DKI374" s="120"/>
      <c r="DKJ374" s="116"/>
      <c r="DKK374" s="117"/>
      <c r="DKL374" s="117"/>
      <c r="DKM374" s="118"/>
      <c r="DKN374" s="118"/>
      <c r="DKO374" s="116"/>
      <c r="DKP374" s="119"/>
      <c r="DKQ374" s="120"/>
      <c r="DKR374" s="120"/>
      <c r="DKS374" s="116"/>
      <c r="DKT374" s="117"/>
      <c r="DKU374" s="117"/>
      <c r="DKV374" s="118"/>
      <c r="DKW374" s="118"/>
      <c r="DKX374" s="116"/>
      <c r="DKY374" s="119"/>
      <c r="DKZ374" s="120"/>
      <c r="DLA374" s="120"/>
      <c r="DLB374" s="116"/>
      <c r="DLC374" s="117"/>
      <c r="DLD374" s="117"/>
      <c r="DLE374" s="118"/>
      <c r="DLF374" s="118"/>
      <c r="DLG374" s="116"/>
      <c r="DLH374" s="119"/>
      <c r="DLI374" s="120"/>
      <c r="DLJ374" s="120"/>
      <c r="DLK374" s="116"/>
      <c r="DLL374" s="117"/>
      <c r="DLM374" s="117"/>
      <c r="DLN374" s="118"/>
      <c r="DLO374" s="118"/>
      <c r="DLP374" s="116"/>
      <c r="DLQ374" s="119"/>
      <c r="DLR374" s="120"/>
      <c r="DLS374" s="120"/>
      <c r="DLT374" s="116"/>
      <c r="DLU374" s="117"/>
      <c r="DLV374" s="117"/>
      <c r="DLW374" s="118"/>
      <c r="DLX374" s="118"/>
      <c r="DLY374" s="116"/>
      <c r="DLZ374" s="119"/>
      <c r="DMA374" s="120"/>
      <c r="DMB374" s="120"/>
      <c r="DMC374" s="116"/>
      <c r="DMD374" s="117"/>
      <c r="DME374" s="117"/>
      <c r="DMF374" s="118"/>
      <c r="DMG374" s="118"/>
      <c r="DMH374" s="116"/>
      <c r="DMI374" s="119"/>
      <c r="DMJ374" s="120"/>
      <c r="DMK374" s="120"/>
      <c r="DML374" s="116"/>
      <c r="DMM374" s="117"/>
      <c r="DMN374" s="117"/>
      <c r="DMO374" s="118"/>
      <c r="DMP374" s="118"/>
      <c r="DMQ374" s="116"/>
      <c r="DMR374" s="119"/>
      <c r="DMS374" s="120"/>
      <c r="DMT374" s="120"/>
      <c r="DMU374" s="116"/>
      <c r="DMV374" s="117"/>
      <c r="DMW374" s="117"/>
      <c r="DMX374" s="118"/>
      <c r="DMY374" s="118"/>
      <c r="DMZ374" s="116"/>
      <c r="DNA374" s="119"/>
      <c r="DNB374" s="120"/>
      <c r="DNC374" s="120"/>
      <c r="DND374" s="116"/>
      <c r="DNE374" s="117"/>
      <c r="DNF374" s="117"/>
      <c r="DNG374" s="118"/>
      <c r="DNH374" s="118"/>
      <c r="DNI374" s="116"/>
      <c r="DNJ374" s="119"/>
      <c r="DNK374" s="120"/>
      <c r="DNL374" s="120"/>
      <c r="DNM374" s="116"/>
      <c r="DNN374" s="117"/>
      <c r="DNO374" s="117"/>
      <c r="DNP374" s="118"/>
      <c r="DNQ374" s="118"/>
      <c r="DNR374" s="116"/>
      <c r="DNS374" s="119"/>
      <c r="DNT374" s="120"/>
      <c r="DNU374" s="120"/>
      <c r="DNV374" s="116"/>
      <c r="DNW374" s="117"/>
      <c r="DNX374" s="117"/>
      <c r="DNY374" s="118"/>
      <c r="DNZ374" s="118"/>
      <c r="DOA374" s="116"/>
      <c r="DOB374" s="119"/>
      <c r="DOC374" s="120"/>
      <c r="DOD374" s="120"/>
      <c r="DOE374" s="116"/>
      <c r="DOF374" s="117"/>
      <c r="DOG374" s="117"/>
      <c r="DOH374" s="118"/>
      <c r="DOI374" s="118"/>
      <c r="DOJ374" s="116"/>
      <c r="DOK374" s="119"/>
      <c r="DOL374" s="120"/>
      <c r="DOM374" s="120"/>
      <c r="DON374" s="116"/>
      <c r="DOO374" s="117"/>
      <c r="DOP374" s="117"/>
      <c r="DOQ374" s="118"/>
      <c r="DOR374" s="118"/>
      <c r="DOS374" s="116"/>
      <c r="DOT374" s="119"/>
      <c r="DOU374" s="120"/>
      <c r="DOV374" s="120"/>
      <c r="DOW374" s="116"/>
      <c r="DOX374" s="117"/>
      <c r="DOY374" s="117"/>
      <c r="DOZ374" s="118"/>
      <c r="DPA374" s="118"/>
      <c r="DPB374" s="116"/>
      <c r="DPC374" s="119"/>
      <c r="DPD374" s="120"/>
      <c r="DPE374" s="120"/>
      <c r="DPF374" s="116"/>
      <c r="DPG374" s="117"/>
      <c r="DPH374" s="117"/>
      <c r="DPI374" s="118"/>
      <c r="DPJ374" s="118"/>
      <c r="DPK374" s="116"/>
      <c r="DPL374" s="119"/>
      <c r="DPM374" s="120"/>
      <c r="DPN374" s="120"/>
      <c r="DPO374" s="116"/>
      <c r="DPP374" s="117"/>
      <c r="DPQ374" s="117"/>
      <c r="DPR374" s="118"/>
      <c r="DPS374" s="118"/>
      <c r="DPT374" s="116"/>
      <c r="DPU374" s="119"/>
      <c r="DPV374" s="120"/>
      <c r="DPW374" s="120"/>
      <c r="DPX374" s="116"/>
      <c r="DPY374" s="117"/>
      <c r="DPZ374" s="117"/>
      <c r="DQA374" s="118"/>
      <c r="DQB374" s="118"/>
      <c r="DQC374" s="116"/>
      <c r="DQD374" s="119"/>
      <c r="DQE374" s="120"/>
      <c r="DQF374" s="120"/>
      <c r="DQG374" s="116"/>
      <c r="DQH374" s="117"/>
      <c r="DQI374" s="117"/>
      <c r="DQJ374" s="118"/>
      <c r="DQK374" s="118"/>
      <c r="DQL374" s="116"/>
      <c r="DQM374" s="119"/>
      <c r="DQN374" s="120"/>
      <c r="DQO374" s="120"/>
      <c r="DQP374" s="116"/>
      <c r="DQQ374" s="117"/>
      <c r="DQR374" s="117"/>
      <c r="DQS374" s="118"/>
      <c r="DQT374" s="118"/>
      <c r="DQU374" s="116"/>
      <c r="DQV374" s="119"/>
      <c r="DQW374" s="120"/>
      <c r="DQX374" s="120"/>
      <c r="DQY374" s="116"/>
      <c r="DQZ374" s="117"/>
      <c r="DRA374" s="117"/>
      <c r="DRB374" s="118"/>
      <c r="DRC374" s="118"/>
      <c r="DRD374" s="116"/>
      <c r="DRE374" s="119"/>
      <c r="DRF374" s="120"/>
      <c r="DRG374" s="120"/>
      <c r="DRH374" s="116"/>
      <c r="DRI374" s="117"/>
      <c r="DRJ374" s="117"/>
      <c r="DRK374" s="118"/>
      <c r="DRL374" s="118"/>
      <c r="DRM374" s="116"/>
      <c r="DRN374" s="119"/>
      <c r="DRO374" s="120"/>
      <c r="DRP374" s="120"/>
      <c r="DRQ374" s="116"/>
      <c r="DRR374" s="117"/>
      <c r="DRS374" s="117"/>
      <c r="DRT374" s="118"/>
      <c r="DRU374" s="118"/>
      <c r="DRV374" s="116"/>
      <c r="DRW374" s="119"/>
      <c r="DRX374" s="120"/>
      <c r="DRY374" s="120"/>
      <c r="DRZ374" s="116"/>
      <c r="DSA374" s="117"/>
      <c r="DSB374" s="117"/>
      <c r="DSC374" s="118"/>
      <c r="DSD374" s="118"/>
      <c r="DSE374" s="116"/>
      <c r="DSF374" s="119"/>
      <c r="DSG374" s="120"/>
      <c r="DSH374" s="120"/>
      <c r="DSI374" s="116"/>
      <c r="DSJ374" s="117"/>
      <c r="DSK374" s="117"/>
      <c r="DSL374" s="118"/>
      <c r="DSM374" s="118"/>
      <c r="DSN374" s="116"/>
      <c r="DSO374" s="119"/>
      <c r="DSP374" s="120"/>
      <c r="DSQ374" s="120"/>
      <c r="DSR374" s="116"/>
      <c r="DSS374" s="117"/>
      <c r="DST374" s="117"/>
      <c r="DSU374" s="118"/>
      <c r="DSV374" s="118"/>
      <c r="DSW374" s="116"/>
      <c r="DSX374" s="119"/>
      <c r="DSY374" s="120"/>
      <c r="DSZ374" s="120"/>
      <c r="DTA374" s="116"/>
      <c r="DTB374" s="117"/>
      <c r="DTC374" s="117"/>
      <c r="DTD374" s="118"/>
      <c r="DTE374" s="118"/>
      <c r="DTF374" s="116"/>
      <c r="DTG374" s="119"/>
      <c r="DTH374" s="120"/>
      <c r="DTI374" s="120"/>
      <c r="DTJ374" s="116"/>
      <c r="DTK374" s="117"/>
      <c r="DTL374" s="117"/>
      <c r="DTM374" s="118"/>
      <c r="DTN374" s="118"/>
      <c r="DTO374" s="116"/>
      <c r="DTP374" s="119"/>
      <c r="DTQ374" s="120"/>
      <c r="DTR374" s="120"/>
      <c r="DTS374" s="116"/>
      <c r="DTT374" s="117"/>
      <c r="DTU374" s="117"/>
      <c r="DTV374" s="118"/>
      <c r="DTW374" s="118"/>
      <c r="DTX374" s="116"/>
      <c r="DTY374" s="119"/>
      <c r="DTZ374" s="120"/>
      <c r="DUA374" s="120"/>
      <c r="DUB374" s="116"/>
      <c r="DUC374" s="117"/>
      <c r="DUD374" s="117"/>
      <c r="DUE374" s="118"/>
      <c r="DUF374" s="118"/>
      <c r="DUG374" s="116"/>
      <c r="DUH374" s="119"/>
      <c r="DUI374" s="120"/>
      <c r="DUJ374" s="120"/>
      <c r="DUK374" s="116"/>
      <c r="DUL374" s="117"/>
      <c r="DUM374" s="117"/>
      <c r="DUN374" s="118"/>
      <c r="DUO374" s="118"/>
      <c r="DUP374" s="116"/>
      <c r="DUQ374" s="119"/>
      <c r="DUR374" s="120"/>
      <c r="DUS374" s="120"/>
      <c r="DUT374" s="116"/>
      <c r="DUU374" s="117"/>
      <c r="DUV374" s="117"/>
      <c r="DUW374" s="118"/>
      <c r="DUX374" s="118"/>
      <c r="DUY374" s="116"/>
      <c r="DUZ374" s="119"/>
      <c r="DVA374" s="120"/>
      <c r="DVB374" s="120"/>
      <c r="DVC374" s="116"/>
      <c r="DVD374" s="117"/>
      <c r="DVE374" s="117"/>
      <c r="DVF374" s="118"/>
      <c r="DVG374" s="118"/>
      <c r="DVH374" s="116"/>
      <c r="DVI374" s="119"/>
      <c r="DVJ374" s="120"/>
      <c r="DVK374" s="120"/>
      <c r="DVL374" s="116"/>
      <c r="DVM374" s="117"/>
      <c r="DVN374" s="117"/>
      <c r="DVO374" s="118"/>
      <c r="DVP374" s="118"/>
      <c r="DVQ374" s="116"/>
      <c r="DVR374" s="119"/>
      <c r="DVS374" s="120"/>
      <c r="DVT374" s="120"/>
      <c r="DVU374" s="116"/>
      <c r="DVV374" s="117"/>
      <c r="DVW374" s="117"/>
      <c r="DVX374" s="118"/>
      <c r="DVY374" s="118"/>
      <c r="DVZ374" s="116"/>
      <c r="DWA374" s="119"/>
      <c r="DWB374" s="120"/>
      <c r="DWC374" s="120"/>
      <c r="DWD374" s="116"/>
      <c r="DWE374" s="117"/>
      <c r="DWF374" s="117"/>
      <c r="DWG374" s="118"/>
      <c r="DWH374" s="118"/>
      <c r="DWI374" s="116"/>
      <c r="DWJ374" s="119"/>
      <c r="DWK374" s="120"/>
      <c r="DWL374" s="120"/>
      <c r="DWM374" s="116"/>
      <c r="DWN374" s="117"/>
      <c r="DWO374" s="117"/>
      <c r="DWP374" s="118"/>
      <c r="DWQ374" s="118"/>
      <c r="DWR374" s="116"/>
      <c r="DWS374" s="119"/>
      <c r="DWT374" s="120"/>
      <c r="DWU374" s="120"/>
      <c r="DWV374" s="116"/>
      <c r="DWW374" s="117"/>
      <c r="DWX374" s="117"/>
      <c r="DWY374" s="118"/>
      <c r="DWZ374" s="118"/>
      <c r="DXA374" s="116"/>
      <c r="DXB374" s="119"/>
      <c r="DXC374" s="120"/>
      <c r="DXD374" s="120"/>
      <c r="DXE374" s="116"/>
      <c r="DXF374" s="117"/>
      <c r="DXG374" s="117"/>
      <c r="DXH374" s="118"/>
      <c r="DXI374" s="118"/>
      <c r="DXJ374" s="116"/>
      <c r="DXK374" s="119"/>
      <c r="DXL374" s="120"/>
      <c r="DXM374" s="120"/>
      <c r="DXN374" s="116"/>
      <c r="DXO374" s="117"/>
      <c r="DXP374" s="117"/>
      <c r="DXQ374" s="118"/>
      <c r="DXR374" s="118"/>
      <c r="DXS374" s="116"/>
      <c r="DXT374" s="119"/>
      <c r="DXU374" s="120"/>
      <c r="DXV374" s="120"/>
      <c r="DXW374" s="116"/>
      <c r="DXX374" s="117"/>
      <c r="DXY374" s="117"/>
      <c r="DXZ374" s="118"/>
      <c r="DYA374" s="118"/>
      <c r="DYB374" s="116"/>
      <c r="DYC374" s="119"/>
      <c r="DYD374" s="120"/>
      <c r="DYE374" s="120"/>
      <c r="DYF374" s="116"/>
      <c r="DYG374" s="117"/>
      <c r="DYH374" s="117"/>
      <c r="DYI374" s="118"/>
      <c r="DYJ374" s="118"/>
      <c r="DYK374" s="116"/>
      <c r="DYL374" s="119"/>
      <c r="DYM374" s="120"/>
      <c r="DYN374" s="120"/>
      <c r="DYO374" s="116"/>
      <c r="DYP374" s="117"/>
      <c r="DYQ374" s="117"/>
      <c r="DYR374" s="118"/>
      <c r="DYS374" s="118"/>
      <c r="DYT374" s="116"/>
      <c r="DYU374" s="119"/>
      <c r="DYV374" s="120"/>
      <c r="DYW374" s="120"/>
      <c r="DYX374" s="116"/>
      <c r="DYY374" s="117"/>
      <c r="DYZ374" s="117"/>
      <c r="DZA374" s="118"/>
      <c r="DZB374" s="118"/>
      <c r="DZC374" s="116"/>
      <c r="DZD374" s="119"/>
      <c r="DZE374" s="120"/>
      <c r="DZF374" s="120"/>
      <c r="DZG374" s="116"/>
      <c r="DZH374" s="117"/>
      <c r="DZI374" s="117"/>
      <c r="DZJ374" s="118"/>
      <c r="DZK374" s="118"/>
      <c r="DZL374" s="116"/>
      <c r="DZM374" s="119"/>
      <c r="DZN374" s="120"/>
      <c r="DZO374" s="120"/>
      <c r="DZP374" s="116"/>
      <c r="DZQ374" s="117"/>
      <c r="DZR374" s="117"/>
      <c r="DZS374" s="118"/>
      <c r="DZT374" s="118"/>
      <c r="DZU374" s="116"/>
      <c r="DZV374" s="119"/>
      <c r="DZW374" s="120"/>
      <c r="DZX374" s="120"/>
      <c r="DZY374" s="116"/>
      <c r="DZZ374" s="117"/>
      <c r="EAA374" s="117"/>
      <c r="EAB374" s="118"/>
      <c r="EAC374" s="118"/>
      <c r="EAD374" s="116"/>
      <c r="EAE374" s="119"/>
      <c r="EAF374" s="120"/>
      <c r="EAG374" s="120"/>
      <c r="EAH374" s="116"/>
      <c r="EAI374" s="117"/>
      <c r="EAJ374" s="117"/>
      <c r="EAK374" s="118"/>
      <c r="EAL374" s="118"/>
      <c r="EAM374" s="116"/>
      <c r="EAN374" s="119"/>
      <c r="EAO374" s="120"/>
      <c r="EAP374" s="120"/>
      <c r="EAQ374" s="116"/>
      <c r="EAR374" s="117"/>
      <c r="EAS374" s="117"/>
      <c r="EAT374" s="118"/>
      <c r="EAU374" s="118"/>
      <c r="EAV374" s="116"/>
      <c r="EAW374" s="119"/>
      <c r="EAX374" s="120"/>
      <c r="EAY374" s="120"/>
      <c r="EAZ374" s="116"/>
      <c r="EBA374" s="117"/>
      <c r="EBB374" s="117"/>
      <c r="EBC374" s="118"/>
      <c r="EBD374" s="118"/>
      <c r="EBE374" s="116"/>
      <c r="EBF374" s="119"/>
      <c r="EBG374" s="120"/>
      <c r="EBH374" s="120"/>
      <c r="EBI374" s="116"/>
      <c r="EBJ374" s="117"/>
      <c r="EBK374" s="117"/>
      <c r="EBL374" s="118"/>
      <c r="EBM374" s="118"/>
      <c r="EBN374" s="116"/>
      <c r="EBO374" s="119"/>
      <c r="EBP374" s="120"/>
      <c r="EBQ374" s="120"/>
      <c r="EBR374" s="116"/>
      <c r="EBS374" s="117"/>
      <c r="EBT374" s="117"/>
      <c r="EBU374" s="118"/>
      <c r="EBV374" s="118"/>
      <c r="EBW374" s="116"/>
      <c r="EBX374" s="119"/>
      <c r="EBY374" s="120"/>
      <c r="EBZ374" s="120"/>
      <c r="ECA374" s="116"/>
      <c r="ECB374" s="117"/>
      <c r="ECC374" s="117"/>
      <c r="ECD374" s="118"/>
      <c r="ECE374" s="118"/>
      <c r="ECF374" s="116"/>
      <c r="ECG374" s="119"/>
      <c r="ECH374" s="120"/>
      <c r="ECI374" s="120"/>
      <c r="ECJ374" s="116"/>
      <c r="ECK374" s="117"/>
      <c r="ECL374" s="117"/>
      <c r="ECM374" s="118"/>
      <c r="ECN374" s="118"/>
      <c r="ECO374" s="116"/>
      <c r="ECP374" s="119"/>
      <c r="ECQ374" s="120"/>
      <c r="ECR374" s="120"/>
      <c r="ECS374" s="116"/>
      <c r="ECT374" s="117"/>
      <c r="ECU374" s="117"/>
      <c r="ECV374" s="118"/>
      <c r="ECW374" s="118"/>
      <c r="ECX374" s="116"/>
      <c r="ECY374" s="119"/>
      <c r="ECZ374" s="120"/>
      <c r="EDA374" s="120"/>
      <c r="EDB374" s="116"/>
      <c r="EDC374" s="117"/>
      <c r="EDD374" s="117"/>
      <c r="EDE374" s="118"/>
      <c r="EDF374" s="118"/>
      <c r="EDG374" s="116"/>
      <c r="EDH374" s="119"/>
      <c r="EDI374" s="120"/>
      <c r="EDJ374" s="120"/>
      <c r="EDK374" s="116"/>
      <c r="EDL374" s="117"/>
      <c r="EDM374" s="117"/>
      <c r="EDN374" s="118"/>
      <c r="EDO374" s="118"/>
      <c r="EDP374" s="116"/>
      <c r="EDQ374" s="119"/>
      <c r="EDR374" s="120"/>
      <c r="EDS374" s="120"/>
      <c r="EDT374" s="116"/>
      <c r="EDU374" s="117"/>
      <c r="EDV374" s="117"/>
      <c r="EDW374" s="118"/>
      <c r="EDX374" s="118"/>
      <c r="EDY374" s="116"/>
      <c r="EDZ374" s="119"/>
      <c r="EEA374" s="120"/>
      <c r="EEB374" s="120"/>
      <c r="EEC374" s="116"/>
      <c r="EED374" s="117"/>
      <c r="EEE374" s="117"/>
      <c r="EEF374" s="118"/>
      <c r="EEG374" s="118"/>
      <c r="EEH374" s="116"/>
      <c r="EEI374" s="119"/>
      <c r="EEJ374" s="120"/>
      <c r="EEK374" s="120"/>
      <c r="EEL374" s="116"/>
      <c r="EEM374" s="117"/>
      <c r="EEN374" s="117"/>
      <c r="EEO374" s="118"/>
      <c r="EEP374" s="118"/>
      <c r="EEQ374" s="116"/>
      <c r="EER374" s="119"/>
      <c r="EES374" s="120"/>
      <c r="EET374" s="120"/>
      <c r="EEU374" s="116"/>
      <c r="EEV374" s="117"/>
      <c r="EEW374" s="117"/>
      <c r="EEX374" s="118"/>
      <c r="EEY374" s="118"/>
      <c r="EEZ374" s="116"/>
      <c r="EFA374" s="119"/>
      <c r="EFB374" s="120"/>
      <c r="EFC374" s="120"/>
      <c r="EFD374" s="116"/>
      <c r="EFE374" s="117"/>
      <c r="EFF374" s="117"/>
      <c r="EFG374" s="118"/>
      <c r="EFH374" s="118"/>
      <c r="EFI374" s="116"/>
      <c r="EFJ374" s="119"/>
      <c r="EFK374" s="120"/>
      <c r="EFL374" s="120"/>
      <c r="EFM374" s="116"/>
      <c r="EFN374" s="117"/>
      <c r="EFO374" s="117"/>
      <c r="EFP374" s="118"/>
      <c r="EFQ374" s="118"/>
      <c r="EFR374" s="116"/>
      <c r="EFS374" s="119"/>
      <c r="EFT374" s="120"/>
      <c r="EFU374" s="120"/>
      <c r="EFV374" s="116"/>
      <c r="EFW374" s="117"/>
      <c r="EFX374" s="117"/>
      <c r="EFY374" s="118"/>
      <c r="EFZ374" s="118"/>
      <c r="EGA374" s="116"/>
      <c r="EGB374" s="119"/>
      <c r="EGC374" s="120"/>
      <c r="EGD374" s="120"/>
      <c r="EGE374" s="116"/>
      <c r="EGF374" s="117"/>
      <c r="EGG374" s="117"/>
      <c r="EGH374" s="118"/>
      <c r="EGI374" s="118"/>
      <c r="EGJ374" s="116"/>
      <c r="EGK374" s="119"/>
      <c r="EGL374" s="120"/>
      <c r="EGM374" s="120"/>
      <c r="EGN374" s="116"/>
      <c r="EGO374" s="117"/>
      <c r="EGP374" s="117"/>
      <c r="EGQ374" s="118"/>
      <c r="EGR374" s="118"/>
      <c r="EGS374" s="116"/>
      <c r="EGT374" s="119"/>
      <c r="EGU374" s="120"/>
      <c r="EGV374" s="120"/>
      <c r="EGW374" s="116"/>
      <c r="EGX374" s="117"/>
      <c r="EGY374" s="117"/>
      <c r="EGZ374" s="118"/>
      <c r="EHA374" s="118"/>
      <c r="EHB374" s="116"/>
      <c r="EHC374" s="119"/>
      <c r="EHD374" s="120"/>
      <c r="EHE374" s="120"/>
      <c r="EHF374" s="116"/>
      <c r="EHG374" s="117"/>
      <c r="EHH374" s="117"/>
      <c r="EHI374" s="118"/>
      <c r="EHJ374" s="118"/>
      <c r="EHK374" s="116"/>
      <c r="EHL374" s="119"/>
      <c r="EHM374" s="120"/>
      <c r="EHN374" s="120"/>
      <c r="EHO374" s="116"/>
      <c r="EHP374" s="117"/>
      <c r="EHQ374" s="117"/>
      <c r="EHR374" s="118"/>
      <c r="EHS374" s="118"/>
      <c r="EHT374" s="116"/>
      <c r="EHU374" s="119"/>
      <c r="EHV374" s="120"/>
      <c r="EHW374" s="120"/>
      <c r="EHX374" s="116"/>
      <c r="EHY374" s="117"/>
      <c r="EHZ374" s="117"/>
      <c r="EIA374" s="118"/>
      <c r="EIB374" s="118"/>
      <c r="EIC374" s="116"/>
      <c r="EID374" s="119"/>
      <c r="EIE374" s="120"/>
      <c r="EIF374" s="120"/>
      <c r="EIG374" s="116"/>
      <c r="EIH374" s="117"/>
      <c r="EII374" s="117"/>
      <c r="EIJ374" s="118"/>
      <c r="EIK374" s="118"/>
      <c r="EIL374" s="116"/>
      <c r="EIM374" s="119"/>
      <c r="EIN374" s="120"/>
      <c r="EIO374" s="120"/>
      <c r="EIP374" s="116"/>
      <c r="EIQ374" s="117"/>
      <c r="EIR374" s="117"/>
      <c r="EIS374" s="118"/>
      <c r="EIT374" s="118"/>
      <c r="EIU374" s="116"/>
      <c r="EIV374" s="119"/>
      <c r="EIW374" s="120"/>
      <c r="EIX374" s="120"/>
      <c r="EIY374" s="116"/>
      <c r="EIZ374" s="117"/>
      <c r="EJA374" s="117"/>
      <c r="EJB374" s="118"/>
      <c r="EJC374" s="118"/>
      <c r="EJD374" s="116"/>
      <c r="EJE374" s="119"/>
      <c r="EJF374" s="120"/>
      <c r="EJG374" s="120"/>
      <c r="EJH374" s="116"/>
      <c r="EJI374" s="117"/>
      <c r="EJJ374" s="117"/>
      <c r="EJK374" s="118"/>
      <c r="EJL374" s="118"/>
      <c r="EJM374" s="116"/>
      <c r="EJN374" s="119"/>
      <c r="EJO374" s="120"/>
      <c r="EJP374" s="120"/>
      <c r="EJQ374" s="116"/>
      <c r="EJR374" s="117"/>
      <c r="EJS374" s="117"/>
      <c r="EJT374" s="118"/>
      <c r="EJU374" s="118"/>
      <c r="EJV374" s="116"/>
      <c r="EJW374" s="119"/>
      <c r="EJX374" s="120"/>
      <c r="EJY374" s="120"/>
      <c r="EJZ374" s="116"/>
      <c r="EKA374" s="117"/>
      <c r="EKB374" s="117"/>
      <c r="EKC374" s="118"/>
      <c r="EKD374" s="118"/>
      <c r="EKE374" s="116"/>
      <c r="EKF374" s="119"/>
      <c r="EKG374" s="120"/>
      <c r="EKH374" s="120"/>
      <c r="EKI374" s="116"/>
      <c r="EKJ374" s="117"/>
      <c r="EKK374" s="117"/>
      <c r="EKL374" s="118"/>
      <c r="EKM374" s="118"/>
      <c r="EKN374" s="116"/>
      <c r="EKO374" s="119"/>
      <c r="EKP374" s="120"/>
      <c r="EKQ374" s="120"/>
      <c r="EKR374" s="116"/>
      <c r="EKS374" s="117"/>
      <c r="EKT374" s="117"/>
      <c r="EKU374" s="118"/>
      <c r="EKV374" s="118"/>
      <c r="EKW374" s="116"/>
      <c r="EKX374" s="119"/>
      <c r="EKY374" s="120"/>
      <c r="EKZ374" s="120"/>
      <c r="ELA374" s="116"/>
      <c r="ELB374" s="117"/>
      <c r="ELC374" s="117"/>
      <c r="ELD374" s="118"/>
      <c r="ELE374" s="118"/>
      <c r="ELF374" s="116"/>
      <c r="ELG374" s="119"/>
      <c r="ELH374" s="120"/>
      <c r="ELI374" s="120"/>
      <c r="ELJ374" s="116"/>
      <c r="ELK374" s="117"/>
      <c r="ELL374" s="117"/>
      <c r="ELM374" s="118"/>
      <c r="ELN374" s="118"/>
      <c r="ELO374" s="116"/>
      <c r="ELP374" s="119"/>
      <c r="ELQ374" s="120"/>
      <c r="ELR374" s="120"/>
      <c r="ELS374" s="116"/>
      <c r="ELT374" s="117"/>
      <c r="ELU374" s="117"/>
      <c r="ELV374" s="118"/>
      <c r="ELW374" s="118"/>
      <c r="ELX374" s="116"/>
      <c r="ELY374" s="119"/>
      <c r="ELZ374" s="120"/>
      <c r="EMA374" s="120"/>
      <c r="EMB374" s="116"/>
      <c r="EMC374" s="117"/>
      <c r="EMD374" s="117"/>
      <c r="EME374" s="118"/>
      <c r="EMF374" s="118"/>
      <c r="EMG374" s="116"/>
      <c r="EMH374" s="119"/>
      <c r="EMI374" s="120"/>
      <c r="EMJ374" s="120"/>
      <c r="EMK374" s="116"/>
      <c r="EML374" s="117"/>
      <c r="EMM374" s="117"/>
      <c r="EMN374" s="118"/>
      <c r="EMO374" s="118"/>
      <c r="EMP374" s="116"/>
      <c r="EMQ374" s="119"/>
      <c r="EMR374" s="120"/>
      <c r="EMS374" s="120"/>
      <c r="EMT374" s="116"/>
      <c r="EMU374" s="117"/>
      <c r="EMV374" s="117"/>
      <c r="EMW374" s="118"/>
      <c r="EMX374" s="118"/>
      <c r="EMY374" s="116"/>
      <c r="EMZ374" s="119"/>
      <c r="ENA374" s="120"/>
      <c r="ENB374" s="120"/>
      <c r="ENC374" s="116"/>
      <c r="END374" s="117"/>
      <c r="ENE374" s="117"/>
      <c r="ENF374" s="118"/>
      <c r="ENG374" s="118"/>
      <c r="ENH374" s="116"/>
      <c r="ENI374" s="119"/>
      <c r="ENJ374" s="120"/>
      <c r="ENK374" s="120"/>
      <c r="ENL374" s="116"/>
      <c r="ENM374" s="117"/>
      <c r="ENN374" s="117"/>
      <c r="ENO374" s="118"/>
      <c r="ENP374" s="118"/>
      <c r="ENQ374" s="116"/>
      <c r="ENR374" s="119"/>
      <c r="ENS374" s="120"/>
      <c r="ENT374" s="120"/>
      <c r="ENU374" s="116"/>
      <c r="ENV374" s="117"/>
      <c r="ENW374" s="117"/>
      <c r="ENX374" s="118"/>
      <c r="ENY374" s="118"/>
      <c r="ENZ374" s="116"/>
      <c r="EOA374" s="119"/>
      <c r="EOB374" s="120"/>
      <c r="EOC374" s="120"/>
      <c r="EOD374" s="116"/>
      <c r="EOE374" s="117"/>
      <c r="EOF374" s="117"/>
      <c r="EOG374" s="118"/>
      <c r="EOH374" s="118"/>
      <c r="EOI374" s="116"/>
      <c r="EOJ374" s="119"/>
      <c r="EOK374" s="120"/>
      <c r="EOL374" s="120"/>
      <c r="EOM374" s="116"/>
      <c r="EON374" s="117"/>
      <c r="EOO374" s="117"/>
      <c r="EOP374" s="118"/>
      <c r="EOQ374" s="118"/>
      <c r="EOR374" s="116"/>
      <c r="EOS374" s="119"/>
      <c r="EOT374" s="120"/>
      <c r="EOU374" s="120"/>
      <c r="EOV374" s="116"/>
      <c r="EOW374" s="117"/>
      <c r="EOX374" s="117"/>
      <c r="EOY374" s="118"/>
      <c r="EOZ374" s="118"/>
      <c r="EPA374" s="116"/>
      <c r="EPB374" s="119"/>
      <c r="EPC374" s="120"/>
      <c r="EPD374" s="120"/>
      <c r="EPE374" s="116"/>
      <c r="EPF374" s="117"/>
      <c r="EPG374" s="117"/>
      <c r="EPH374" s="118"/>
      <c r="EPI374" s="118"/>
      <c r="EPJ374" s="116"/>
      <c r="EPK374" s="119"/>
      <c r="EPL374" s="120"/>
      <c r="EPM374" s="120"/>
      <c r="EPN374" s="116"/>
      <c r="EPO374" s="117"/>
      <c r="EPP374" s="117"/>
      <c r="EPQ374" s="118"/>
      <c r="EPR374" s="118"/>
      <c r="EPS374" s="116"/>
      <c r="EPT374" s="119"/>
      <c r="EPU374" s="120"/>
      <c r="EPV374" s="120"/>
      <c r="EPW374" s="116"/>
      <c r="EPX374" s="117"/>
      <c r="EPY374" s="117"/>
      <c r="EPZ374" s="118"/>
      <c r="EQA374" s="118"/>
      <c r="EQB374" s="116"/>
      <c r="EQC374" s="119"/>
      <c r="EQD374" s="120"/>
      <c r="EQE374" s="120"/>
      <c r="EQF374" s="116"/>
      <c r="EQG374" s="117"/>
      <c r="EQH374" s="117"/>
      <c r="EQI374" s="118"/>
      <c r="EQJ374" s="118"/>
      <c r="EQK374" s="116"/>
      <c r="EQL374" s="119"/>
      <c r="EQM374" s="120"/>
      <c r="EQN374" s="120"/>
      <c r="EQO374" s="116"/>
      <c r="EQP374" s="117"/>
      <c r="EQQ374" s="117"/>
      <c r="EQR374" s="118"/>
      <c r="EQS374" s="118"/>
      <c r="EQT374" s="116"/>
      <c r="EQU374" s="119"/>
      <c r="EQV374" s="120"/>
      <c r="EQW374" s="120"/>
      <c r="EQX374" s="116"/>
      <c r="EQY374" s="117"/>
      <c r="EQZ374" s="117"/>
      <c r="ERA374" s="118"/>
      <c r="ERB374" s="118"/>
      <c r="ERC374" s="116"/>
      <c r="ERD374" s="119"/>
      <c r="ERE374" s="120"/>
      <c r="ERF374" s="120"/>
      <c r="ERG374" s="116"/>
      <c r="ERH374" s="117"/>
      <c r="ERI374" s="117"/>
      <c r="ERJ374" s="118"/>
      <c r="ERK374" s="118"/>
      <c r="ERL374" s="116"/>
      <c r="ERM374" s="119"/>
      <c r="ERN374" s="120"/>
      <c r="ERO374" s="120"/>
      <c r="ERP374" s="116"/>
      <c r="ERQ374" s="117"/>
      <c r="ERR374" s="117"/>
      <c r="ERS374" s="118"/>
      <c r="ERT374" s="118"/>
      <c r="ERU374" s="116"/>
      <c r="ERV374" s="119"/>
      <c r="ERW374" s="120"/>
      <c r="ERX374" s="120"/>
      <c r="ERY374" s="116"/>
      <c r="ERZ374" s="117"/>
      <c r="ESA374" s="117"/>
      <c r="ESB374" s="118"/>
      <c r="ESC374" s="118"/>
      <c r="ESD374" s="116"/>
      <c r="ESE374" s="119"/>
      <c r="ESF374" s="120"/>
      <c r="ESG374" s="120"/>
      <c r="ESH374" s="116"/>
      <c r="ESI374" s="117"/>
      <c r="ESJ374" s="117"/>
      <c r="ESK374" s="118"/>
      <c r="ESL374" s="118"/>
      <c r="ESM374" s="116"/>
      <c r="ESN374" s="119"/>
      <c r="ESO374" s="120"/>
      <c r="ESP374" s="120"/>
      <c r="ESQ374" s="116"/>
      <c r="ESR374" s="117"/>
      <c r="ESS374" s="117"/>
      <c r="EST374" s="118"/>
      <c r="ESU374" s="118"/>
      <c r="ESV374" s="116"/>
      <c r="ESW374" s="119"/>
      <c r="ESX374" s="120"/>
      <c r="ESY374" s="120"/>
      <c r="ESZ374" s="116"/>
      <c r="ETA374" s="117"/>
      <c r="ETB374" s="117"/>
      <c r="ETC374" s="118"/>
      <c r="ETD374" s="118"/>
      <c r="ETE374" s="116"/>
      <c r="ETF374" s="119"/>
      <c r="ETG374" s="120"/>
      <c r="ETH374" s="120"/>
      <c r="ETI374" s="116"/>
      <c r="ETJ374" s="117"/>
      <c r="ETK374" s="117"/>
      <c r="ETL374" s="118"/>
      <c r="ETM374" s="118"/>
      <c r="ETN374" s="116"/>
      <c r="ETO374" s="119"/>
      <c r="ETP374" s="120"/>
      <c r="ETQ374" s="120"/>
      <c r="ETR374" s="116"/>
      <c r="ETS374" s="117"/>
      <c r="ETT374" s="117"/>
      <c r="ETU374" s="118"/>
      <c r="ETV374" s="118"/>
      <c r="ETW374" s="116"/>
      <c r="ETX374" s="119"/>
      <c r="ETY374" s="120"/>
      <c r="ETZ374" s="120"/>
      <c r="EUA374" s="116"/>
      <c r="EUB374" s="117"/>
      <c r="EUC374" s="117"/>
      <c r="EUD374" s="118"/>
      <c r="EUE374" s="118"/>
      <c r="EUF374" s="116"/>
      <c r="EUG374" s="119"/>
      <c r="EUH374" s="120"/>
      <c r="EUI374" s="120"/>
      <c r="EUJ374" s="116"/>
      <c r="EUK374" s="117"/>
      <c r="EUL374" s="117"/>
      <c r="EUM374" s="118"/>
      <c r="EUN374" s="118"/>
      <c r="EUO374" s="116"/>
      <c r="EUP374" s="119"/>
      <c r="EUQ374" s="120"/>
      <c r="EUR374" s="120"/>
      <c r="EUS374" s="116"/>
      <c r="EUT374" s="117"/>
      <c r="EUU374" s="117"/>
      <c r="EUV374" s="118"/>
      <c r="EUW374" s="118"/>
      <c r="EUX374" s="116"/>
      <c r="EUY374" s="119"/>
      <c r="EUZ374" s="120"/>
      <c r="EVA374" s="120"/>
      <c r="EVB374" s="116"/>
      <c r="EVC374" s="117"/>
      <c r="EVD374" s="117"/>
      <c r="EVE374" s="118"/>
      <c r="EVF374" s="118"/>
      <c r="EVG374" s="116"/>
      <c r="EVH374" s="119"/>
      <c r="EVI374" s="120"/>
      <c r="EVJ374" s="120"/>
      <c r="EVK374" s="116"/>
      <c r="EVL374" s="117"/>
      <c r="EVM374" s="117"/>
      <c r="EVN374" s="118"/>
      <c r="EVO374" s="118"/>
      <c r="EVP374" s="116"/>
      <c r="EVQ374" s="119"/>
      <c r="EVR374" s="120"/>
      <c r="EVS374" s="120"/>
      <c r="EVT374" s="116"/>
      <c r="EVU374" s="117"/>
      <c r="EVV374" s="117"/>
      <c r="EVW374" s="118"/>
      <c r="EVX374" s="118"/>
      <c r="EVY374" s="116"/>
      <c r="EVZ374" s="119"/>
      <c r="EWA374" s="120"/>
      <c r="EWB374" s="120"/>
      <c r="EWC374" s="116"/>
      <c r="EWD374" s="117"/>
      <c r="EWE374" s="117"/>
      <c r="EWF374" s="118"/>
      <c r="EWG374" s="118"/>
      <c r="EWH374" s="116"/>
      <c r="EWI374" s="119"/>
      <c r="EWJ374" s="120"/>
      <c r="EWK374" s="120"/>
      <c r="EWL374" s="116"/>
      <c r="EWM374" s="117"/>
      <c r="EWN374" s="117"/>
      <c r="EWO374" s="118"/>
      <c r="EWP374" s="118"/>
      <c r="EWQ374" s="116"/>
      <c r="EWR374" s="119"/>
      <c r="EWS374" s="120"/>
      <c r="EWT374" s="120"/>
      <c r="EWU374" s="116"/>
      <c r="EWV374" s="117"/>
      <c r="EWW374" s="117"/>
      <c r="EWX374" s="118"/>
      <c r="EWY374" s="118"/>
      <c r="EWZ374" s="116"/>
      <c r="EXA374" s="119"/>
      <c r="EXB374" s="120"/>
      <c r="EXC374" s="120"/>
      <c r="EXD374" s="116"/>
      <c r="EXE374" s="117"/>
      <c r="EXF374" s="117"/>
      <c r="EXG374" s="118"/>
      <c r="EXH374" s="118"/>
      <c r="EXI374" s="116"/>
      <c r="EXJ374" s="119"/>
      <c r="EXK374" s="120"/>
      <c r="EXL374" s="120"/>
      <c r="EXM374" s="116"/>
      <c r="EXN374" s="117"/>
      <c r="EXO374" s="117"/>
      <c r="EXP374" s="118"/>
      <c r="EXQ374" s="118"/>
      <c r="EXR374" s="116"/>
      <c r="EXS374" s="119"/>
      <c r="EXT374" s="120"/>
      <c r="EXU374" s="120"/>
      <c r="EXV374" s="116"/>
      <c r="EXW374" s="117"/>
      <c r="EXX374" s="117"/>
      <c r="EXY374" s="118"/>
      <c r="EXZ374" s="118"/>
      <c r="EYA374" s="116"/>
      <c r="EYB374" s="119"/>
      <c r="EYC374" s="120"/>
      <c r="EYD374" s="120"/>
      <c r="EYE374" s="116"/>
      <c r="EYF374" s="117"/>
      <c r="EYG374" s="117"/>
      <c r="EYH374" s="118"/>
      <c r="EYI374" s="118"/>
      <c r="EYJ374" s="116"/>
      <c r="EYK374" s="119"/>
      <c r="EYL374" s="120"/>
      <c r="EYM374" s="120"/>
      <c r="EYN374" s="116"/>
      <c r="EYO374" s="117"/>
      <c r="EYP374" s="117"/>
      <c r="EYQ374" s="118"/>
      <c r="EYR374" s="118"/>
      <c r="EYS374" s="116"/>
      <c r="EYT374" s="119"/>
      <c r="EYU374" s="120"/>
      <c r="EYV374" s="120"/>
      <c r="EYW374" s="116"/>
      <c r="EYX374" s="117"/>
      <c r="EYY374" s="117"/>
      <c r="EYZ374" s="118"/>
      <c r="EZA374" s="118"/>
      <c r="EZB374" s="116"/>
      <c r="EZC374" s="119"/>
      <c r="EZD374" s="120"/>
      <c r="EZE374" s="120"/>
      <c r="EZF374" s="116"/>
      <c r="EZG374" s="117"/>
      <c r="EZH374" s="117"/>
      <c r="EZI374" s="118"/>
      <c r="EZJ374" s="118"/>
      <c r="EZK374" s="116"/>
      <c r="EZL374" s="119"/>
      <c r="EZM374" s="120"/>
      <c r="EZN374" s="120"/>
      <c r="EZO374" s="116"/>
      <c r="EZP374" s="117"/>
      <c r="EZQ374" s="117"/>
      <c r="EZR374" s="118"/>
      <c r="EZS374" s="118"/>
      <c r="EZT374" s="116"/>
      <c r="EZU374" s="119"/>
      <c r="EZV374" s="120"/>
      <c r="EZW374" s="120"/>
      <c r="EZX374" s="116"/>
      <c r="EZY374" s="117"/>
      <c r="EZZ374" s="117"/>
      <c r="FAA374" s="118"/>
      <c r="FAB374" s="118"/>
      <c r="FAC374" s="116"/>
      <c r="FAD374" s="119"/>
      <c r="FAE374" s="120"/>
      <c r="FAF374" s="120"/>
      <c r="FAG374" s="116"/>
      <c r="FAH374" s="117"/>
      <c r="FAI374" s="117"/>
      <c r="FAJ374" s="118"/>
      <c r="FAK374" s="118"/>
      <c r="FAL374" s="116"/>
      <c r="FAM374" s="119"/>
      <c r="FAN374" s="120"/>
      <c r="FAO374" s="120"/>
      <c r="FAP374" s="116"/>
      <c r="FAQ374" s="117"/>
      <c r="FAR374" s="117"/>
      <c r="FAS374" s="118"/>
      <c r="FAT374" s="118"/>
      <c r="FAU374" s="116"/>
      <c r="FAV374" s="119"/>
      <c r="FAW374" s="120"/>
      <c r="FAX374" s="120"/>
      <c r="FAY374" s="116"/>
      <c r="FAZ374" s="117"/>
      <c r="FBA374" s="117"/>
      <c r="FBB374" s="118"/>
      <c r="FBC374" s="118"/>
      <c r="FBD374" s="116"/>
      <c r="FBE374" s="119"/>
      <c r="FBF374" s="120"/>
      <c r="FBG374" s="120"/>
      <c r="FBH374" s="116"/>
      <c r="FBI374" s="117"/>
      <c r="FBJ374" s="117"/>
      <c r="FBK374" s="118"/>
      <c r="FBL374" s="118"/>
      <c r="FBM374" s="116"/>
      <c r="FBN374" s="119"/>
      <c r="FBO374" s="120"/>
      <c r="FBP374" s="120"/>
      <c r="FBQ374" s="116"/>
      <c r="FBR374" s="117"/>
      <c r="FBS374" s="117"/>
      <c r="FBT374" s="118"/>
      <c r="FBU374" s="118"/>
      <c r="FBV374" s="116"/>
      <c r="FBW374" s="119"/>
      <c r="FBX374" s="120"/>
      <c r="FBY374" s="120"/>
      <c r="FBZ374" s="116"/>
      <c r="FCA374" s="117"/>
      <c r="FCB374" s="117"/>
      <c r="FCC374" s="118"/>
      <c r="FCD374" s="118"/>
      <c r="FCE374" s="116"/>
      <c r="FCF374" s="119"/>
      <c r="FCG374" s="120"/>
      <c r="FCH374" s="120"/>
      <c r="FCI374" s="116"/>
      <c r="FCJ374" s="117"/>
      <c r="FCK374" s="117"/>
      <c r="FCL374" s="118"/>
      <c r="FCM374" s="118"/>
      <c r="FCN374" s="116"/>
      <c r="FCO374" s="119"/>
      <c r="FCP374" s="120"/>
      <c r="FCQ374" s="120"/>
      <c r="FCR374" s="116"/>
      <c r="FCS374" s="117"/>
      <c r="FCT374" s="117"/>
      <c r="FCU374" s="118"/>
      <c r="FCV374" s="118"/>
      <c r="FCW374" s="116"/>
      <c r="FCX374" s="119"/>
      <c r="FCY374" s="120"/>
      <c r="FCZ374" s="120"/>
      <c r="FDA374" s="116"/>
      <c r="FDB374" s="117"/>
      <c r="FDC374" s="117"/>
      <c r="FDD374" s="118"/>
      <c r="FDE374" s="118"/>
      <c r="FDF374" s="116"/>
      <c r="FDG374" s="119"/>
      <c r="FDH374" s="120"/>
      <c r="FDI374" s="120"/>
      <c r="FDJ374" s="116"/>
      <c r="FDK374" s="117"/>
      <c r="FDL374" s="117"/>
      <c r="FDM374" s="118"/>
      <c r="FDN374" s="118"/>
      <c r="FDO374" s="116"/>
      <c r="FDP374" s="119"/>
      <c r="FDQ374" s="120"/>
      <c r="FDR374" s="120"/>
      <c r="FDS374" s="116"/>
      <c r="FDT374" s="117"/>
      <c r="FDU374" s="117"/>
      <c r="FDV374" s="118"/>
      <c r="FDW374" s="118"/>
      <c r="FDX374" s="116"/>
      <c r="FDY374" s="119"/>
      <c r="FDZ374" s="120"/>
      <c r="FEA374" s="120"/>
      <c r="FEB374" s="116"/>
      <c r="FEC374" s="117"/>
      <c r="FED374" s="117"/>
      <c r="FEE374" s="118"/>
      <c r="FEF374" s="118"/>
      <c r="FEG374" s="116"/>
      <c r="FEH374" s="119"/>
      <c r="FEI374" s="120"/>
      <c r="FEJ374" s="120"/>
      <c r="FEK374" s="116"/>
      <c r="FEL374" s="117"/>
      <c r="FEM374" s="117"/>
      <c r="FEN374" s="118"/>
      <c r="FEO374" s="118"/>
      <c r="FEP374" s="116"/>
      <c r="FEQ374" s="119"/>
      <c r="FER374" s="120"/>
      <c r="FES374" s="120"/>
      <c r="FET374" s="116"/>
      <c r="FEU374" s="117"/>
      <c r="FEV374" s="117"/>
      <c r="FEW374" s="118"/>
      <c r="FEX374" s="118"/>
      <c r="FEY374" s="116"/>
      <c r="FEZ374" s="119"/>
      <c r="FFA374" s="120"/>
      <c r="FFB374" s="120"/>
      <c r="FFC374" s="116"/>
      <c r="FFD374" s="117"/>
      <c r="FFE374" s="117"/>
      <c r="FFF374" s="118"/>
      <c r="FFG374" s="118"/>
      <c r="FFH374" s="116"/>
      <c r="FFI374" s="119"/>
      <c r="FFJ374" s="120"/>
      <c r="FFK374" s="120"/>
      <c r="FFL374" s="116"/>
      <c r="FFM374" s="117"/>
      <c r="FFN374" s="117"/>
      <c r="FFO374" s="118"/>
      <c r="FFP374" s="118"/>
      <c r="FFQ374" s="116"/>
      <c r="FFR374" s="119"/>
      <c r="FFS374" s="120"/>
      <c r="FFT374" s="120"/>
      <c r="FFU374" s="116"/>
      <c r="FFV374" s="117"/>
      <c r="FFW374" s="117"/>
      <c r="FFX374" s="118"/>
      <c r="FFY374" s="118"/>
      <c r="FFZ374" s="116"/>
      <c r="FGA374" s="119"/>
      <c r="FGB374" s="120"/>
      <c r="FGC374" s="120"/>
      <c r="FGD374" s="116"/>
      <c r="FGE374" s="117"/>
      <c r="FGF374" s="117"/>
      <c r="FGG374" s="118"/>
      <c r="FGH374" s="118"/>
      <c r="FGI374" s="116"/>
      <c r="FGJ374" s="119"/>
      <c r="FGK374" s="120"/>
      <c r="FGL374" s="120"/>
      <c r="FGM374" s="116"/>
      <c r="FGN374" s="117"/>
      <c r="FGO374" s="117"/>
      <c r="FGP374" s="118"/>
      <c r="FGQ374" s="118"/>
      <c r="FGR374" s="116"/>
      <c r="FGS374" s="119"/>
      <c r="FGT374" s="120"/>
      <c r="FGU374" s="120"/>
      <c r="FGV374" s="116"/>
      <c r="FGW374" s="117"/>
      <c r="FGX374" s="117"/>
      <c r="FGY374" s="118"/>
      <c r="FGZ374" s="118"/>
      <c r="FHA374" s="116"/>
      <c r="FHB374" s="119"/>
      <c r="FHC374" s="120"/>
      <c r="FHD374" s="120"/>
      <c r="FHE374" s="116"/>
      <c r="FHF374" s="117"/>
      <c r="FHG374" s="117"/>
      <c r="FHH374" s="118"/>
      <c r="FHI374" s="118"/>
      <c r="FHJ374" s="116"/>
      <c r="FHK374" s="119"/>
      <c r="FHL374" s="120"/>
      <c r="FHM374" s="120"/>
      <c r="FHN374" s="116"/>
      <c r="FHO374" s="117"/>
      <c r="FHP374" s="117"/>
      <c r="FHQ374" s="118"/>
      <c r="FHR374" s="118"/>
      <c r="FHS374" s="116"/>
      <c r="FHT374" s="119"/>
      <c r="FHU374" s="120"/>
      <c r="FHV374" s="120"/>
      <c r="FHW374" s="116"/>
      <c r="FHX374" s="117"/>
      <c r="FHY374" s="117"/>
      <c r="FHZ374" s="118"/>
      <c r="FIA374" s="118"/>
      <c r="FIB374" s="116"/>
      <c r="FIC374" s="119"/>
      <c r="FID374" s="120"/>
      <c r="FIE374" s="120"/>
      <c r="FIF374" s="116"/>
      <c r="FIG374" s="117"/>
      <c r="FIH374" s="117"/>
      <c r="FII374" s="118"/>
      <c r="FIJ374" s="118"/>
      <c r="FIK374" s="116"/>
      <c r="FIL374" s="119"/>
      <c r="FIM374" s="120"/>
      <c r="FIN374" s="120"/>
      <c r="FIO374" s="116"/>
      <c r="FIP374" s="117"/>
      <c r="FIQ374" s="117"/>
      <c r="FIR374" s="118"/>
      <c r="FIS374" s="118"/>
      <c r="FIT374" s="116"/>
      <c r="FIU374" s="119"/>
      <c r="FIV374" s="120"/>
      <c r="FIW374" s="120"/>
      <c r="FIX374" s="116"/>
      <c r="FIY374" s="117"/>
      <c r="FIZ374" s="117"/>
      <c r="FJA374" s="118"/>
      <c r="FJB374" s="118"/>
      <c r="FJC374" s="116"/>
      <c r="FJD374" s="119"/>
      <c r="FJE374" s="120"/>
      <c r="FJF374" s="120"/>
      <c r="FJG374" s="116"/>
      <c r="FJH374" s="117"/>
      <c r="FJI374" s="117"/>
      <c r="FJJ374" s="118"/>
      <c r="FJK374" s="118"/>
      <c r="FJL374" s="116"/>
      <c r="FJM374" s="119"/>
      <c r="FJN374" s="120"/>
      <c r="FJO374" s="120"/>
      <c r="FJP374" s="116"/>
      <c r="FJQ374" s="117"/>
      <c r="FJR374" s="117"/>
      <c r="FJS374" s="118"/>
      <c r="FJT374" s="118"/>
      <c r="FJU374" s="116"/>
      <c r="FJV374" s="119"/>
      <c r="FJW374" s="120"/>
      <c r="FJX374" s="120"/>
      <c r="FJY374" s="116"/>
      <c r="FJZ374" s="117"/>
      <c r="FKA374" s="117"/>
      <c r="FKB374" s="118"/>
      <c r="FKC374" s="118"/>
      <c r="FKD374" s="116"/>
      <c r="FKE374" s="119"/>
      <c r="FKF374" s="120"/>
      <c r="FKG374" s="120"/>
      <c r="FKH374" s="116"/>
      <c r="FKI374" s="117"/>
      <c r="FKJ374" s="117"/>
      <c r="FKK374" s="118"/>
      <c r="FKL374" s="118"/>
      <c r="FKM374" s="116"/>
      <c r="FKN374" s="119"/>
      <c r="FKO374" s="120"/>
      <c r="FKP374" s="120"/>
      <c r="FKQ374" s="116"/>
      <c r="FKR374" s="117"/>
      <c r="FKS374" s="117"/>
      <c r="FKT374" s="118"/>
      <c r="FKU374" s="118"/>
      <c r="FKV374" s="116"/>
      <c r="FKW374" s="119"/>
      <c r="FKX374" s="120"/>
      <c r="FKY374" s="120"/>
      <c r="FKZ374" s="116"/>
      <c r="FLA374" s="117"/>
      <c r="FLB374" s="117"/>
      <c r="FLC374" s="118"/>
      <c r="FLD374" s="118"/>
      <c r="FLE374" s="116"/>
      <c r="FLF374" s="119"/>
      <c r="FLG374" s="120"/>
      <c r="FLH374" s="120"/>
      <c r="FLI374" s="116"/>
      <c r="FLJ374" s="117"/>
      <c r="FLK374" s="117"/>
      <c r="FLL374" s="118"/>
      <c r="FLM374" s="118"/>
      <c r="FLN374" s="116"/>
      <c r="FLO374" s="119"/>
      <c r="FLP374" s="120"/>
      <c r="FLQ374" s="120"/>
      <c r="FLR374" s="116"/>
      <c r="FLS374" s="117"/>
      <c r="FLT374" s="117"/>
      <c r="FLU374" s="118"/>
      <c r="FLV374" s="118"/>
      <c r="FLW374" s="116"/>
      <c r="FLX374" s="119"/>
      <c r="FLY374" s="120"/>
      <c r="FLZ374" s="120"/>
      <c r="FMA374" s="116"/>
      <c r="FMB374" s="117"/>
      <c r="FMC374" s="117"/>
      <c r="FMD374" s="118"/>
      <c r="FME374" s="118"/>
      <c r="FMF374" s="116"/>
      <c r="FMG374" s="119"/>
      <c r="FMH374" s="120"/>
      <c r="FMI374" s="120"/>
      <c r="FMJ374" s="116"/>
      <c r="FMK374" s="117"/>
      <c r="FML374" s="117"/>
      <c r="FMM374" s="118"/>
      <c r="FMN374" s="118"/>
      <c r="FMO374" s="116"/>
      <c r="FMP374" s="119"/>
      <c r="FMQ374" s="120"/>
      <c r="FMR374" s="120"/>
      <c r="FMS374" s="116"/>
      <c r="FMT374" s="117"/>
      <c r="FMU374" s="117"/>
      <c r="FMV374" s="118"/>
      <c r="FMW374" s="118"/>
      <c r="FMX374" s="116"/>
      <c r="FMY374" s="119"/>
      <c r="FMZ374" s="120"/>
      <c r="FNA374" s="120"/>
      <c r="FNB374" s="116"/>
      <c r="FNC374" s="117"/>
      <c r="FND374" s="117"/>
      <c r="FNE374" s="118"/>
      <c r="FNF374" s="118"/>
      <c r="FNG374" s="116"/>
      <c r="FNH374" s="119"/>
      <c r="FNI374" s="120"/>
      <c r="FNJ374" s="120"/>
      <c r="FNK374" s="116"/>
      <c r="FNL374" s="117"/>
      <c r="FNM374" s="117"/>
      <c r="FNN374" s="118"/>
      <c r="FNO374" s="118"/>
      <c r="FNP374" s="116"/>
      <c r="FNQ374" s="119"/>
      <c r="FNR374" s="120"/>
      <c r="FNS374" s="120"/>
      <c r="FNT374" s="116"/>
      <c r="FNU374" s="117"/>
      <c r="FNV374" s="117"/>
      <c r="FNW374" s="118"/>
      <c r="FNX374" s="118"/>
      <c r="FNY374" s="116"/>
      <c r="FNZ374" s="119"/>
      <c r="FOA374" s="120"/>
      <c r="FOB374" s="120"/>
      <c r="FOC374" s="116"/>
      <c r="FOD374" s="117"/>
      <c r="FOE374" s="117"/>
      <c r="FOF374" s="118"/>
      <c r="FOG374" s="118"/>
      <c r="FOH374" s="116"/>
      <c r="FOI374" s="119"/>
      <c r="FOJ374" s="120"/>
      <c r="FOK374" s="120"/>
      <c r="FOL374" s="116"/>
      <c r="FOM374" s="117"/>
      <c r="FON374" s="117"/>
      <c r="FOO374" s="118"/>
      <c r="FOP374" s="118"/>
      <c r="FOQ374" s="116"/>
      <c r="FOR374" s="119"/>
      <c r="FOS374" s="120"/>
      <c r="FOT374" s="120"/>
      <c r="FOU374" s="116"/>
      <c r="FOV374" s="117"/>
      <c r="FOW374" s="117"/>
      <c r="FOX374" s="118"/>
      <c r="FOY374" s="118"/>
      <c r="FOZ374" s="116"/>
      <c r="FPA374" s="119"/>
      <c r="FPB374" s="120"/>
      <c r="FPC374" s="120"/>
      <c r="FPD374" s="116"/>
      <c r="FPE374" s="117"/>
      <c r="FPF374" s="117"/>
      <c r="FPG374" s="118"/>
      <c r="FPH374" s="118"/>
      <c r="FPI374" s="116"/>
      <c r="FPJ374" s="119"/>
      <c r="FPK374" s="120"/>
      <c r="FPL374" s="120"/>
      <c r="FPM374" s="116"/>
      <c r="FPN374" s="117"/>
      <c r="FPO374" s="117"/>
      <c r="FPP374" s="118"/>
      <c r="FPQ374" s="118"/>
      <c r="FPR374" s="116"/>
      <c r="FPS374" s="119"/>
      <c r="FPT374" s="120"/>
      <c r="FPU374" s="120"/>
      <c r="FPV374" s="116"/>
      <c r="FPW374" s="117"/>
      <c r="FPX374" s="117"/>
      <c r="FPY374" s="118"/>
      <c r="FPZ374" s="118"/>
      <c r="FQA374" s="116"/>
      <c r="FQB374" s="119"/>
      <c r="FQC374" s="120"/>
      <c r="FQD374" s="120"/>
      <c r="FQE374" s="116"/>
      <c r="FQF374" s="117"/>
      <c r="FQG374" s="117"/>
      <c r="FQH374" s="118"/>
      <c r="FQI374" s="118"/>
      <c r="FQJ374" s="116"/>
      <c r="FQK374" s="119"/>
      <c r="FQL374" s="120"/>
      <c r="FQM374" s="120"/>
      <c r="FQN374" s="116"/>
      <c r="FQO374" s="117"/>
      <c r="FQP374" s="117"/>
      <c r="FQQ374" s="118"/>
      <c r="FQR374" s="118"/>
      <c r="FQS374" s="116"/>
      <c r="FQT374" s="119"/>
      <c r="FQU374" s="120"/>
      <c r="FQV374" s="120"/>
      <c r="FQW374" s="116"/>
      <c r="FQX374" s="117"/>
      <c r="FQY374" s="117"/>
      <c r="FQZ374" s="118"/>
      <c r="FRA374" s="118"/>
      <c r="FRB374" s="116"/>
      <c r="FRC374" s="119"/>
      <c r="FRD374" s="120"/>
      <c r="FRE374" s="120"/>
      <c r="FRF374" s="116"/>
      <c r="FRG374" s="117"/>
      <c r="FRH374" s="117"/>
      <c r="FRI374" s="118"/>
      <c r="FRJ374" s="118"/>
      <c r="FRK374" s="116"/>
      <c r="FRL374" s="119"/>
      <c r="FRM374" s="120"/>
      <c r="FRN374" s="120"/>
      <c r="FRO374" s="116"/>
      <c r="FRP374" s="117"/>
      <c r="FRQ374" s="117"/>
      <c r="FRR374" s="118"/>
      <c r="FRS374" s="118"/>
      <c r="FRT374" s="116"/>
      <c r="FRU374" s="119"/>
      <c r="FRV374" s="120"/>
      <c r="FRW374" s="120"/>
      <c r="FRX374" s="116"/>
      <c r="FRY374" s="117"/>
      <c r="FRZ374" s="117"/>
      <c r="FSA374" s="118"/>
      <c r="FSB374" s="118"/>
      <c r="FSC374" s="116"/>
      <c r="FSD374" s="119"/>
      <c r="FSE374" s="120"/>
      <c r="FSF374" s="120"/>
      <c r="FSG374" s="116"/>
      <c r="FSH374" s="117"/>
      <c r="FSI374" s="117"/>
      <c r="FSJ374" s="118"/>
      <c r="FSK374" s="118"/>
      <c r="FSL374" s="116"/>
      <c r="FSM374" s="119"/>
      <c r="FSN374" s="120"/>
      <c r="FSO374" s="120"/>
      <c r="FSP374" s="116"/>
      <c r="FSQ374" s="117"/>
      <c r="FSR374" s="117"/>
      <c r="FSS374" s="118"/>
      <c r="FST374" s="118"/>
      <c r="FSU374" s="116"/>
      <c r="FSV374" s="119"/>
      <c r="FSW374" s="120"/>
      <c r="FSX374" s="120"/>
      <c r="FSY374" s="116"/>
      <c r="FSZ374" s="117"/>
      <c r="FTA374" s="117"/>
      <c r="FTB374" s="118"/>
      <c r="FTC374" s="118"/>
      <c r="FTD374" s="116"/>
      <c r="FTE374" s="119"/>
      <c r="FTF374" s="120"/>
      <c r="FTG374" s="120"/>
      <c r="FTH374" s="116"/>
      <c r="FTI374" s="117"/>
      <c r="FTJ374" s="117"/>
      <c r="FTK374" s="118"/>
      <c r="FTL374" s="118"/>
      <c r="FTM374" s="116"/>
      <c r="FTN374" s="119"/>
      <c r="FTO374" s="120"/>
      <c r="FTP374" s="120"/>
      <c r="FTQ374" s="116"/>
      <c r="FTR374" s="117"/>
      <c r="FTS374" s="117"/>
      <c r="FTT374" s="118"/>
      <c r="FTU374" s="118"/>
      <c r="FTV374" s="116"/>
      <c r="FTW374" s="119"/>
      <c r="FTX374" s="120"/>
      <c r="FTY374" s="120"/>
      <c r="FTZ374" s="116"/>
      <c r="FUA374" s="117"/>
      <c r="FUB374" s="117"/>
      <c r="FUC374" s="118"/>
      <c r="FUD374" s="118"/>
      <c r="FUE374" s="116"/>
      <c r="FUF374" s="119"/>
      <c r="FUG374" s="120"/>
      <c r="FUH374" s="120"/>
      <c r="FUI374" s="116"/>
      <c r="FUJ374" s="117"/>
      <c r="FUK374" s="117"/>
      <c r="FUL374" s="118"/>
      <c r="FUM374" s="118"/>
      <c r="FUN374" s="116"/>
      <c r="FUO374" s="119"/>
      <c r="FUP374" s="120"/>
      <c r="FUQ374" s="120"/>
      <c r="FUR374" s="116"/>
      <c r="FUS374" s="117"/>
      <c r="FUT374" s="117"/>
      <c r="FUU374" s="118"/>
      <c r="FUV374" s="118"/>
      <c r="FUW374" s="116"/>
      <c r="FUX374" s="119"/>
      <c r="FUY374" s="120"/>
      <c r="FUZ374" s="120"/>
      <c r="FVA374" s="116"/>
      <c r="FVB374" s="117"/>
      <c r="FVC374" s="117"/>
      <c r="FVD374" s="118"/>
      <c r="FVE374" s="118"/>
      <c r="FVF374" s="116"/>
      <c r="FVG374" s="119"/>
      <c r="FVH374" s="120"/>
      <c r="FVI374" s="120"/>
      <c r="FVJ374" s="116"/>
      <c r="FVK374" s="117"/>
      <c r="FVL374" s="117"/>
      <c r="FVM374" s="118"/>
      <c r="FVN374" s="118"/>
      <c r="FVO374" s="116"/>
      <c r="FVP374" s="119"/>
      <c r="FVQ374" s="120"/>
      <c r="FVR374" s="120"/>
      <c r="FVS374" s="116"/>
      <c r="FVT374" s="117"/>
      <c r="FVU374" s="117"/>
      <c r="FVV374" s="118"/>
      <c r="FVW374" s="118"/>
      <c r="FVX374" s="116"/>
      <c r="FVY374" s="119"/>
      <c r="FVZ374" s="120"/>
      <c r="FWA374" s="120"/>
      <c r="FWB374" s="116"/>
      <c r="FWC374" s="117"/>
      <c r="FWD374" s="117"/>
      <c r="FWE374" s="118"/>
      <c r="FWF374" s="118"/>
      <c r="FWG374" s="116"/>
      <c r="FWH374" s="119"/>
      <c r="FWI374" s="120"/>
      <c r="FWJ374" s="120"/>
      <c r="FWK374" s="116"/>
      <c r="FWL374" s="117"/>
      <c r="FWM374" s="117"/>
      <c r="FWN374" s="118"/>
      <c r="FWO374" s="118"/>
      <c r="FWP374" s="116"/>
      <c r="FWQ374" s="119"/>
      <c r="FWR374" s="120"/>
      <c r="FWS374" s="120"/>
      <c r="FWT374" s="116"/>
      <c r="FWU374" s="117"/>
      <c r="FWV374" s="117"/>
      <c r="FWW374" s="118"/>
      <c r="FWX374" s="118"/>
      <c r="FWY374" s="116"/>
      <c r="FWZ374" s="119"/>
      <c r="FXA374" s="120"/>
      <c r="FXB374" s="120"/>
      <c r="FXC374" s="116"/>
      <c r="FXD374" s="117"/>
      <c r="FXE374" s="117"/>
      <c r="FXF374" s="118"/>
      <c r="FXG374" s="118"/>
      <c r="FXH374" s="116"/>
      <c r="FXI374" s="119"/>
      <c r="FXJ374" s="120"/>
      <c r="FXK374" s="120"/>
      <c r="FXL374" s="116"/>
      <c r="FXM374" s="117"/>
      <c r="FXN374" s="117"/>
      <c r="FXO374" s="118"/>
      <c r="FXP374" s="118"/>
      <c r="FXQ374" s="116"/>
      <c r="FXR374" s="119"/>
      <c r="FXS374" s="120"/>
      <c r="FXT374" s="120"/>
      <c r="FXU374" s="116"/>
      <c r="FXV374" s="117"/>
      <c r="FXW374" s="117"/>
      <c r="FXX374" s="118"/>
      <c r="FXY374" s="118"/>
      <c r="FXZ374" s="116"/>
      <c r="FYA374" s="119"/>
      <c r="FYB374" s="120"/>
      <c r="FYC374" s="120"/>
      <c r="FYD374" s="116"/>
      <c r="FYE374" s="117"/>
      <c r="FYF374" s="117"/>
      <c r="FYG374" s="118"/>
      <c r="FYH374" s="118"/>
      <c r="FYI374" s="116"/>
      <c r="FYJ374" s="119"/>
      <c r="FYK374" s="120"/>
      <c r="FYL374" s="120"/>
      <c r="FYM374" s="116"/>
      <c r="FYN374" s="117"/>
      <c r="FYO374" s="117"/>
      <c r="FYP374" s="118"/>
      <c r="FYQ374" s="118"/>
      <c r="FYR374" s="116"/>
      <c r="FYS374" s="119"/>
      <c r="FYT374" s="120"/>
      <c r="FYU374" s="120"/>
      <c r="FYV374" s="116"/>
      <c r="FYW374" s="117"/>
      <c r="FYX374" s="117"/>
      <c r="FYY374" s="118"/>
      <c r="FYZ374" s="118"/>
      <c r="FZA374" s="116"/>
      <c r="FZB374" s="119"/>
      <c r="FZC374" s="120"/>
      <c r="FZD374" s="120"/>
      <c r="FZE374" s="116"/>
      <c r="FZF374" s="117"/>
      <c r="FZG374" s="117"/>
      <c r="FZH374" s="118"/>
      <c r="FZI374" s="118"/>
      <c r="FZJ374" s="116"/>
      <c r="FZK374" s="119"/>
      <c r="FZL374" s="120"/>
      <c r="FZM374" s="120"/>
      <c r="FZN374" s="116"/>
      <c r="FZO374" s="117"/>
      <c r="FZP374" s="117"/>
      <c r="FZQ374" s="118"/>
      <c r="FZR374" s="118"/>
      <c r="FZS374" s="116"/>
      <c r="FZT374" s="119"/>
      <c r="FZU374" s="120"/>
      <c r="FZV374" s="120"/>
      <c r="FZW374" s="116"/>
      <c r="FZX374" s="117"/>
      <c r="FZY374" s="117"/>
      <c r="FZZ374" s="118"/>
      <c r="GAA374" s="118"/>
      <c r="GAB374" s="116"/>
      <c r="GAC374" s="119"/>
      <c r="GAD374" s="120"/>
      <c r="GAE374" s="120"/>
      <c r="GAF374" s="116"/>
      <c r="GAG374" s="117"/>
      <c r="GAH374" s="117"/>
      <c r="GAI374" s="118"/>
      <c r="GAJ374" s="118"/>
      <c r="GAK374" s="116"/>
      <c r="GAL374" s="119"/>
      <c r="GAM374" s="120"/>
      <c r="GAN374" s="120"/>
      <c r="GAO374" s="116"/>
      <c r="GAP374" s="117"/>
      <c r="GAQ374" s="117"/>
      <c r="GAR374" s="118"/>
      <c r="GAS374" s="118"/>
      <c r="GAT374" s="116"/>
      <c r="GAU374" s="119"/>
      <c r="GAV374" s="120"/>
      <c r="GAW374" s="120"/>
      <c r="GAX374" s="116"/>
      <c r="GAY374" s="117"/>
      <c r="GAZ374" s="117"/>
      <c r="GBA374" s="118"/>
      <c r="GBB374" s="118"/>
      <c r="GBC374" s="116"/>
      <c r="GBD374" s="119"/>
      <c r="GBE374" s="120"/>
      <c r="GBF374" s="120"/>
      <c r="GBG374" s="116"/>
      <c r="GBH374" s="117"/>
      <c r="GBI374" s="117"/>
      <c r="GBJ374" s="118"/>
      <c r="GBK374" s="118"/>
      <c r="GBL374" s="116"/>
      <c r="GBM374" s="119"/>
      <c r="GBN374" s="120"/>
      <c r="GBO374" s="120"/>
      <c r="GBP374" s="116"/>
      <c r="GBQ374" s="117"/>
      <c r="GBR374" s="117"/>
      <c r="GBS374" s="118"/>
      <c r="GBT374" s="118"/>
      <c r="GBU374" s="116"/>
      <c r="GBV374" s="119"/>
      <c r="GBW374" s="120"/>
      <c r="GBX374" s="120"/>
      <c r="GBY374" s="116"/>
      <c r="GBZ374" s="117"/>
      <c r="GCA374" s="117"/>
      <c r="GCB374" s="118"/>
      <c r="GCC374" s="118"/>
      <c r="GCD374" s="116"/>
      <c r="GCE374" s="119"/>
      <c r="GCF374" s="120"/>
      <c r="GCG374" s="120"/>
      <c r="GCH374" s="116"/>
      <c r="GCI374" s="117"/>
      <c r="GCJ374" s="117"/>
      <c r="GCK374" s="118"/>
      <c r="GCL374" s="118"/>
      <c r="GCM374" s="116"/>
      <c r="GCN374" s="119"/>
      <c r="GCO374" s="120"/>
      <c r="GCP374" s="120"/>
      <c r="GCQ374" s="116"/>
      <c r="GCR374" s="117"/>
      <c r="GCS374" s="117"/>
      <c r="GCT374" s="118"/>
      <c r="GCU374" s="118"/>
      <c r="GCV374" s="116"/>
      <c r="GCW374" s="119"/>
      <c r="GCX374" s="120"/>
      <c r="GCY374" s="120"/>
      <c r="GCZ374" s="116"/>
      <c r="GDA374" s="117"/>
      <c r="GDB374" s="117"/>
      <c r="GDC374" s="118"/>
      <c r="GDD374" s="118"/>
      <c r="GDE374" s="116"/>
      <c r="GDF374" s="119"/>
      <c r="GDG374" s="120"/>
      <c r="GDH374" s="120"/>
      <c r="GDI374" s="116"/>
      <c r="GDJ374" s="117"/>
      <c r="GDK374" s="117"/>
      <c r="GDL374" s="118"/>
      <c r="GDM374" s="118"/>
      <c r="GDN374" s="116"/>
      <c r="GDO374" s="119"/>
      <c r="GDP374" s="120"/>
      <c r="GDQ374" s="120"/>
      <c r="GDR374" s="116"/>
      <c r="GDS374" s="117"/>
      <c r="GDT374" s="117"/>
      <c r="GDU374" s="118"/>
      <c r="GDV374" s="118"/>
      <c r="GDW374" s="116"/>
      <c r="GDX374" s="119"/>
      <c r="GDY374" s="120"/>
      <c r="GDZ374" s="120"/>
      <c r="GEA374" s="116"/>
      <c r="GEB374" s="117"/>
      <c r="GEC374" s="117"/>
      <c r="GED374" s="118"/>
      <c r="GEE374" s="118"/>
      <c r="GEF374" s="116"/>
      <c r="GEG374" s="119"/>
      <c r="GEH374" s="120"/>
      <c r="GEI374" s="120"/>
      <c r="GEJ374" s="116"/>
      <c r="GEK374" s="117"/>
      <c r="GEL374" s="117"/>
      <c r="GEM374" s="118"/>
      <c r="GEN374" s="118"/>
      <c r="GEO374" s="116"/>
      <c r="GEP374" s="119"/>
      <c r="GEQ374" s="120"/>
      <c r="GER374" s="120"/>
      <c r="GES374" s="116"/>
      <c r="GET374" s="117"/>
      <c r="GEU374" s="117"/>
      <c r="GEV374" s="118"/>
      <c r="GEW374" s="118"/>
      <c r="GEX374" s="116"/>
      <c r="GEY374" s="119"/>
      <c r="GEZ374" s="120"/>
      <c r="GFA374" s="120"/>
      <c r="GFB374" s="116"/>
      <c r="GFC374" s="117"/>
      <c r="GFD374" s="117"/>
      <c r="GFE374" s="118"/>
      <c r="GFF374" s="118"/>
      <c r="GFG374" s="116"/>
      <c r="GFH374" s="119"/>
      <c r="GFI374" s="120"/>
      <c r="GFJ374" s="120"/>
      <c r="GFK374" s="116"/>
      <c r="GFL374" s="117"/>
      <c r="GFM374" s="117"/>
      <c r="GFN374" s="118"/>
      <c r="GFO374" s="118"/>
      <c r="GFP374" s="116"/>
      <c r="GFQ374" s="119"/>
      <c r="GFR374" s="120"/>
      <c r="GFS374" s="120"/>
      <c r="GFT374" s="116"/>
      <c r="GFU374" s="117"/>
      <c r="GFV374" s="117"/>
      <c r="GFW374" s="118"/>
      <c r="GFX374" s="118"/>
      <c r="GFY374" s="116"/>
      <c r="GFZ374" s="119"/>
      <c r="GGA374" s="120"/>
      <c r="GGB374" s="120"/>
      <c r="GGC374" s="116"/>
      <c r="GGD374" s="117"/>
      <c r="GGE374" s="117"/>
      <c r="GGF374" s="118"/>
      <c r="GGG374" s="118"/>
      <c r="GGH374" s="116"/>
      <c r="GGI374" s="119"/>
      <c r="GGJ374" s="120"/>
      <c r="GGK374" s="120"/>
      <c r="GGL374" s="116"/>
      <c r="GGM374" s="117"/>
      <c r="GGN374" s="117"/>
      <c r="GGO374" s="118"/>
      <c r="GGP374" s="118"/>
      <c r="GGQ374" s="116"/>
      <c r="GGR374" s="119"/>
      <c r="GGS374" s="120"/>
      <c r="GGT374" s="120"/>
      <c r="GGU374" s="116"/>
      <c r="GGV374" s="117"/>
      <c r="GGW374" s="117"/>
      <c r="GGX374" s="118"/>
      <c r="GGY374" s="118"/>
      <c r="GGZ374" s="116"/>
      <c r="GHA374" s="119"/>
      <c r="GHB374" s="120"/>
      <c r="GHC374" s="120"/>
      <c r="GHD374" s="116"/>
      <c r="GHE374" s="117"/>
      <c r="GHF374" s="117"/>
      <c r="GHG374" s="118"/>
      <c r="GHH374" s="118"/>
      <c r="GHI374" s="116"/>
      <c r="GHJ374" s="119"/>
      <c r="GHK374" s="120"/>
      <c r="GHL374" s="120"/>
      <c r="GHM374" s="116"/>
      <c r="GHN374" s="117"/>
      <c r="GHO374" s="117"/>
      <c r="GHP374" s="118"/>
      <c r="GHQ374" s="118"/>
      <c r="GHR374" s="116"/>
      <c r="GHS374" s="119"/>
      <c r="GHT374" s="120"/>
      <c r="GHU374" s="120"/>
      <c r="GHV374" s="116"/>
      <c r="GHW374" s="117"/>
      <c r="GHX374" s="117"/>
      <c r="GHY374" s="118"/>
      <c r="GHZ374" s="118"/>
      <c r="GIA374" s="116"/>
      <c r="GIB374" s="119"/>
      <c r="GIC374" s="120"/>
      <c r="GID374" s="120"/>
      <c r="GIE374" s="116"/>
      <c r="GIF374" s="117"/>
      <c r="GIG374" s="117"/>
      <c r="GIH374" s="118"/>
      <c r="GII374" s="118"/>
      <c r="GIJ374" s="116"/>
      <c r="GIK374" s="119"/>
      <c r="GIL374" s="120"/>
      <c r="GIM374" s="120"/>
      <c r="GIN374" s="116"/>
      <c r="GIO374" s="117"/>
      <c r="GIP374" s="117"/>
      <c r="GIQ374" s="118"/>
      <c r="GIR374" s="118"/>
      <c r="GIS374" s="116"/>
      <c r="GIT374" s="119"/>
      <c r="GIU374" s="120"/>
      <c r="GIV374" s="120"/>
      <c r="GIW374" s="116"/>
      <c r="GIX374" s="117"/>
      <c r="GIY374" s="117"/>
      <c r="GIZ374" s="118"/>
      <c r="GJA374" s="118"/>
      <c r="GJB374" s="116"/>
      <c r="GJC374" s="119"/>
      <c r="GJD374" s="120"/>
      <c r="GJE374" s="120"/>
      <c r="GJF374" s="116"/>
      <c r="GJG374" s="117"/>
      <c r="GJH374" s="117"/>
      <c r="GJI374" s="118"/>
      <c r="GJJ374" s="118"/>
      <c r="GJK374" s="116"/>
      <c r="GJL374" s="119"/>
      <c r="GJM374" s="120"/>
      <c r="GJN374" s="120"/>
      <c r="GJO374" s="116"/>
      <c r="GJP374" s="117"/>
      <c r="GJQ374" s="117"/>
      <c r="GJR374" s="118"/>
      <c r="GJS374" s="118"/>
      <c r="GJT374" s="116"/>
      <c r="GJU374" s="119"/>
      <c r="GJV374" s="120"/>
      <c r="GJW374" s="120"/>
      <c r="GJX374" s="116"/>
      <c r="GJY374" s="117"/>
      <c r="GJZ374" s="117"/>
      <c r="GKA374" s="118"/>
      <c r="GKB374" s="118"/>
      <c r="GKC374" s="116"/>
      <c r="GKD374" s="119"/>
      <c r="GKE374" s="120"/>
      <c r="GKF374" s="120"/>
      <c r="GKG374" s="116"/>
      <c r="GKH374" s="117"/>
      <c r="GKI374" s="117"/>
      <c r="GKJ374" s="118"/>
      <c r="GKK374" s="118"/>
      <c r="GKL374" s="116"/>
      <c r="GKM374" s="119"/>
      <c r="GKN374" s="120"/>
      <c r="GKO374" s="120"/>
      <c r="GKP374" s="116"/>
      <c r="GKQ374" s="117"/>
      <c r="GKR374" s="117"/>
      <c r="GKS374" s="118"/>
      <c r="GKT374" s="118"/>
      <c r="GKU374" s="116"/>
      <c r="GKV374" s="119"/>
      <c r="GKW374" s="120"/>
      <c r="GKX374" s="120"/>
      <c r="GKY374" s="116"/>
      <c r="GKZ374" s="117"/>
      <c r="GLA374" s="117"/>
      <c r="GLB374" s="118"/>
      <c r="GLC374" s="118"/>
      <c r="GLD374" s="116"/>
      <c r="GLE374" s="119"/>
      <c r="GLF374" s="120"/>
      <c r="GLG374" s="120"/>
      <c r="GLH374" s="116"/>
      <c r="GLI374" s="117"/>
      <c r="GLJ374" s="117"/>
      <c r="GLK374" s="118"/>
      <c r="GLL374" s="118"/>
      <c r="GLM374" s="116"/>
      <c r="GLN374" s="119"/>
      <c r="GLO374" s="120"/>
      <c r="GLP374" s="120"/>
      <c r="GLQ374" s="116"/>
      <c r="GLR374" s="117"/>
      <c r="GLS374" s="117"/>
      <c r="GLT374" s="118"/>
      <c r="GLU374" s="118"/>
      <c r="GLV374" s="116"/>
      <c r="GLW374" s="119"/>
      <c r="GLX374" s="120"/>
      <c r="GLY374" s="120"/>
      <c r="GLZ374" s="116"/>
      <c r="GMA374" s="117"/>
      <c r="GMB374" s="117"/>
      <c r="GMC374" s="118"/>
      <c r="GMD374" s="118"/>
      <c r="GME374" s="116"/>
      <c r="GMF374" s="119"/>
      <c r="GMG374" s="120"/>
      <c r="GMH374" s="120"/>
      <c r="GMI374" s="116"/>
      <c r="GMJ374" s="117"/>
      <c r="GMK374" s="117"/>
      <c r="GML374" s="118"/>
      <c r="GMM374" s="118"/>
      <c r="GMN374" s="116"/>
      <c r="GMO374" s="119"/>
      <c r="GMP374" s="120"/>
      <c r="GMQ374" s="120"/>
      <c r="GMR374" s="116"/>
      <c r="GMS374" s="117"/>
      <c r="GMT374" s="117"/>
      <c r="GMU374" s="118"/>
      <c r="GMV374" s="118"/>
      <c r="GMW374" s="116"/>
      <c r="GMX374" s="119"/>
      <c r="GMY374" s="120"/>
      <c r="GMZ374" s="120"/>
      <c r="GNA374" s="116"/>
      <c r="GNB374" s="117"/>
      <c r="GNC374" s="117"/>
      <c r="GND374" s="118"/>
      <c r="GNE374" s="118"/>
      <c r="GNF374" s="116"/>
      <c r="GNG374" s="119"/>
      <c r="GNH374" s="120"/>
      <c r="GNI374" s="120"/>
      <c r="GNJ374" s="116"/>
      <c r="GNK374" s="117"/>
      <c r="GNL374" s="117"/>
      <c r="GNM374" s="118"/>
      <c r="GNN374" s="118"/>
      <c r="GNO374" s="116"/>
      <c r="GNP374" s="119"/>
      <c r="GNQ374" s="120"/>
      <c r="GNR374" s="120"/>
      <c r="GNS374" s="116"/>
      <c r="GNT374" s="117"/>
      <c r="GNU374" s="117"/>
      <c r="GNV374" s="118"/>
      <c r="GNW374" s="118"/>
      <c r="GNX374" s="116"/>
      <c r="GNY374" s="119"/>
      <c r="GNZ374" s="120"/>
      <c r="GOA374" s="120"/>
      <c r="GOB374" s="116"/>
      <c r="GOC374" s="117"/>
      <c r="GOD374" s="117"/>
      <c r="GOE374" s="118"/>
      <c r="GOF374" s="118"/>
      <c r="GOG374" s="116"/>
      <c r="GOH374" s="119"/>
      <c r="GOI374" s="120"/>
      <c r="GOJ374" s="120"/>
      <c r="GOK374" s="116"/>
      <c r="GOL374" s="117"/>
      <c r="GOM374" s="117"/>
      <c r="GON374" s="118"/>
      <c r="GOO374" s="118"/>
      <c r="GOP374" s="116"/>
      <c r="GOQ374" s="119"/>
      <c r="GOR374" s="120"/>
      <c r="GOS374" s="120"/>
      <c r="GOT374" s="116"/>
      <c r="GOU374" s="117"/>
      <c r="GOV374" s="117"/>
      <c r="GOW374" s="118"/>
      <c r="GOX374" s="118"/>
      <c r="GOY374" s="116"/>
      <c r="GOZ374" s="119"/>
      <c r="GPA374" s="120"/>
      <c r="GPB374" s="120"/>
      <c r="GPC374" s="116"/>
      <c r="GPD374" s="117"/>
      <c r="GPE374" s="117"/>
      <c r="GPF374" s="118"/>
      <c r="GPG374" s="118"/>
      <c r="GPH374" s="116"/>
      <c r="GPI374" s="119"/>
      <c r="GPJ374" s="120"/>
      <c r="GPK374" s="120"/>
      <c r="GPL374" s="116"/>
      <c r="GPM374" s="117"/>
      <c r="GPN374" s="117"/>
      <c r="GPO374" s="118"/>
      <c r="GPP374" s="118"/>
      <c r="GPQ374" s="116"/>
      <c r="GPR374" s="119"/>
      <c r="GPS374" s="120"/>
      <c r="GPT374" s="120"/>
      <c r="GPU374" s="116"/>
      <c r="GPV374" s="117"/>
      <c r="GPW374" s="117"/>
      <c r="GPX374" s="118"/>
      <c r="GPY374" s="118"/>
      <c r="GPZ374" s="116"/>
      <c r="GQA374" s="119"/>
      <c r="GQB374" s="120"/>
      <c r="GQC374" s="120"/>
      <c r="GQD374" s="116"/>
      <c r="GQE374" s="117"/>
      <c r="GQF374" s="117"/>
      <c r="GQG374" s="118"/>
      <c r="GQH374" s="118"/>
      <c r="GQI374" s="116"/>
      <c r="GQJ374" s="119"/>
      <c r="GQK374" s="120"/>
      <c r="GQL374" s="120"/>
      <c r="GQM374" s="116"/>
      <c r="GQN374" s="117"/>
      <c r="GQO374" s="117"/>
      <c r="GQP374" s="118"/>
      <c r="GQQ374" s="118"/>
      <c r="GQR374" s="116"/>
      <c r="GQS374" s="119"/>
      <c r="GQT374" s="120"/>
      <c r="GQU374" s="120"/>
      <c r="GQV374" s="116"/>
      <c r="GQW374" s="117"/>
      <c r="GQX374" s="117"/>
      <c r="GQY374" s="118"/>
      <c r="GQZ374" s="118"/>
      <c r="GRA374" s="116"/>
      <c r="GRB374" s="119"/>
      <c r="GRC374" s="120"/>
      <c r="GRD374" s="120"/>
      <c r="GRE374" s="116"/>
      <c r="GRF374" s="117"/>
      <c r="GRG374" s="117"/>
      <c r="GRH374" s="118"/>
      <c r="GRI374" s="118"/>
      <c r="GRJ374" s="116"/>
      <c r="GRK374" s="119"/>
      <c r="GRL374" s="120"/>
      <c r="GRM374" s="120"/>
      <c r="GRN374" s="116"/>
      <c r="GRO374" s="117"/>
      <c r="GRP374" s="117"/>
      <c r="GRQ374" s="118"/>
      <c r="GRR374" s="118"/>
      <c r="GRS374" s="116"/>
      <c r="GRT374" s="119"/>
      <c r="GRU374" s="120"/>
      <c r="GRV374" s="120"/>
      <c r="GRW374" s="116"/>
      <c r="GRX374" s="117"/>
      <c r="GRY374" s="117"/>
      <c r="GRZ374" s="118"/>
      <c r="GSA374" s="118"/>
      <c r="GSB374" s="116"/>
      <c r="GSC374" s="119"/>
      <c r="GSD374" s="120"/>
      <c r="GSE374" s="120"/>
      <c r="GSF374" s="116"/>
      <c r="GSG374" s="117"/>
      <c r="GSH374" s="117"/>
      <c r="GSI374" s="118"/>
      <c r="GSJ374" s="118"/>
      <c r="GSK374" s="116"/>
      <c r="GSL374" s="119"/>
      <c r="GSM374" s="120"/>
      <c r="GSN374" s="120"/>
      <c r="GSO374" s="116"/>
      <c r="GSP374" s="117"/>
      <c r="GSQ374" s="117"/>
      <c r="GSR374" s="118"/>
      <c r="GSS374" s="118"/>
      <c r="GST374" s="116"/>
      <c r="GSU374" s="119"/>
      <c r="GSV374" s="120"/>
      <c r="GSW374" s="120"/>
      <c r="GSX374" s="116"/>
      <c r="GSY374" s="117"/>
      <c r="GSZ374" s="117"/>
      <c r="GTA374" s="118"/>
      <c r="GTB374" s="118"/>
      <c r="GTC374" s="116"/>
      <c r="GTD374" s="119"/>
      <c r="GTE374" s="120"/>
      <c r="GTF374" s="120"/>
      <c r="GTG374" s="116"/>
      <c r="GTH374" s="117"/>
      <c r="GTI374" s="117"/>
      <c r="GTJ374" s="118"/>
      <c r="GTK374" s="118"/>
      <c r="GTL374" s="116"/>
      <c r="GTM374" s="119"/>
      <c r="GTN374" s="120"/>
      <c r="GTO374" s="120"/>
      <c r="GTP374" s="116"/>
      <c r="GTQ374" s="117"/>
      <c r="GTR374" s="117"/>
      <c r="GTS374" s="118"/>
      <c r="GTT374" s="118"/>
      <c r="GTU374" s="116"/>
      <c r="GTV374" s="119"/>
      <c r="GTW374" s="120"/>
      <c r="GTX374" s="120"/>
      <c r="GTY374" s="116"/>
      <c r="GTZ374" s="117"/>
      <c r="GUA374" s="117"/>
      <c r="GUB374" s="118"/>
      <c r="GUC374" s="118"/>
      <c r="GUD374" s="116"/>
      <c r="GUE374" s="119"/>
      <c r="GUF374" s="120"/>
      <c r="GUG374" s="120"/>
      <c r="GUH374" s="116"/>
      <c r="GUI374" s="117"/>
      <c r="GUJ374" s="117"/>
      <c r="GUK374" s="118"/>
      <c r="GUL374" s="118"/>
      <c r="GUM374" s="116"/>
      <c r="GUN374" s="119"/>
      <c r="GUO374" s="120"/>
      <c r="GUP374" s="120"/>
      <c r="GUQ374" s="116"/>
      <c r="GUR374" s="117"/>
      <c r="GUS374" s="117"/>
      <c r="GUT374" s="118"/>
      <c r="GUU374" s="118"/>
      <c r="GUV374" s="116"/>
      <c r="GUW374" s="119"/>
      <c r="GUX374" s="120"/>
      <c r="GUY374" s="120"/>
      <c r="GUZ374" s="116"/>
      <c r="GVA374" s="117"/>
      <c r="GVB374" s="117"/>
      <c r="GVC374" s="118"/>
      <c r="GVD374" s="118"/>
      <c r="GVE374" s="116"/>
      <c r="GVF374" s="119"/>
      <c r="GVG374" s="120"/>
      <c r="GVH374" s="120"/>
      <c r="GVI374" s="116"/>
      <c r="GVJ374" s="117"/>
      <c r="GVK374" s="117"/>
      <c r="GVL374" s="118"/>
      <c r="GVM374" s="118"/>
      <c r="GVN374" s="116"/>
      <c r="GVO374" s="119"/>
      <c r="GVP374" s="120"/>
      <c r="GVQ374" s="120"/>
      <c r="GVR374" s="116"/>
      <c r="GVS374" s="117"/>
      <c r="GVT374" s="117"/>
      <c r="GVU374" s="118"/>
      <c r="GVV374" s="118"/>
      <c r="GVW374" s="116"/>
      <c r="GVX374" s="119"/>
      <c r="GVY374" s="120"/>
      <c r="GVZ374" s="120"/>
      <c r="GWA374" s="116"/>
      <c r="GWB374" s="117"/>
      <c r="GWC374" s="117"/>
      <c r="GWD374" s="118"/>
      <c r="GWE374" s="118"/>
      <c r="GWF374" s="116"/>
      <c r="GWG374" s="119"/>
      <c r="GWH374" s="120"/>
      <c r="GWI374" s="120"/>
      <c r="GWJ374" s="116"/>
      <c r="GWK374" s="117"/>
      <c r="GWL374" s="117"/>
      <c r="GWM374" s="118"/>
      <c r="GWN374" s="118"/>
      <c r="GWO374" s="116"/>
      <c r="GWP374" s="119"/>
      <c r="GWQ374" s="120"/>
      <c r="GWR374" s="120"/>
      <c r="GWS374" s="116"/>
      <c r="GWT374" s="117"/>
      <c r="GWU374" s="117"/>
      <c r="GWV374" s="118"/>
      <c r="GWW374" s="118"/>
      <c r="GWX374" s="116"/>
      <c r="GWY374" s="119"/>
      <c r="GWZ374" s="120"/>
      <c r="GXA374" s="120"/>
      <c r="GXB374" s="116"/>
      <c r="GXC374" s="117"/>
      <c r="GXD374" s="117"/>
      <c r="GXE374" s="118"/>
      <c r="GXF374" s="118"/>
      <c r="GXG374" s="116"/>
      <c r="GXH374" s="119"/>
      <c r="GXI374" s="120"/>
      <c r="GXJ374" s="120"/>
      <c r="GXK374" s="116"/>
      <c r="GXL374" s="117"/>
      <c r="GXM374" s="117"/>
      <c r="GXN374" s="118"/>
      <c r="GXO374" s="118"/>
      <c r="GXP374" s="116"/>
      <c r="GXQ374" s="119"/>
      <c r="GXR374" s="120"/>
      <c r="GXS374" s="120"/>
      <c r="GXT374" s="116"/>
      <c r="GXU374" s="117"/>
      <c r="GXV374" s="117"/>
      <c r="GXW374" s="118"/>
      <c r="GXX374" s="118"/>
      <c r="GXY374" s="116"/>
      <c r="GXZ374" s="119"/>
      <c r="GYA374" s="120"/>
      <c r="GYB374" s="120"/>
      <c r="GYC374" s="116"/>
      <c r="GYD374" s="117"/>
      <c r="GYE374" s="117"/>
      <c r="GYF374" s="118"/>
      <c r="GYG374" s="118"/>
      <c r="GYH374" s="116"/>
      <c r="GYI374" s="119"/>
      <c r="GYJ374" s="120"/>
      <c r="GYK374" s="120"/>
      <c r="GYL374" s="116"/>
      <c r="GYM374" s="117"/>
      <c r="GYN374" s="117"/>
      <c r="GYO374" s="118"/>
      <c r="GYP374" s="118"/>
      <c r="GYQ374" s="116"/>
      <c r="GYR374" s="119"/>
      <c r="GYS374" s="120"/>
      <c r="GYT374" s="120"/>
      <c r="GYU374" s="116"/>
      <c r="GYV374" s="117"/>
      <c r="GYW374" s="117"/>
      <c r="GYX374" s="118"/>
      <c r="GYY374" s="118"/>
      <c r="GYZ374" s="116"/>
      <c r="GZA374" s="119"/>
      <c r="GZB374" s="120"/>
      <c r="GZC374" s="120"/>
      <c r="GZD374" s="116"/>
      <c r="GZE374" s="117"/>
      <c r="GZF374" s="117"/>
      <c r="GZG374" s="118"/>
      <c r="GZH374" s="118"/>
      <c r="GZI374" s="116"/>
      <c r="GZJ374" s="119"/>
      <c r="GZK374" s="120"/>
      <c r="GZL374" s="120"/>
      <c r="GZM374" s="116"/>
      <c r="GZN374" s="117"/>
      <c r="GZO374" s="117"/>
      <c r="GZP374" s="118"/>
      <c r="GZQ374" s="118"/>
      <c r="GZR374" s="116"/>
      <c r="GZS374" s="119"/>
      <c r="GZT374" s="120"/>
      <c r="GZU374" s="120"/>
      <c r="GZV374" s="116"/>
      <c r="GZW374" s="117"/>
      <c r="GZX374" s="117"/>
      <c r="GZY374" s="118"/>
      <c r="GZZ374" s="118"/>
      <c r="HAA374" s="116"/>
      <c r="HAB374" s="119"/>
      <c r="HAC374" s="120"/>
      <c r="HAD374" s="120"/>
      <c r="HAE374" s="116"/>
      <c r="HAF374" s="117"/>
      <c r="HAG374" s="117"/>
      <c r="HAH374" s="118"/>
      <c r="HAI374" s="118"/>
      <c r="HAJ374" s="116"/>
      <c r="HAK374" s="119"/>
      <c r="HAL374" s="120"/>
      <c r="HAM374" s="120"/>
      <c r="HAN374" s="116"/>
      <c r="HAO374" s="117"/>
      <c r="HAP374" s="117"/>
      <c r="HAQ374" s="118"/>
      <c r="HAR374" s="118"/>
      <c r="HAS374" s="116"/>
      <c r="HAT374" s="119"/>
      <c r="HAU374" s="120"/>
      <c r="HAV374" s="120"/>
      <c r="HAW374" s="116"/>
      <c r="HAX374" s="117"/>
      <c r="HAY374" s="117"/>
      <c r="HAZ374" s="118"/>
      <c r="HBA374" s="118"/>
      <c r="HBB374" s="116"/>
      <c r="HBC374" s="119"/>
      <c r="HBD374" s="120"/>
      <c r="HBE374" s="120"/>
      <c r="HBF374" s="116"/>
      <c r="HBG374" s="117"/>
      <c r="HBH374" s="117"/>
      <c r="HBI374" s="118"/>
      <c r="HBJ374" s="118"/>
      <c r="HBK374" s="116"/>
      <c r="HBL374" s="119"/>
      <c r="HBM374" s="120"/>
      <c r="HBN374" s="120"/>
      <c r="HBO374" s="116"/>
      <c r="HBP374" s="117"/>
      <c r="HBQ374" s="117"/>
      <c r="HBR374" s="118"/>
      <c r="HBS374" s="118"/>
      <c r="HBT374" s="116"/>
      <c r="HBU374" s="119"/>
      <c r="HBV374" s="120"/>
      <c r="HBW374" s="120"/>
      <c r="HBX374" s="116"/>
      <c r="HBY374" s="117"/>
      <c r="HBZ374" s="117"/>
      <c r="HCA374" s="118"/>
      <c r="HCB374" s="118"/>
      <c r="HCC374" s="116"/>
      <c r="HCD374" s="119"/>
      <c r="HCE374" s="120"/>
      <c r="HCF374" s="120"/>
      <c r="HCG374" s="116"/>
      <c r="HCH374" s="117"/>
      <c r="HCI374" s="117"/>
      <c r="HCJ374" s="118"/>
      <c r="HCK374" s="118"/>
      <c r="HCL374" s="116"/>
      <c r="HCM374" s="119"/>
      <c r="HCN374" s="120"/>
      <c r="HCO374" s="120"/>
      <c r="HCP374" s="116"/>
      <c r="HCQ374" s="117"/>
      <c r="HCR374" s="117"/>
      <c r="HCS374" s="118"/>
      <c r="HCT374" s="118"/>
      <c r="HCU374" s="116"/>
      <c r="HCV374" s="119"/>
      <c r="HCW374" s="120"/>
      <c r="HCX374" s="120"/>
      <c r="HCY374" s="116"/>
      <c r="HCZ374" s="117"/>
      <c r="HDA374" s="117"/>
      <c r="HDB374" s="118"/>
      <c r="HDC374" s="118"/>
      <c r="HDD374" s="116"/>
      <c r="HDE374" s="119"/>
      <c r="HDF374" s="120"/>
      <c r="HDG374" s="120"/>
      <c r="HDH374" s="116"/>
      <c r="HDI374" s="117"/>
      <c r="HDJ374" s="117"/>
      <c r="HDK374" s="118"/>
      <c r="HDL374" s="118"/>
      <c r="HDM374" s="116"/>
      <c r="HDN374" s="119"/>
      <c r="HDO374" s="120"/>
      <c r="HDP374" s="120"/>
      <c r="HDQ374" s="116"/>
      <c r="HDR374" s="117"/>
      <c r="HDS374" s="117"/>
      <c r="HDT374" s="118"/>
      <c r="HDU374" s="118"/>
      <c r="HDV374" s="116"/>
      <c r="HDW374" s="119"/>
      <c r="HDX374" s="120"/>
      <c r="HDY374" s="120"/>
      <c r="HDZ374" s="116"/>
      <c r="HEA374" s="117"/>
      <c r="HEB374" s="117"/>
      <c r="HEC374" s="118"/>
      <c r="HED374" s="118"/>
      <c r="HEE374" s="116"/>
      <c r="HEF374" s="119"/>
      <c r="HEG374" s="120"/>
      <c r="HEH374" s="120"/>
      <c r="HEI374" s="116"/>
      <c r="HEJ374" s="117"/>
      <c r="HEK374" s="117"/>
      <c r="HEL374" s="118"/>
      <c r="HEM374" s="118"/>
      <c r="HEN374" s="116"/>
      <c r="HEO374" s="119"/>
      <c r="HEP374" s="120"/>
      <c r="HEQ374" s="120"/>
      <c r="HER374" s="116"/>
      <c r="HES374" s="117"/>
      <c r="HET374" s="117"/>
      <c r="HEU374" s="118"/>
      <c r="HEV374" s="118"/>
      <c r="HEW374" s="116"/>
      <c r="HEX374" s="119"/>
      <c r="HEY374" s="120"/>
      <c r="HEZ374" s="120"/>
      <c r="HFA374" s="116"/>
      <c r="HFB374" s="117"/>
      <c r="HFC374" s="117"/>
      <c r="HFD374" s="118"/>
      <c r="HFE374" s="118"/>
      <c r="HFF374" s="116"/>
      <c r="HFG374" s="119"/>
      <c r="HFH374" s="120"/>
      <c r="HFI374" s="120"/>
      <c r="HFJ374" s="116"/>
      <c r="HFK374" s="117"/>
      <c r="HFL374" s="117"/>
      <c r="HFM374" s="118"/>
      <c r="HFN374" s="118"/>
      <c r="HFO374" s="116"/>
      <c r="HFP374" s="119"/>
      <c r="HFQ374" s="120"/>
      <c r="HFR374" s="120"/>
      <c r="HFS374" s="116"/>
      <c r="HFT374" s="117"/>
      <c r="HFU374" s="117"/>
      <c r="HFV374" s="118"/>
      <c r="HFW374" s="118"/>
      <c r="HFX374" s="116"/>
      <c r="HFY374" s="119"/>
      <c r="HFZ374" s="120"/>
      <c r="HGA374" s="120"/>
      <c r="HGB374" s="116"/>
      <c r="HGC374" s="117"/>
      <c r="HGD374" s="117"/>
      <c r="HGE374" s="118"/>
      <c r="HGF374" s="118"/>
      <c r="HGG374" s="116"/>
      <c r="HGH374" s="119"/>
      <c r="HGI374" s="120"/>
      <c r="HGJ374" s="120"/>
      <c r="HGK374" s="116"/>
      <c r="HGL374" s="117"/>
      <c r="HGM374" s="117"/>
      <c r="HGN374" s="118"/>
      <c r="HGO374" s="118"/>
      <c r="HGP374" s="116"/>
      <c r="HGQ374" s="119"/>
      <c r="HGR374" s="120"/>
      <c r="HGS374" s="120"/>
      <c r="HGT374" s="116"/>
      <c r="HGU374" s="117"/>
      <c r="HGV374" s="117"/>
      <c r="HGW374" s="118"/>
      <c r="HGX374" s="118"/>
      <c r="HGY374" s="116"/>
      <c r="HGZ374" s="119"/>
      <c r="HHA374" s="120"/>
      <c r="HHB374" s="120"/>
      <c r="HHC374" s="116"/>
      <c r="HHD374" s="117"/>
      <c r="HHE374" s="117"/>
      <c r="HHF374" s="118"/>
      <c r="HHG374" s="118"/>
      <c r="HHH374" s="116"/>
      <c r="HHI374" s="119"/>
      <c r="HHJ374" s="120"/>
      <c r="HHK374" s="120"/>
      <c r="HHL374" s="116"/>
      <c r="HHM374" s="117"/>
      <c r="HHN374" s="117"/>
      <c r="HHO374" s="118"/>
      <c r="HHP374" s="118"/>
      <c r="HHQ374" s="116"/>
      <c r="HHR374" s="119"/>
      <c r="HHS374" s="120"/>
      <c r="HHT374" s="120"/>
      <c r="HHU374" s="116"/>
      <c r="HHV374" s="117"/>
      <c r="HHW374" s="117"/>
      <c r="HHX374" s="118"/>
      <c r="HHY374" s="118"/>
      <c r="HHZ374" s="116"/>
      <c r="HIA374" s="119"/>
      <c r="HIB374" s="120"/>
      <c r="HIC374" s="120"/>
      <c r="HID374" s="116"/>
      <c r="HIE374" s="117"/>
      <c r="HIF374" s="117"/>
      <c r="HIG374" s="118"/>
      <c r="HIH374" s="118"/>
      <c r="HII374" s="116"/>
      <c r="HIJ374" s="119"/>
      <c r="HIK374" s="120"/>
      <c r="HIL374" s="120"/>
      <c r="HIM374" s="116"/>
      <c r="HIN374" s="117"/>
      <c r="HIO374" s="117"/>
      <c r="HIP374" s="118"/>
      <c r="HIQ374" s="118"/>
      <c r="HIR374" s="116"/>
      <c r="HIS374" s="119"/>
      <c r="HIT374" s="120"/>
      <c r="HIU374" s="120"/>
      <c r="HIV374" s="116"/>
      <c r="HIW374" s="117"/>
      <c r="HIX374" s="117"/>
      <c r="HIY374" s="118"/>
      <c r="HIZ374" s="118"/>
      <c r="HJA374" s="116"/>
      <c r="HJB374" s="119"/>
      <c r="HJC374" s="120"/>
      <c r="HJD374" s="120"/>
      <c r="HJE374" s="116"/>
      <c r="HJF374" s="117"/>
      <c r="HJG374" s="117"/>
      <c r="HJH374" s="118"/>
      <c r="HJI374" s="118"/>
      <c r="HJJ374" s="116"/>
      <c r="HJK374" s="119"/>
      <c r="HJL374" s="120"/>
      <c r="HJM374" s="120"/>
      <c r="HJN374" s="116"/>
      <c r="HJO374" s="117"/>
      <c r="HJP374" s="117"/>
      <c r="HJQ374" s="118"/>
      <c r="HJR374" s="118"/>
      <c r="HJS374" s="116"/>
      <c r="HJT374" s="119"/>
      <c r="HJU374" s="120"/>
      <c r="HJV374" s="120"/>
      <c r="HJW374" s="116"/>
      <c r="HJX374" s="117"/>
      <c r="HJY374" s="117"/>
      <c r="HJZ374" s="118"/>
      <c r="HKA374" s="118"/>
      <c r="HKB374" s="116"/>
      <c r="HKC374" s="119"/>
      <c r="HKD374" s="120"/>
      <c r="HKE374" s="120"/>
      <c r="HKF374" s="116"/>
      <c r="HKG374" s="117"/>
      <c r="HKH374" s="117"/>
      <c r="HKI374" s="118"/>
      <c r="HKJ374" s="118"/>
      <c r="HKK374" s="116"/>
      <c r="HKL374" s="119"/>
      <c r="HKM374" s="120"/>
      <c r="HKN374" s="120"/>
      <c r="HKO374" s="116"/>
      <c r="HKP374" s="117"/>
      <c r="HKQ374" s="117"/>
      <c r="HKR374" s="118"/>
      <c r="HKS374" s="118"/>
      <c r="HKT374" s="116"/>
      <c r="HKU374" s="119"/>
      <c r="HKV374" s="120"/>
      <c r="HKW374" s="120"/>
      <c r="HKX374" s="116"/>
      <c r="HKY374" s="117"/>
      <c r="HKZ374" s="117"/>
      <c r="HLA374" s="118"/>
      <c r="HLB374" s="118"/>
      <c r="HLC374" s="116"/>
      <c r="HLD374" s="119"/>
      <c r="HLE374" s="120"/>
      <c r="HLF374" s="120"/>
      <c r="HLG374" s="116"/>
      <c r="HLH374" s="117"/>
      <c r="HLI374" s="117"/>
      <c r="HLJ374" s="118"/>
      <c r="HLK374" s="118"/>
      <c r="HLL374" s="116"/>
      <c r="HLM374" s="119"/>
      <c r="HLN374" s="120"/>
      <c r="HLO374" s="120"/>
      <c r="HLP374" s="116"/>
      <c r="HLQ374" s="117"/>
      <c r="HLR374" s="117"/>
      <c r="HLS374" s="118"/>
      <c r="HLT374" s="118"/>
      <c r="HLU374" s="116"/>
      <c r="HLV374" s="119"/>
      <c r="HLW374" s="120"/>
      <c r="HLX374" s="120"/>
      <c r="HLY374" s="116"/>
      <c r="HLZ374" s="117"/>
      <c r="HMA374" s="117"/>
      <c r="HMB374" s="118"/>
      <c r="HMC374" s="118"/>
      <c r="HMD374" s="116"/>
      <c r="HME374" s="119"/>
      <c r="HMF374" s="120"/>
      <c r="HMG374" s="120"/>
      <c r="HMH374" s="116"/>
      <c r="HMI374" s="117"/>
      <c r="HMJ374" s="117"/>
      <c r="HMK374" s="118"/>
      <c r="HML374" s="118"/>
      <c r="HMM374" s="116"/>
      <c r="HMN374" s="119"/>
      <c r="HMO374" s="120"/>
      <c r="HMP374" s="120"/>
      <c r="HMQ374" s="116"/>
      <c r="HMR374" s="117"/>
      <c r="HMS374" s="117"/>
      <c r="HMT374" s="118"/>
      <c r="HMU374" s="118"/>
      <c r="HMV374" s="116"/>
      <c r="HMW374" s="119"/>
      <c r="HMX374" s="120"/>
      <c r="HMY374" s="120"/>
      <c r="HMZ374" s="116"/>
      <c r="HNA374" s="117"/>
      <c r="HNB374" s="117"/>
      <c r="HNC374" s="118"/>
      <c r="HND374" s="118"/>
      <c r="HNE374" s="116"/>
      <c r="HNF374" s="119"/>
      <c r="HNG374" s="120"/>
      <c r="HNH374" s="120"/>
      <c r="HNI374" s="116"/>
      <c r="HNJ374" s="117"/>
      <c r="HNK374" s="117"/>
      <c r="HNL374" s="118"/>
      <c r="HNM374" s="118"/>
      <c r="HNN374" s="116"/>
      <c r="HNO374" s="119"/>
      <c r="HNP374" s="120"/>
      <c r="HNQ374" s="120"/>
      <c r="HNR374" s="116"/>
      <c r="HNS374" s="117"/>
      <c r="HNT374" s="117"/>
      <c r="HNU374" s="118"/>
      <c r="HNV374" s="118"/>
      <c r="HNW374" s="116"/>
      <c r="HNX374" s="119"/>
      <c r="HNY374" s="120"/>
      <c r="HNZ374" s="120"/>
      <c r="HOA374" s="116"/>
      <c r="HOB374" s="117"/>
      <c r="HOC374" s="117"/>
      <c r="HOD374" s="118"/>
      <c r="HOE374" s="118"/>
      <c r="HOF374" s="116"/>
      <c r="HOG374" s="119"/>
      <c r="HOH374" s="120"/>
      <c r="HOI374" s="120"/>
      <c r="HOJ374" s="116"/>
      <c r="HOK374" s="117"/>
      <c r="HOL374" s="117"/>
      <c r="HOM374" s="118"/>
      <c r="HON374" s="118"/>
      <c r="HOO374" s="116"/>
      <c r="HOP374" s="119"/>
      <c r="HOQ374" s="120"/>
      <c r="HOR374" s="120"/>
      <c r="HOS374" s="116"/>
      <c r="HOT374" s="117"/>
      <c r="HOU374" s="117"/>
      <c r="HOV374" s="118"/>
      <c r="HOW374" s="118"/>
      <c r="HOX374" s="116"/>
      <c r="HOY374" s="119"/>
      <c r="HOZ374" s="120"/>
      <c r="HPA374" s="120"/>
      <c r="HPB374" s="116"/>
      <c r="HPC374" s="117"/>
      <c r="HPD374" s="117"/>
      <c r="HPE374" s="118"/>
      <c r="HPF374" s="118"/>
      <c r="HPG374" s="116"/>
      <c r="HPH374" s="119"/>
      <c r="HPI374" s="120"/>
      <c r="HPJ374" s="120"/>
      <c r="HPK374" s="116"/>
      <c r="HPL374" s="117"/>
      <c r="HPM374" s="117"/>
      <c r="HPN374" s="118"/>
      <c r="HPO374" s="118"/>
      <c r="HPP374" s="116"/>
      <c r="HPQ374" s="119"/>
      <c r="HPR374" s="120"/>
      <c r="HPS374" s="120"/>
      <c r="HPT374" s="116"/>
      <c r="HPU374" s="117"/>
      <c r="HPV374" s="117"/>
      <c r="HPW374" s="118"/>
      <c r="HPX374" s="118"/>
      <c r="HPY374" s="116"/>
      <c r="HPZ374" s="119"/>
      <c r="HQA374" s="120"/>
      <c r="HQB374" s="120"/>
      <c r="HQC374" s="116"/>
      <c r="HQD374" s="117"/>
      <c r="HQE374" s="117"/>
      <c r="HQF374" s="118"/>
      <c r="HQG374" s="118"/>
      <c r="HQH374" s="116"/>
      <c r="HQI374" s="119"/>
      <c r="HQJ374" s="120"/>
      <c r="HQK374" s="120"/>
      <c r="HQL374" s="116"/>
      <c r="HQM374" s="117"/>
      <c r="HQN374" s="117"/>
      <c r="HQO374" s="118"/>
      <c r="HQP374" s="118"/>
      <c r="HQQ374" s="116"/>
      <c r="HQR374" s="119"/>
      <c r="HQS374" s="120"/>
      <c r="HQT374" s="120"/>
      <c r="HQU374" s="116"/>
      <c r="HQV374" s="117"/>
      <c r="HQW374" s="117"/>
      <c r="HQX374" s="118"/>
      <c r="HQY374" s="118"/>
      <c r="HQZ374" s="116"/>
      <c r="HRA374" s="119"/>
      <c r="HRB374" s="120"/>
      <c r="HRC374" s="120"/>
      <c r="HRD374" s="116"/>
      <c r="HRE374" s="117"/>
      <c r="HRF374" s="117"/>
      <c r="HRG374" s="118"/>
      <c r="HRH374" s="118"/>
      <c r="HRI374" s="116"/>
      <c r="HRJ374" s="119"/>
      <c r="HRK374" s="120"/>
      <c r="HRL374" s="120"/>
      <c r="HRM374" s="116"/>
      <c r="HRN374" s="117"/>
      <c r="HRO374" s="117"/>
      <c r="HRP374" s="118"/>
      <c r="HRQ374" s="118"/>
      <c r="HRR374" s="116"/>
      <c r="HRS374" s="119"/>
      <c r="HRT374" s="120"/>
      <c r="HRU374" s="120"/>
      <c r="HRV374" s="116"/>
      <c r="HRW374" s="117"/>
      <c r="HRX374" s="117"/>
      <c r="HRY374" s="118"/>
      <c r="HRZ374" s="118"/>
      <c r="HSA374" s="116"/>
      <c r="HSB374" s="119"/>
      <c r="HSC374" s="120"/>
      <c r="HSD374" s="120"/>
      <c r="HSE374" s="116"/>
      <c r="HSF374" s="117"/>
      <c r="HSG374" s="117"/>
      <c r="HSH374" s="118"/>
      <c r="HSI374" s="118"/>
      <c r="HSJ374" s="116"/>
      <c r="HSK374" s="119"/>
      <c r="HSL374" s="120"/>
      <c r="HSM374" s="120"/>
      <c r="HSN374" s="116"/>
      <c r="HSO374" s="117"/>
      <c r="HSP374" s="117"/>
      <c r="HSQ374" s="118"/>
      <c r="HSR374" s="118"/>
      <c r="HSS374" s="116"/>
      <c r="HST374" s="119"/>
      <c r="HSU374" s="120"/>
      <c r="HSV374" s="120"/>
      <c r="HSW374" s="116"/>
      <c r="HSX374" s="117"/>
      <c r="HSY374" s="117"/>
      <c r="HSZ374" s="118"/>
      <c r="HTA374" s="118"/>
      <c r="HTB374" s="116"/>
      <c r="HTC374" s="119"/>
      <c r="HTD374" s="120"/>
      <c r="HTE374" s="120"/>
      <c r="HTF374" s="116"/>
      <c r="HTG374" s="117"/>
      <c r="HTH374" s="117"/>
      <c r="HTI374" s="118"/>
      <c r="HTJ374" s="118"/>
      <c r="HTK374" s="116"/>
      <c r="HTL374" s="119"/>
      <c r="HTM374" s="120"/>
      <c r="HTN374" s="120"/>
      <c r="HTO374" s="116"/>
      <c r="HTP374" s="117"/>
      <c r="HTQ374" s="117"/>
      <c r="HTR374" s="118"/>
      <c r="HTS374" s="118"/>
      <c r="HTT374" s="116"/>
      <c r="HTU374" s="119"/>
      <c r="HTV374" s="120"/>
      <c r="HTW374" s="120"/>
      <c r="HTX374" s="116"/>
      <c r="HTY374" s="117"/>
      <c r="HTZ374" s="117"/>
      <c r="HUA374" s="118"/>
      <c r="HUB374" s="118"/>
      <c r="HUC374" s="116"/>
      <c r="HUD374" s="119"/>
      <c r="HUE374" s="120"/>
      <c r="HUF374" s="120"/>
      <c r="HUG374" s="116"/>
      <c r="HUH374" s="117"/>
      <c r="HUI374" s="117"/>
      <c r="HUJ374" s="118"/>
      <c r="HUK374" s="118"/>
      <c r="HUL374" s="116"/>
      <c r="HUM374" s="119"/>
      <c r="HUN374" s="120"/>
      <c r="HUO374" s="120"/>
      <c r="HUP374" s="116"/>
      <c r="HUQ374" s="117"/>
      <c r="HUR374" s="117"/>
      <c r="HUS374" s="118"/>
      <c r="HUT374" s="118"/>
      <c r="HUU374" s="116"/>
      <c r="HUV374" s="119"/>
      <c r="HUW374" s="120"/>
      <c r="HUX374" s="120"/>
      <c r="HUY374" s="116"/>
      <c r="HUZ374" s="117"/>
      <c r="HVA374" s="117"/>
      <c r="HVB374" s="118"/>
      <c r="HVC374" s="118"/>
      <c r="HVD374" s="116"/>
      <c r="HVE374" s="119"/>
      <c r="HVF374" s="120"/>
      <c r="HVG374" s="120"/>
      <c r="HVH374" s="116"/>
      <c r="HVI374" s="117"/>
      <c r="HVJ374" s="117"/>
      <c r="HVK374" s="118"/>
      <c r="HVL374" s="118"/>
      <c r="HVM374" s="116"/>
      <c r="HVN374" s="119"/>
      <c r="HVO374" s="120"/>
      <c r="HVP374" s="120"/>
      <c r="HVQ374" s="116"/>
      <c r="HVR374" s="117"/>
      <c r="HVS374" s="117"/>
      <c r="HVT374" s="118"/>
      <c r="HVU374" s="118"/>
      <c r="HVV374" s="116"/>
      <c r="HVW374" s="119"/>
      <c r="HVX374" s="120"/>
      <c r="HVY374" s="120"/>
      <c r="HVZ374" s="116"/>
      <c r="HWA374" s="117"/>
      <c r="HWB374" s="117"/>
      <c r="HWC374" s="118"/>
      <c r="HWD374" s="118"/>
      <c r="HWE374" s="116"/>
      <c r="HWF374" s="119"/>
      <c r="HWG374" s="120"/>
      <c r="HWH374" s="120"/>
      <c r="HWI374" s="116"/>
      <c r="HWJ374" s="117"/>
      <c r="HWK374" s="117"/>
      <c r="HWL374" s="118"/>
      <c r="HWM374" s="118"/>
      <c r="HWN374" s="116"/>
      <c r="HWO374" s="119"/>
      <c r="HWP374" s="120"/>
      <c r="HWQ374" s="120"/>
      <c r="HWR374" s="116"/>
      <c r="HWS374" s="117"/>
      <c r="HWT374" s="117"/>
      <c r="HWU374" s="118"/>
      <c r="HWV374" s="118"/>
      <c r="HWW374" s="116"/>
      <c r="HWX374" s="119"/>
      <c r="HWY374" s="120"/>
      <c r="HWZ374" s="120"/>
      <c r="HXA374" s="116"/>
      <c r="HXB374" s="117"/>
      <c r="HXC374" s="117"/>
      <c r="HXD374" s="118"/>
      <c r="HXE374" s="118"/>
      <c r="HXF374" s="116"/>
      <c r="HXG374" s="119"/>
      <c r="HXH374" s="120"/>
      <c r="HXI374" s="120"/>
      <c r="HXJ374" s="116"/>
      <c r="HXK374" s="117"/>
      <c r="HXL374" s="117"/>
      <c r="HXM374" s="118"/>
      <c r="HXN374" s="118"/>
      <c r="HXO374" s="116"/>
      <c r="HXP374" s="119"/>
      <c r="HXQ374" s="120"/>
      <c r="HXR374" s="120"/>
      <c r="HXS374" s="116"/>
      <c r="HXT374" s="117"/>
      <c r="HXU374" s="117"/>
      <c r="HXV374" s="118"/>
      <c r="HXW374" s="118"/>
      <c r="HXX374" s="116"/>
      <c r="HXY374" s="119"/>
      <c r="HXZ374" s="120"/>
      <c r="HYA374" s="120"/>
      <c r="HYB374" s="116"/>
      <c r="HYC374" s="117"/>
      <c r="HYD374" s="117"/>
      <c r="HYE374" s="118"/>
      <c r="HYF374" s="118"/>
      <c r="HYG374" s="116"/>
      <c r="HYH374" s="119"/>
      <c r="HYI374" s="120"/>
      <c r="HYJ374" s="120"/>
      <c r="HYK374" s="116"/>
      <c r="HYL374" s="117"/>
      <c r="HYM374" s="117"/>
      <c r="HYN374" s="118"/>
      <c r="HYO374" s="118"/>
      <c r="HYP374" s="116"/>
      <c r="HYQ374" s="119"/>
      <c r="HYR374" s="120"/>
      <c r="HYS374" s="120"/>
      <c r="HYT374" s="116"/>
      <c r="HYU374" s="117"/>
      <c r="HYV374" s="117"/>
      <c r="HYW374" s="118"/>
      <c r="HYX374" s="118"/>
      <c r="HYY374" s="116"/>
      <c r="HYZ374" s="119"/>
      <c r="HZA374" s="120"/>
      <c r="HZB374" s="120"/>
      <c r="HZC374" s="116"/>
      <c r="HZD374" s="117"/>
      <c r="HZE374" s="117"/>
      <c r="HZF374" s="118"/>
      <c r="HZG374" s="118"/>
      <c r="HZH374" s="116"/>
      <c r="HZI374" s="119"/>
      <c r="HZJ374" s="120"/>
      <c r="HZK374" s="120"/>
      <c r="HZL374" s="116"/>
      <c r="HZM374" s="117"/>
      <c r="HZN374" s="117"/>
      <c r="HZO374" s="118"/>
      <c r="HZP374" s="118"/>
      <c r="HZQ374" s="116"/>
      <c r="HZR374" s="119"/>
      <c r="HZS374" s="120"/>
      <c r="HZT374" s="120"/>
      <c r="HZU374" s="116"/>
      <c r="HZV374" s="117"/>
      <c r="HZW374" s="117"/>
      <c r="HZX374" s="118"/>
      <c r="HZY374" s="118"/>
      <c r="HZZ374" s="116"/>
      <c r="IAA374" s="119"/>
      <c r="IAB374" s="120"/>
      <c r="IAC374" s="120"/>
      <c r="IAD374" s="116"/>
      <c r="IAE374" s="117"/>
      <c r="IAF374" s="117"/>
      <c r="IAG374" s="118"/>
      <c r="IAH374" s="118"/>
      <c r="IAI374" s="116"/>
      <c r="IAJ374" s="119"/>
      <c r="IAK374" s="120"/>
      <c r="IAL374" s="120"/>
      <c r="IAM374" s="116"/>
      <c r="IAN374" s="117"/>
      <c r="IAO374" s="117"/>
      <c r="IAP374" s="118"/>
      <c r="IAQ374" s="118"/>
      <c r="IAR374" s="116"/>
      <c r="IAS374" s="119"/>
      <c r="IAT374" s="120"/>
      <c r="IAU374" s="120"/>
      <c r="IAV374" s="116"/>
      <c r="IAW374" s="117"/>
      <c r="IAX374" s="117"/>
      <c r="IAY374" s="118"/>
      <c r="IAZ374" s="118"/>
      <c r="IBA374" s="116"/>
      <c r="IBB374" s="119"/>
      <c r="IBC374" s="120"/>
      <c r="IBD374" s="120"/>
      <c r="IBE374" s="116"/>
      <c r="IBF374" s="117"/>
      <c r="IBG374" s="117"/>
      <c r="IBH374" s="118"/>
      <c r="IBI374" s="118"/>
      <c r="IBJ374" s="116"/>
      <c r="IBK374" s="119"/>
      <c r="IBL374" s="120"/>
      <c r="IBM374" s="120"/>
      <c r="IBN374" s="116"/>
      <c r="IBO374" s="117"/>
      <c r="IBP374" s="117"/>
      <c r="IBQ374" s="118"/>
      <c r="IBR374" s="118"/>
      <c r="IBS374" s="116"/>
      <c r="IBT374" s="119"/>
      <c r="IBU374" s="120"/>
      <c r="IBV374" s="120"/>
      <c r="IBW374" s="116"/>
      <c r="IBX374" s="117"/>
      <c r="IBY374" s="117"/>
      <c r="IBZ374" s="118"/>
      <c r="ICA374" s="118"/>
      <c r="ICB374" s="116"/>
      <c r="ICC374" s="119"/>
      <c r="ICD374" s="120"/>
      <c r="ICE374" s="120"/>
      <c r="ICF374" s="116"/>
      <c r="ICG374" s="117"/>
      <c r="ICH374" s="117"/>
      <c r="ICI374" s="118"/>
      <c r="ICJ374" s="118"/>
      <c r="ICK374" s="116"/>
      <c r="ICL374" s="119"/>
      <c r="ICM374" s="120"/>
      <c r="ICN374" s="120"/>
      <c r="ICO374" s="116"/>
      <c r="ICP374" s="117"/>
      <c r="ICQ374" s="117"/>
      <c r="ICR374" s="118"/>
      <c r="ICS374" s="118"/>
      <c r="ICT374" s="116"/>
      <c r="ICU374" s="119"/>
      <c r="ICV374" s="120"/>
      <c r="ICW374" s="120"/>
      <c r="ICX374" s="116"/>
      <c r="ICY374" s="117"/>
      <c r="ICZ374" s="117"/>
      <c r="IDA374" s="118"/>
      <c r="IDB374" s="118"/>
      <c r="IDC374" s="116"/>
      <c r="IDD374" s="119"/>
      <c r="IDE374" s="120"/>
      <c r="IDF374" s="120"/>
      <c r="IDG374" s="116"/>
      <c r="IDH374" s="117"/>
      <c r="IDI374" s="117"/>
      <c r="IDJ374" s="118"/>
      <c r="IDK374" s="118"/>
      <c r="IDL374" s="116"/>
      <c r="IDM374" s="119"/>
      <c r="IDN374" s="120"/>
      <c r="IDO374" s="120"/>
      <c r="IDP374" s="116"/>
      <c r="IDQ374" s="117"/>
      <c r="IDR374" s="117"/>
      <c r="IDS374" s="118"/>
      <c r="IDT374" s="118"/>
      <c r="IDU374" s="116"/>
      <c r="IDV374" s="119"/>
      <c r="IDW374" s="120"/>
      <c r="IDX374" s="120"/>
      <c r="IDY374" s="116"/>
      <c r="IDZ374" s="117"/>
      <c r="IEA374" s="117"/>
      <c r="IEB374" s="118"/>
      <c r="IEC374" s="118"/>
      <c r="IED374" s="116"/>
      <c r="IEE374" s="119"/>
      <c r="IEF374" s="120"/>
      <c r="IEG374" s="120"/>
      <c r="IEH374" s="116"/>
      <c r="IEI374" s="117"/>
      <c r="IEJ374" s="117"/>
      <c r="IEK374" s="118"/>
      <c r="IEL374" s="118"/>
      <c r="IEM374" s="116"/>
      <c r="IEN374" s="119"/>
      <c r="IEO374" s="120"/>
      <c r="IEP374" s="120"/>
      <c r="IEQ374" s="116"/>
      <c r="IER374" s="117"/>
      <c r="IES374" s="117"/>
      <c r="IET374" s="118"/>
      <c r="IEU374" s="118"/>
      <c r="IEV374" s="116"/>
      <c r="IEW374" s="119"/>
      <c r="IEX374" s="120"/>
      <c r="IEY374" s="120"/>
      <c r="IEZ374" s="116"/>
      <c r="IFA374" s="117"/>
      <c r="IFB374" s="117"/>
      <c r="IFC374" s="118"/>
      <c r="IFD374" s="118"/>
      <c r="IFE374" s="116"/>
      <c r="IFF374" s="119"/>
      <c r="IFG374" s="120"/>
      <c r="IFH374" s="120"/>
      <c r="IFI374" s="116"/>
      <c r="IFJ374" s="117"/>
      <c r="IFK374" s="117"/>
      <c r="IFL374" s="118"/>
      <c r="IFM374" s="118"/>
      <c r="IFN374" s="116"/>
      <c r="IFO374" s="119"/>
      <c r="IFP374" s="120"/>
      <c r="IFQ374" s="120"/>
      <c r="IFR374" s="116"/>
      <c r="IFS374" s="117"/>
      <c r="IFT374" s="117"/>
      <c r="IFU374" s="118"/>
      <c r="IFV374" s="118"/>
      <c r="IFW374" s="116"/>
      <c r="IFX374" s="119"/>
      <c r="IFY374" s="120"/>
      <c r="IFZ374" s="120"/>
      <c r="IGA374" s="116"/>
      <c r="IGB374" s="117"/>
      <c r="IGC374" s="117"/>
      <c r="IGD374" s="118"/>
      <c r="IGE374" s="118"/>
      <c r="IGF374" s="116"/>
      <c r="IGG374" s="119"/>
      <c r="IGH374" s="120"/>
      <c r="IGI374" s="120"/>
      <c r="IGJ374" s="116"/>
      <c r="IGK374" s="117"/>
      <c r="IGL374" s="117"/>
      <c r="IGM374" s="118"/>
      <c r="IGN374" s="118"/>
      <c r="IGO374" s="116"/>
      <c r="IGP374" s="119"/>
      <c r="IGQ374" s="120"/>
      <c r="IGR374" s="120"/>
      <c r="IGS374" s="116"/>
      <c r="IGT374" s="117"/>
      <c r="IGU374" s="117"/>
      <c r="IGV374" s="118"/>
      <c r="IGW374" s="118"/>
      <c r="IGX374" s="116"/>
      <c r="IGY374" s="119"/>
      <c r="IGZ374" s="120"/>
      <c r="IHA374" s="120"/>
      <c r="IHB374" s="116"/>
      <c r="IHC374" s="117"/>
      <c r="IHD374" s="117"/>
      <c r="IHE374" s="118"/>
      <c r="IHF374" s="118"/>
      <c r="IHG374" s="116"/>
      <c r="IHH374" s="119"/>
      <c r="IHI374" s="120"/>
      <c r="IHJ374" s="120"/>
      <c r="IHK374" s="116"/>
      <c r="IHL374" s="117"/>
      <c r="IHM374" s="117"/>
      <c r="IHN374" s="118"/>
      <c r="IHO374" s="118"/>
      <c r="IHP374" s="116"/>
      <c r="IHQ374" s="119"/>
      <c r="IHR374" s="120"/>
      <c r="IHS374" s="120"/>
      <c r="IHT374" s="116"/>
      <c r="IHU374" s="117"/>
      <c r="IHV374" s="117"/>
      <c r="IHW374" s="118"/>
      <c r="IHX374" s="118"/>
      <c r="IHY374" s="116"/>
      <c r="IHZ374" s="119"/>
      <c r="IIA374" s="120"/>
      <c r="IIB374" s="120"/>
      <c r="IIC374" s="116"/>
      <c r="IID374" s="117"/>
      <c r="IIE374" s="117"/>
      <c r="IIF374" s="118"/>
      <c r="IIG374" s="118"/>
      <c r="IIH374" s="116"/>
      <c r="III374" s="119"/>
      <c r="IIJ374" s="120"/>
      <c r="IIK374" s="120"/>
      <c r="IIL374" s="116"/>
      <c r="IIM374" s="117"/>
      <c r="IIN374" s="117"/>
      <c r="IIO374" s="118"/>
      <c r="IIP374" s="118"/>
      <c r="IIQ374" s="116"/>
      <c r="IIR374" s="119"/>
      <c r="IIS374" s="120"/>
      <c r="IIT374" s="120"/>
      <c r="IIU374" s="116"/>
      <c r="IIV374" s="117"/>
      <c r="IIW374" s="117"/>
      <c r="IIX374" s="118"/>
      <c r="IIY374" s="118"/>
      <c r="IIZ374" s="116"/>
      <c r="IJA374" s="119"/>
      <c r="IJB374" s="120"/>
      <c r="IJC374" s="120"/>
      <c r="IJD374" s="116"/>
      <c r="IJE374" s="117"/>
      <c r="IJF374" s="117"/>
      <c r="IJG374" s="118"/>
      <c r="IJH374" s="118"/>
      <c r="IJI374" s="116"/>
      <c r="IJJ374" s="119"/>
      <c r="IJK374" s="120"/>
      <c r="IJL374" s="120"/>
      <c r="IJM374" s="116"/>
      <c r="IJN374" s="117"/>
      <c r="IJO374" s="117"/>
      <c r="IJP374" s="118"/>
      <c r="IJQ374" s="118"/>
      <c r="IJR374" s="116"/>
      <c r="IJS374" s="119"/>
      <c r="IJT374" s="120"/>
      <c r="IJU374" s="120"/>
      <c r="IJV374" s="116"/>
      <c r="IJW374" s="117"/>
      <c r="IJX374" s="117"/>
      <c r="IJY374" s="118"/>
      <c r="IJZ374" s="118"/>
      <c r="IKA374" s="116"/>
      <c r="IKB374" s="119"/>
      <c r="IKC374" s="120"/>
      <c r="IKD374" s="120"/>
      <c r="IKE374" s="116"/>
      <c r="IKF374" s="117"/>
      <c r="IKG374" s="117"/>
      <c r="IKH374" s="118"/>
      <c r="IKI374" s="118"/>
      <c r="IKJ374" s="116"/>
      <c r="IKK374" s="119"/>
      <c r="IKL374" s="120"/>
      <c r="IKM374" s="120"/>
      <c r="IKN374" s="116"/>
      <c r="IKO374" s="117"/>
      <c r="IKP374" s="117"/>
      <c r="IKQ374" s="118"/>
      <c r="IKR374" s="118"/>
      <c r="IKS374" s="116"/>
      <c r="IKT374" s="119"/>
      <c r="IKU374" s="120"/>
      <c r="IKV374" s="120"/>
      <c r="IKW374" s="116"/>
      <c r="IKX374" s="117"/>
      <c r="IKY374" s="117"/>
      <c r="IKZ374" s="118"/>
      <c r="ILA374" s="118"/>
      <c r="ILB374" s="116"/>
      <c r="ILC374" s="119"/>
      <c r="ILD374" s="120"/>
      <c r="ILE374" s="120"/>
      <c r="ILF374" s="116"/>
      <c r="ILG374" s="117"/>
      <c r="ILH374" s="117"/>
      <c r="ILI374" s="118"/>
      <c r="ILJ374" s="118"/>
      <c r="ILK374" s="116"/>
      <c r="ILL374" s="119"/>
      <c r="ILM374" s="120"/>
      <c r="ILN374" s="120"/>
      <c r="ILO374" s="116"/>
      <c r="ILP374" s="117"/>
      <c r="ILQ374" s="117"/>
      <c r="ILR374" s="118"/>
      <c r="ILS374" s="118"/>
      <c r="ILT374" s="116"/>
      <c r="ILU374" s="119"/>
      <c r="ILV374" s="120"/>
      <c r="ILW374" s="120"/>
      <c r="ILX374" s="116"/>
      <c r="ILY374" s="117"/>
      <c r="ILZ374" s="117"/>
      <c r="IMA374" s="118"/>
      <c r="IMB374" s="118"/>
      <c r="IMC374" s="116"/>
      <c r="IMD374" s="119"/>
      <c r="IME374" s="120"/>
      <c r="IMF374" s="120"/>
      <c r="IMG374" s="116"/>
      <c r="IMH374" s="117"/>
      <c r="IMI374" s="117"/>
      <c r="IMJ374" s="118"/>
      <c r="IMK374" s="118"/>
      <c r="IML374" s="116"/>
      <c r="IMM374" s="119"/>
      <c r="IMN374" s="120"/>
      <c r="IMO374" s="120"/>
      <c r="IMP374" s="116"/>
      <c r="IMQ374" s="117"/>
      <c r="IMR374" s="117"/>
      <c r="IMS374" s="118"/>
      <c r="IMT374" s="118"/>
      <c r="IMU374" s="116"/>
      <c r="IMV374" s="119"/>
      <c r="IMW374" s="120"/>
      <c r="IMX374" s="120"/>
      <c r="IMY374" s="116"/>
      <c r="IMZ374" s="117"/>
      <c r="INA374" s="117"/>
      <c r="INB374" s="118"/>
      <c r="INC374" s="118"/>
      <c r="IND374" s="116"/>
      <c r="INE374" s="119"/>
      <c r="INF374" s="120"/>
      <c r="ING374" s="120"/>
      <c r="INH374" s="116"/>
      <c r="INI374" s="117"/>
      <c r="INJ374" s="117"/>
      <c r="INK374" s="118"/>
      <c r="INL374" s="118"/>
      <c r="INM374" s="116"/>
      <c r="INN374" s="119"/>
      <c r="INO374" s="120"/>
      <c r="INP374" s="120"/>
      <c r="INQ374" s="116"/>
      <c r="INR374" s="117"/>
      <c r="INS374" s="117"/>
      <c r="INT374" s="118"/>
      <c r="INU374" s="118"/>
      <c r="INV374" s="116"/>
      <c r="INW374" s="119"/>
      <c r="INX374" s="120"/>
      <c r="INY374" s="120"/>
      <c r="INZ374" s="116"/>
      <c r="IOA374" s="117"/>
      <c r="IOB374" s="117"/>
      <c r="IOC374" s="118"/>
      <c r="IOD374" s="118"/>
      <c r="IOE374" s="116"/>
      <c r="IOF374" s="119"/>
      <c r="IOG374" s="120"/>
      <c r="IOH374" s="120"/>
      <c r="IOI374" s="116"/>
      <c r="IOJ374" s="117"/>
      <c r="IOK374" s="117"/>
      <c r="IOL374" s="118"/>
      <c r="IOM374" s="118"/>
      <c r="ION374" s="116"/>
      <c r="IOO374" s="119"/>
      <c r="IOP374" s="120"/>
      <c r="IOQ374" s="120"/>
      <c r="IOR374" s="116"/>
      <c r="IOS374" s="117"/>
      <c r="IOT374" s="117"/>
      <c r="IOU374" s="118"/>
      <c r="IOV374" s="118"/>
      <c r="IOW374" s="116"/>
      <c r="IOX374" s="119"/>
      <c r="IOY374" s="120"/>
      <c r="IOZ374" s="120"/>
      <c r="IPA374" s="116"/>
      <c r="IPB374" s="117"/>
      <c r="IPC374" s="117"/>
      <c r="IPD374" s="118"/>
      <c r="IPE374" s="118"/>
      <c r="IPF374" s="116"/>
      <c r="IPG374" s="119"/>
      <c r="IPH374" s="120"/>
      <c r="IPI374" s="120"/>
      <c r="IPJ374" s="116"/>
      <c r="IPK374" s="117"/>
      <c r="IPL374" s="117"/>
      <c r="IPM374" s="118"/>
      <c r="IPN374" s="118"/>
      <c r="IPO374" s="116"/>
      <c r="IPP374" s="119"/>
      <c r="IPQ374" s="120"/>
      <c r="IPR374" s="120"/>
      <c r="IPS374" s="116"/>
      <c r="IPT374" s="117"/>
      <c r="IPU374" s="117"/>
      <c r="IPV374" s="118"/>
      <c r="IPW374" s="118"/>
      <c r="IPX374" s="116"/>
      <c r="IPY374" s="119"/>
      <c r="IPZ374" s="120"/>
      <c r="IQA374" s="120"/>
      <c r="IQB374" s="116"/>
      <c r="IQC374" s="117"/>
      <c r="IQD374" s="117"/>
      <c r="IQE374" s="118"/>
      <c r="IQF374" s="118"/>
      <c r="IQG374" s="116"/>
      <c r="IQH374" s="119"/>
      <c r="IQI374" s="120"/>
      <c r="IQJ374" s="120"/>
      <c r="IQK374" s="116"/>
      <c r="IQL374" s="117"/>
      <c r="IQM374" s="117"/>
      <c r="IQN374" s="118"/>
      <c r="IQO374" s="118"/>
      <c r="IQP374" s="116"/>
      <c r="IQQ374" s="119"/>
      <c r="IQR374" s="120"/>
      <c r="IQS374" s="120"/>
      <c r="IQT374" s="116"/>
      <c r="IQU374" s="117"/>
      <c r="IQV374" s="117"/>
      <c r="IQW374" s="118"/>
      <c r="IQX374" s="118"/>
      <c r="IQY374" s="116"/>
      <c r="IQZ374" s="119"/>
      <c r="IRA374" s="120"/>
      <c r="IRB374" s="120"/>
      <c r="IRC374" s="116"/>
      <c r="IRD374" s="117"/>
      <c r="IRE374" s="117"/>
      <c r="IRF374" s="118"/>
      <c r="IRG374" s="118"/>
      <c r="IRH374" s="116"/>
      <c r="IRI374" s="119"/>
      <c r="IRJ374" s="120"/>
      <c r="IRK374" s="120"/>
      <c r="IRL374" s="116"/>
      <c r="IRM374" s="117"/>
      <c r="IRN374" s="117"/>
      <c r="IRO374" s="118"/>
      <c r="IRP374" s="118"/>
      <c r="IRQ374" s="116"/>
      <c r="IRR374" s="119"/>
      <c r="IRS374" s="120"/>
      <c r="IRT374" s="120"/>
      <c r="IRU374" s="116"/>
      <c r="IRV374" s="117"/>
      <c r="IRW374" s="117"/>
      <c r="IRX374" s="118"/>
      <c r="IRY374" s="118"/>
      <c r="IRZ374" s="116"/>
      <c r="ISA374" s="119"/>
      <c r="ISB374" s="120"/>
      <c r="ISC374" s="120"/>
      <c r="ISD374" s="116"/>
      <c r="ISE374" s="117"/>
      <c r="ISF374" s="117"/>
      <c r="ISG374" s="118"/>
      <c r="ISH374" s="118"/>
      <c r="ISI374" s="116"/>
      <c r="ISJ374" s="119"/>
      <c r="ISK374" s="120"/>
      <c r="ISL374" s="120"/>
      <c r="ISM374" s="116"/>
      <c r="ISN374" s="117"/>
      <c r="ISO374" s="117"/>
      <c r="ISP374" s="118"/>
      <c r="ISQ374" s="118"/>
      <c r="ISR374" s="116"/>
      <c r="ISS374" s="119"/>
      <c r="IST374" s="120"/>
      <c r="ISU374" s="120"/>
      <c r="ISV374" s="116"/>
      <c r="ISW374" s="117"/>
      <c r="ISX374" s="117"/>
      <c r="ISY374" s="118"/>
      <c r="ISZ374" s="118"/>
      <c r="ITA374" s="116"/>
      <c r="ITB374" s="119"/>
      <c r="ITC374" s="120"/>
      <c r="ITD374" s="120"/>
      <c r="ITE374" s="116"/>
      <c r="ITF374" s="117"/>
      <c r="ITG374" s="117"/>
      <c r="ITH374" s="118"/>
      <c r="ITI374" s="118"/>
      <c r="ITJ374" s="116"/>
      <c r="ITK374" s="119"/>
      <c r="ITL374" s="120"/>
      <c r="ITM374" s="120"/>
      <c r="ITN374" s="116"/>
      <c r="ITO374" s="117"/>
      <c r="ITP374" s="117"/>
      <c r="ITQ374" s="118"/>
      <c r="ITR374" s="118"/>
      <c r="ITS374" s="116"/>
      <c r="ITT374" s="119"/>
      <c r="ITU374" s="120"/>
      <c r="ITV374" s="120"/>
      <c r="ITW374" s="116"/>
      <c r="ITX374" s="117"/>
      <c r="ITY374" s="117"/>
      <c r="ITZ374" s="118"/>
      <c r="IUA374" s="118"/>
      <c r="IUB374" s="116"/>
      <c r="IUC374" s="119"/>
      <c r="IUD374" s="120"/>
      <c r="IUE374" s="120"/>
      <c r="IUF374" s="116"/>
      <c r="IUG374" s="117"/>
      <c r="IUH374" s="117"/>
      <c r="IUI374" s="118"/>
      <c r="IUJ374" s="118"/>
      <c r="IUK374" s="116"/>
      <c r="IUL374" s="119"/>
      <c r="IUM374" s="120"/>
      <c r="IUN374" s="120"/>
      <c r="IUO374" s="116"/>
      <c r="IUP374" s="117"/>
      <c r="IUQ374" s="117"/>
      <c r="IUR374" s="118"/>
      <c r="IUS374" s="118"/>
      <c r="IUT374" s="116"/>
      <c r="IUU374" s="119"/>
      <c r="IUV374" s="120"/>
      <c r="IUW374" s="120"/>
      <c r="IUX374" s="116"/>
      <c r="IUY374" s="117"/>
      <c r="IUZ374" s="117"/>
      <c r="IVA374" s="118"/>
      <c r="IVB374" s="118"/>
      <c r="IVC374" s="116"/>
      <c r="IVD374" s="119"/>
      <c r="IVE374" s="120"/>
      <c r="IVF374" s="120"/>
      <c r="IVG374" s="116"/>
      <c r="IVH374" s="117"/>
      <c r="IVI374" s="117"/>
      <c r="IVJ374" s="118"/>
      <c r="IVK374" s="118"/>
      <c r="IVL374" s="116"/>
      <c r="IVM374" s="119"/>
      <c r="IVN374" s="120"/>
      <c r="IVO374" s="120"/>
      <c r="IVP374" s="116"/>
      <c r="IVQ374" s="117"/>
      <c r="IVR374" s="117"/>
      <c r="IVS374" s="118"/>
      <c r="IVT374" s="118"/>
      <c r="IVU374" s="116"/>
      <c r="IVV374" s="119"/>
      <c r="IVW374" s="120"/>
      <c r="IVX374" s="120"/>
      <c r="IVY374" s="116"/>
      <c r="IVZ374" s="117"/>
      <c r="IWA374" s="117"/>
      <c r="IWB374" s="118"/>
      <c r="IWC374" s="118"/>
      <c r="IWD374" s="116"/>
      <c r="IWE374" s="119"/>
      <c r="IWF374" s="120"/>
      <c r="IWG374" s="120"/>
      <c r="IWH374" s="116"/>
      <c r="IWI374" s="117"/>
      <c r="IWJ374" s="117"/>
      <c r="IWK374" s="118"/>
      <c r="IWL374" s="118"/>
      <c r="IWM374" s="116"/>
      <c r="IWN374" s="119"/>
      <c r="IWO374" s="120"/>
      <c r="IWP374" s="120"/>
      <c r="IWQ374" s="116"/>
      <c r="IWR374" s="117"/>
      <c r="IWS374" s="117"/>
      <c r="IWT374" s="118"/>
      <c r="IWU374" s="118"/>
      <c r="IWV374" s="116"/>
      <c r="IWW374" s="119"/>
      <c r="IWX374" s="120"/>
      <c r="IWY374" s="120"/>
      <c r="IWZ374" s="116"/>
      <c r="IXA374" s="117"/>
      <c r="IXB374" s="117"/>
      <c r="IXC374" s="118"/>
      <c r="IXD374" s="118"/>
      <c r="IXE374" s="116"/>
      <c r="IXF374" s="119"/>
      <c r="IXG374" s="120"/>
      <c r="IXH374" s="120"/>
      <c r="IXI374" s="116"/>
      <c r="IXJ374" s="117"/>
      <c r="IXK374" s="117"/>
      <c r="IXL374" s="118"/>
      <c r="IXM374" s="118"/>
      <c r="IXN374" s="116"/>
      <c r="IXO374" s="119"/>
      <c r="IXP374" s="120"/>
      <c r="IXQ374" s="120"/>
      <c r="IXR374" s="116"/>
      <c r="IXS374" s="117"/>
      <c r="IXT374" s="117"/>
      <c r="IXU374" s="118"/>
      <c r="IXV374" s="118"/>
      <c r="IXW374" s="116"/>
      <c r="IXX374" s="119"/>
      <c r="IXY374" s="120"/>
      <c r="IXZ374" s="120"/>
      <c r="IYA374" s="116"/>
      <c r="IYB374" s="117"/>
      <c r="IYC374" s="117"/>
      <c r="IYD374" s="118"/>
      <c r="IYE374" s="118"/>
      <c r="IYF374" s="116"/>
      <c r="IYG374" s="119"/>
      <c r="IYH374" s="120"/>
      <c r="IYI374" s="120"/>
      <c r="IYJ374" s="116"/>
      <c r="IYK374" s="117"/>
      <c r="IYL374" s="117"/>
      <c r="IYM374" s="118"/>
      <c r="IYN374" s="118"/>
      <c r="IYO374" s="116"/>
      <c r="IYP374" s="119"/>
      <c r="IYQ374" s="120"/>
      <c r="IYR374" s="120"/>
      <c r="IYS374" s="116"/>
      <c r="IYT374" s="117"/>
      <c r="IYU374" s="117"/>
      <c r="IYV374" s="118"/>
      <c r="IYW374" s="118"/>
      <c r="IYX374" s="116"/>
      <c r="IYY374" s="119"/>
      <c r="IYZ374" s="120"/>
      <c r="IZA374" s="120"/>
      <c r="IZB374" s="116"/>
      <c r="IZC374" s="117"/>
      <c r="IZD374" s="117"/>
      <c r="IZE374" s="118"/>
      <c r="IZF374" s="118"/>
      <c r="IZG374" s="116"/>
      <c r="IZH374" s="119"/>
      <c r="IZI374" s="120"/>
      <c r="IZJ374" s="120"/>
      <c r="IZK374" s="116"/>
      <c r="IZL374" s="117"/>
      <c r="IZM374" s="117"/>
      <c r="IZN374" s="118"/>
      <c r="IZO374" s="118"/>
      <c r="IZP374" s="116"/>
      <c r="IZQ374" s="119"/>
      <c r="IZR374" s="120"/>
      <c r="IZS374" s="120"/>
      <c r="IZT374" s="116"/>
      <c r="IZU374" s="117"/>
      <c r="IZV374" s="117"/>
      <c r="IZW374" s="118"/>
      <c r="IZX374" s="118"/>
      <c r="IZY374" s="116"/>
      <c r="IZZ374" s="119"/>
      <c r="JAA374" s="120"/>
      <c r="JAB374" s="120"/>
      <c r="JAC374" s="116"/>
      <c r="JAD374" s="117"/>
      <c r="JAE374" s="117"/>
      <c r="JAF374" s="118"/>
      <c r="JAG374" s="118"/>
      <c r="JAH374" s="116"/>
      <c r="JAI374" s="119"/>
      <c r="JAJ374" s="120"/>
      <c r="JAK374" s="120"/>
      <c r="JAL374" s="116"/>
      <c r="JAM374" s="117"/>
      <c r="JAN374" s="117"/>
      <c r="JAO374" s="118"/>
      <c r="JAP374" s="118"/>
      <c r="JAQ374" s="116"/>
      <c r="JAR374" s="119"/>
      <c r="JAS374" s="120"/>
      <c r="JAT374" s="120"/>
      <c r="JAU374" s="116"/>
      <c r="JAV374" s="117"/>
      <c r="JAW374" s="117"/>
      <c r="JAX374" s="118"/>
      <c r="JAY374" s="118"/>
      <c r="JAZ374" s="116"/>
      <c r="JBA374" s="119"/>
      <c r="JBB374" s="120"/>
      <c r="JBC374" s="120"/>
      <c r="JBD374" s="116"/>
      <c r="JBE374" s="117"/>
      <c r="JBF374" s="117"/>
      <c r="JBG374" s="118"/>
      <c r="JBH374" s="118"/>
      <c r="JBI374" s="116"/>
      <c r="JBJ374" s="119"/>
      <c r="JBK374" s="120"/>
      <c r="JBL374" s="120"/>
      <c r="JBM374" s="116"/>
      <c r="JBN374" s="117"/>
      <c r="JBO374" s="117"/>
      <c r="JBP374" s="118"/>
      <c r="JBQ374" s="118"/>
      <c r="JBR374" s="116"/>
      <c r="JBS374" s="119"/>
      <c r="JBT374" s="120"/>
      <c r="JBU374" s="120"/>
      <c r="JBV374" s="116"/>
      <c r="JBW374" s="117"/>
      <c r="JBX374" s="117"/>
      <c r="JBY374" s="118"/>
      <c r="JBZ374" s="118"/>
      <c r="JCA374" s="116"/>
      <c r="JCB374" s="119"/>
      <c r="JCC374" s="120"/>
      <c r="JCD374" s="120"/>
      <c r="JCE374" s="116"/>
      <c r="JCF374" s="117"/>
      <c r="JCG374" s="117"/>
      <c r="JCH374" s="118"/>
      <c r="JCI374" s="118"/>
      <c r="JCJ374" s="116"/>
      <c r="JCK374" s="119"/>
      <c r="JCL374" s="120"/>
      <c r="JCM374" s="120"/>
      <c r="JCN374" s="116"/>
      <c r="JCO374" s="117"/>
      <c r="JCP374" s="117"/>
      <c r="JCQ374" s="118"/>
      <c r="JCR374" s="118"/>
      <c r="JCS374" s="116"/>
      <c r="JCT374" s="119"/>
      <c r="JCU374" s="120"/>
      <c r="JCV374" s="120"/>
      <c r="JCW374" s="116"/>
      <c r="JCX374" s="117"/>
      <c r="JCY374" s="117"/>
      <c r="JCZ374" s="118"/>
      <c r="JDA374" s="118"/>
      <c r="JDB374" s="116"/>
      <c r="JDC374" s="119"/>
      <c r="JDD374" s="120"/>
      <c r="JDE374" s="120"/>
      <c r="JDF374" s="116"/>
      <c r="JDG374" s="117"/>
      <c r="JDH374" s="117"/>
      <c r="JDI374" s="118"/>
      <c r="JDJ374" s="118"/>
      <c r="JDK374" s="116"/>
      <c r="JDL374" s="119"/>
      <c r="JDM374" s="120"/>
      <c r="JDN374" s="120"/>
      <c r="JDO374" s="116"/>
      <c r="JDP374" s="117"/>
      <c r="JDQ374" s="117"/>
      <c r="JDR374" s="118"/>
      <c r="JDS374" s="118"/>
      <c r="JDT374" s="116"/>
      <c r="JDU374" s="119"/>
      <c r="JDV374" s="120"/>
      <c r="JDW374" s="120"/>
      <c r="JDX374" s="116"/>
      <c r="JDY374" s="117"/>
      <c r="JDZ374" s="117"/>
      <c r="JEA374" s="118"/>
      <c r="JEB374" s="118"/>
      <c r="JEC374" s="116"/>
      <c r="JED374" s="119"/>
      <c r="JEE374" s="120"/>
      <c r="JEF374" s="120"/>
      <c r="JEG374" s="116"/>
      <c r="JEH374" s="117"/>
      <c r="JEI374" s="117"/>
      <c r="JEJ374" s="118"/>
      <c r="JEK374" s="118"/>
      <c r="JEL374" s="116"/>
      <c r="JEM374" s="119"/>
      <c r="JEN374" s="120"/>
      <c r="JEO374" s="120"/>
      <c r="JEP374" s="116"/>
      <c r="JEQ374" s="117"/>
      <c r="JER374" s="117"/>
      <c r="JES374" s="118"/>
      <c r="JET374" s="118"/>
      <c r="JEU374" s="116"/>
      <c r="JEV374" s="119"/>
      <c r="JEW374" s="120"/>
      <c r="JEX374" s="120"/>
      <c r="JEY374" s="116"/>
      <c r="JEZ374" s="117"/>
      <c r="JFA374" s="117"/>
      <c r="JFB374" s="118"/>
      <c r="JFC374" s="118"/>
      <c r="JFD374" s="116"/>
      <c r="JFE374" s="119"/>
      <c r="JFF374" s="120"/>
      <c r="JFG374" s="120"/>
      <c r="JFH374" s="116"/>
      <c r="JFI374" s="117"/>
      <c r="JFJ374" s="117"/>
      <c r="JFK374" s="118"/>
      <c r="JFL374" s="118"/>
      <c r="JFM374" s="116"/>
      <c r="JFN374" s="119"/>
      <c r="JFO374" s="120"/>
      <c r="JFP374" s="120"/>
      <c r="JFQ374" s="116"/>
      <c r="JFR374" s="117"/>
      <c r="JFS374" s="117"/>
      <c r="JFT374" s="118"/>
      <c r="JFU374" s="118"/>
      <c r="JFV374" s="116"/>
      <c r="JFW374" s="119"/>
      <c r="JFX374" s="120"/>
      <c r="JFY374" s="120"/>
      <c r="JFZ374" s="116"/>
      <c r="JGA374" s="117"/>
      <c r="JGB374" s="117"/>
      <c r="JGC374" s="118"/>
      <c r="JGD374" s="118"/>
      <c r="JGE374" s="116"/>
      <c r="JGF374" s="119"/>
      <c r="JGG374" s="120"/>
      <c r="JGH374" s="120"/>
      <c r="JGI374" s="116"/>
      <c r="JGJ374" s="117"/>
      <c r="JGK374" s="117"/>
      <c r="JGL374" s="118"/>
      <c r="JGM374" s="118"/>
      <c r="JGN374" s="116"/>
      <c r="JGO374" s="119"/>
      <c r="JGP374" s="120"/>
      <c r="JGQ374" s="120"/>
      <c r="JGR374" s="116"/>
      <c r="JGS374" s="117"/>
      <c r="JGT374" s="117"/>
      <c r="JGU374" s="118"/>
      <c r="JGV374" s="118"/>
      <c r="JGW374" s="116"/>
      <c r="JGX374" s="119"/>
      <c r="JGY374" s="120"/>
      <c r="JGZ374" s="120"/>
      <c r="JHA374" s="116"/>
      <c r="JHB374" s="117"/>
      <c r="JHC374" s="117"/>
      <c r="JHD374" s="118"/>
      <c r="JHE374" s="118"/>
      <c r="JHF374" s="116"/>
      <c r="JHG374" s="119"/>
      <c r="JHH374" s="120"/>
      <c r="JHI374" s="120"/>
      <c r="JHJ374" s="116"/>
      <c r="JHK374" s="117"/>
      <c r="JHL374" s="117"/>
      <c r="JHM374" s="118"/>
      <c r="JHN374" s="118"/>
      <c r="JHO374" s="116"/>
      <c r="JHP374" s="119"/>
      <c r="JHQ374" s="120"/>
      <c r="JHR374" s="120"/>
      <c r="JHS374" s="116"/>
      <c r="JHT374" s="117"/>
      <c r="JHU374" s="117"/>
      <c r="JHV374" s="118"/>
      <c r="JHW374" s="118"/>
      <c r="JHX374" s="116"/>
      <c r="JHY374" s="119"/>
      <c r="JHZ374" s="120"/>
      <c r="JIA374" s="120"/>
      <c r="JIB374" s="116"/>
      <c r="JIC374" s="117"/>
      <c r="JID374" s="117"/>
      <c r="JIE374" s="118"/>
      <c r="JIF374" s="118"/>
      <c r="JIG374" s="116"/>
      <c r="JIH374" s="119"/>
      <c r="JII374" s="120"/>
      <c r="JIJ374" s="120"/>
      <c r="JIK374" s="116"/>
      <c r="JIL374" s="117"/>
      <c r="JIM374" s="117"/>
      <c r="JIN374" s="118"/>
      <c r="JIO374" s="118"/>
      <c r="JIP374" s="116"/>
      <c r="JIQ374" s="119"/>
      <c r="JIR374" s="120"/>
      <c r="JIS374" s="120"/>
      <c r="JIT374" s="116"/>
      <c r="JIU374" s="117"/>
      <c r="JIV374" s="117"/>
      <c r="JIW374" s="118"/>
      <c r="JIX374" s="118"/>
      <c r="JIY374" s="116"/>
      <c r="JIZ374" s="119"/>
      <c r="JJA374" s="120"/>
      <c r="JJB374" s="120"/>
      <c r="JJC374" s="116"/>
      <c r="JJD374" s="117"/>
      <c r="JJE374" s="117"/>
      <c r="JJF374" s="118"/>
      <c r="JJG374" s="118"/>
      <c r="JJH374" s="116"/>
      <c r="JJI374" s="119"/>
      <c r="JJJ374" s="120"/>
      <c r="JJK374" s="120"/>
      <c r="JJL374" s="116"/>
      <c r="JJM374" s="117"/>
      <c r="JJN374" s="117"/>
      <c r="JJO374" s="118"/>
      <c r="JJP374" s="118"/>
      <c r="JJQ374" s="116"/>
      <c r="JJR374" s="119"/>
      <c r="JJS374" s="120"/>
      <c r="JJT374" s="120"/>
      <c r="JJU374" s="116"/>
      <c r="JJV374" s="117"/>
      <c r="JJW374" s="117"/>
      <c r="JJX374" s="118"/>
      <c r="JJY374" s="118"/>
      <c r="JJZ374" s="116"/>
      <c r="JKA374" s="119"/>
      <c r="JKB374" s="120"/>
      <c r="JKC374" s="120"/>
      <c r="JKD374" s="116"/>
      <c r="JKE374" s="117"/>
      <c r="JKF374" s="117"/>
      <c r="JKG374" s="118"/>
      <c r="JKH374" s="118"/>
      <c r="JKI374" s="116"/>
      <c r="JKJ374" s="119"/>
      <c r="JKK374" s="120"/>
      <c r="JKL374" s="120"/>
      <c r="JKM374" s="116"/>
      <c r="JKN374" s="117"/>
      <c r="JKO374" s="117"/>
      <c r="JKP374" s="118"/>
      <c r="JKQ374" s="118"/>
      <c r="JKR374" s="116"/>
      <c r="JKS374" s="119"/>
      <c r="JKT374" s="120"/>
      <c r="JKU374" s="120"/>
      <c r="JKV374" s="116"/>
      <c r="JKW374" s="117"/>
      <c r="JKX374" s="117"/>
      <c r="JKY374" s="118"/>
      <c r="JKZ374" s="118"/>
      <c r="JLA374" s="116"/>
      <c r="JLB374" s="119"/>
      <c r="JLC374" s="120"/>
      <c r="JLD374" s="120"/>
      <c r="JLE374" s="116"/>
      <c r="JLF374" s="117"/>
      <c r="JLG374" s="117"/>
      <c r="JLH374" s="118"/>
      <c r="JLI374" s="118"/>
      <c r="JLJ374" s="116"/>
      <c r="JLK374" s="119"/>
      <c r="JLL374" s="120"/>
      <c r="JLM374" s="120"/>
      <c r="JLN374" s="116"/>
      <c r="JLO374" s="117"/>
      <c r="JLP374" s="117"/>
      <c r="JLQ374" s="118"/>
      <c r="JLR374" s="118"/>
      <c r="JLS374" s="116"/>
      <c r="JLT374" s="119"/>
      <c r="JLU374" s="120"/>
      <c r="JLV374" s="120"/>
      <c r="JLW374" s="116"/>
      <c r="JLX374" s="117"/>
      <c r="JLY374" s="117"/>
      <c r="JLZ374" s="118"/>
      <c r="JMA374" s="118"/>
      <c r="JMB374" s="116"/>
      <c r="JMC374" s="119"/>
      <c r="JMD374" s="120"/>
      <c r="JME374" s="120"/>
      <c r="JMF374" s="116"/>
      <c r="JMG374" s="117"/>
      <c r="JMH374" s="117"/>
      <c r="JMI374" s="118"/>
      <c r="JMJ374" s="118"/>
      <c r="JMK374" s="116"/>
      <c r="JML374" s="119"/>
      <c r="JMM374" s="120"/>
      <c r="JMN374" s="120"/>
      <c r="JMO374" s="116"/>
      <c r="JMP374" s="117"/>
      <c r="JMQ374" s="117"/>
      <c r="JMR374" s="118"/>
      <c r="JMS374" s="118"/>
      <c r="JMT374" s="116"/>
      <c r="JMU374" s="119"/>
      <c r="JMV374" s="120"/>
      <c r="JMW374" s="120"/>
      <c r="JMX374" s="116"/>
      <c r="JMY374" s="117"/>
      <c r="JMZ374" s="117"/>
      <c r="JNA374" s="118"/>
      <c r="JNB374" s="118"/>
      <c r="JNC374" s="116"/>
      <c r="JND374" s="119"/>
      <c r="JNE374" s="120"/>
      <c r="JNF374" s="120"/>
      <c r="JNG374" s="116"/>
      <c r="JNH374" s="117"/>
      <c r="JNI374" s="117"/>
      <c r="JNJ374" s="118"/>
      <c r="JNK374" s="118"/>
      <c r="JNL374" s="116"/>
      <c r="JNM374" s="119"/>
      <c r="JNN374" s="120"/>
      <c r="JNO374" s="120"/>
      <c r="JNP374" s="116"/>
      <c r="JNQ374" s="117"/>
      <c r="JNR374" s="117"/>
      <c r="JNS374" s="118"/>
      <c r="JNT374" s="118"/>
      <c r="JNU374" s="116"/>
      <c r="JNV374" s="119"/>
      <c r="JNW374" s="120"/>
      <c r="JNX374" s="120"/>
      <c r="JNY374" s="116"/>
      <c r="JNZ374" s="117"/>
      <c r="JOA374" s="117"/>
      <c r="JOB374" s="118"/>
      <c r="JOC374" s="118"/>
      <c r="JOD374" s="116"/>
      <c r="JOE374" s="119"/>
      <c r="JOF374" s="120"/>
      <c r="JOG374" s="120"/>
      <c r="JOH374" s="116"/>
      <c r="JOI374" s="117"/>
      <c r="JOJ374" s="117"/>
      <c r="JOK374" s="118"/>
      <c r="JOL374" s="118"/>
      <c r="JOM374" s="116"/>
      <c r="JON374" s="119"/>
      <c r="JOO374" s="120"/>
      <c r="JOP374" s="120"/>
      <c r="JOQ374" s="116"/>
      <c r="JOR374" s="117"/>
      <c r="JOS374" s="117"/>
      <c r="JOT374" s="118"/>
      <c r="JOU374" s="118"/>
      <c r="JOV374" s="116"/>
      <c r="JOW374" s="119"/>
      <c r="JOX374" s="120"/>
      <c r="JOY374" s="120"/>
      <c r="JOZ374" s="116"/>
      <c r="JPA374" s="117"/>
      <c r="JPB374" s="117"/>
      <c r="JPC374" s="118"/>
      <c r="JPD374" s="118"/>
      <c r="JPE374" s="116"/>
      <c r="JPF374" s="119"/>
      <c r="JPG374" s="120"/>
      <c r="JPH374" s="120"/>
      <c r="JPI374" s="116"/>
      <c r="JPJ374" s="117"/>
      <c r="JPK374" s="117"/>
      <c r="JPL374" s="118"/>
      <c r="JPM374" s="118"/>
      <c r="JPN374" s="116"/>
      <c r="JPO374" s="119"/>
      <c r="JPP374" s="120"/>
      <c r="JPQ374" s="120"/>
      <c r="JPR374" s="116"/>
      <c r="JPS374" s="117"/>
      <c r="JPT374" s="117"/>
      <c r="JPU374" s="118"/>
      <c r="JPV374" s="118"/>
      <c r="JPW374" s="116"/>
      <c r="JPX374" s="119"/>
      <c r="JPY374" s="120"/>
      <c r="JPZ374" s="120"/>
      <c r="JQA374" s="116"/>
      <c r="JQB374" s="117"/>
      <c r="JQC374" s="117"/>
      <c r="JQD374" s="118"/>
      <c r="JQE374" s="118"/>
      <c r="JQF374" s="116"/>
      <c r="JQG374" s="119"/>
      <c r="JQH374" s="120"/>
      <c r="JQI374" s="120"/>
      <c r="JQJ374" s="116"/>
      <c r="JQK374" s="117"/>
      <c r="JQL374" s="117"/>
      <c r="JQM374" s="118"/>
      <c r="JQN374" s="118"/>
      <c r="JQO374" s="116"/>
      <c r="JQP374" s="119"/>
      <c r="JQQ374" s="120"/>
      <c r="JQR374" s="120"/>
      <c r="JQS374" s="116"/>
      <c r="JQT374" s="117"/>
      <c r="JQU374" s="117"/>
      <c r="JQV374" s="118"/>
      <c r="JQW374" s="118"/>
      <c r="JQX374" s="116"/>
      <c r="JQY374" s="119"/>
      <c r="JQZ374" s="120"/>
      <c r="JRA374" s="120"/>
      <c r="JRB374" s="116"/>
      <c r="JRC374" s="117"/>
      <c r="JRD374" s="117"/>
      <c r="JRE374" s="118"/>
      <c r="JRF374" s="118"/>
      <c r="JRG374" s="116"/>
      <c r="JRH374" s="119"/>
      <c r="JRI374" s="120"/>
      <c r="JRJ374" s="120"/>
      <c r="JRK374" s="116"/>
      <c r="JRL374" s="117"/>
      <c r="JRM374" s="117"/>
      <c r="JRN374" s="118"/>
      <c r="JRO374" s="118"/>
      <c r="JRP374" s="116"/>
      <c r="JRQ374" s="119"/>
      <c r="JRR374" s="120"/>
      <c r="JRS374" s="120"/>
      <c r="JRT374" s="116"/>
      <c r="JRU374" s="117"/>
      <c r="JRV374" s="117"/>
      <c r="JRW374" s="118"/>
      <c r="JRX374" s="118"/>
      <c r="JRY374" s="116"/>
      <c r="JRZ374" s="119"/>
      <c r="JSA374" s="120"/>
      <c r="JSB374" s="120"/>
      <c r="JSC374" s="116"/>
      <c r="JSD374" s="117"/>
      <c r="JSE374" s="117"/>
      <c r="JSF374" s="118"/>
      <c r="JSG374" s="118"/>
      <c r="JSH374" s="116"/>
      <c r="JSI374" s="119"/>
      <c r="JSJ374" s="120"/>
      <c r="JSK374" s="120"/>
      <c r="JSL374" s="116"/>
      <c r="JSM374" s="117"/>
      <c r="JSN374" s="117"/>
      <c r="JSO374" s="118"/>
      <c r="JSP374" s="118"/>
      <c r="JSQ374" s="116"/>
      <c r="JSR374" s="119"/>
      <c r="JSS374" s="120"/>
      <c r="JST374" s="120"/>
      <c r="JSU374" s="116"/>
      <c r="JSV374" s="117"/>
      <c r="JSW374" s="117"/>
      <c r="JSX374" s="118"/>
      <c r="JSY374" s="118"/>
      <c r="JSZ374" s="116"/>
      <c r="JTA374" s="119"/>
      <c r="JTB374" s="120"/>
      <c r="JTC374" s="120"/>
      <c r="JTD374" s="116"/>
      <c r="JTE374" s="117"/>
      <c r="JTF374" s="117"/>
      <c r="JTG374" s="118"/>
      <c r="JTH374" s="118"/>
      <c r="JTI374" s="116"/>
      <c r="JTJ374" s="119"/>
      <c r="JTK374" s="120"/>
      <c r="JTL374" s="120"/>
      <c r="JTM374" s="116"/>
      <c r="JTN374" s="117"/>
      <c r="JTO374" s="117"/>
      <c r="JTP374" s="118"/>
      <c r="JTQ374" s="118"/>
      <c r="JTR374" s="116"/>
      <c r="JTS374" s="119"/>
      <c r="JTT374" s="120"/>
      <c r="JTU374" s="120"/>
      <c r="JTV374" s="116"/>
      <c r="JTW374" s="117"/>
      <c r="JTX374" s="117"/>
      <c r="JTY374" s="118"/>
      <c r="JTZ374" s="118"/>
      <c r="JUA374" s="116"/>
      <c r="JUB374" s="119"/>
      <c r="JUC374" s="120"/>
      <c r="JUD374" s="120"/>
      <c r="JUE374" s="116"/>
      <c r="JUF374" s="117"/>
      <c r="JUG374" s="117"/>
      <c r="JUH374" s="118"/>
      <c r="JUI374" s="118"/>
      <c r="JUJ374" s="116"/>
      <c r="JUK374" s="119"/>
      <c r="JUL374" s="120"/>
      <c r="JUM374" s="120"/>
      <c r="JUN374" s="116"/>
      <c r="JUO374" s="117"/>
      <c r="JUP374" s="117"/>
      <c r="JUQ374" s="118"/>
      <c r="JUR374" s="118"/>
      <c r="JUS374" s="116"/>
      <c r="JUT374" s="119"/>
      <c r="JUU374" s="120"/>
      <c r="JUV374" s="120"/>
      <c r="JUW374" s="116"/>
      <c r="JUX374" s="117"/>
      <c r="JUY374" s="117"/>
      <c r="JUZ374" s="118"/>
      <c r="JVA374" s="118"/>
      <c r="JVB374" s="116"/>
      <c r="JVC374" s="119"/>
      <c r="JVD374" s="120"/>
      <c r="JVE374" s="120"/>
      <c r="JVF374" s="116"/>
      <c r="JVG374" s="117"/>
      <c r="JVH374" s="117"/>
      <c r="JVI374" s="118"/>
      <c r="JVJ374" s="118"/>
      <c r="JVK374" s="116"/>
      <c r="JVL374" s="119"/>
      <c r="JVM374" s="120"/>
      <c r="JVN374" s="120"/>
      <c r="JVO374" s="116"/>
      <c r="JVP374" s="117"/>
      <c r="JVQ374" s="117"/>
      <c r="JVR374" s="118"/>
      <c r="JVS374" s="118"/>
      <c r="JVT374" s="116"/>
      <c r="JVU374" s="119"/>
      <c r="JVV374" s="120"/>
      <c r="JVW374" s="120"/>
      <c r="JVX374" s="116"/>
      <c r="JVY374" s="117"/>
      <c r="JVZ374" s="117"/>
      <c r="JWA374" s="118"/>
      <c r="JWB374" s="118"/>
      <c r="JWC374" s="116"/>
      <c r="JWD374" s="119"/>
      <c r="JWE374" s="120"/>
      <c r="JWF374" s="120"/>
      <c r="JWG374" s="116"/>
      <c r="JWH374" s="117"/>
      <c r="JWI374" s="117"/>
      <c r="JWJ374" s="118"/>
      <c r="JWK374" s="118"/>
      <c r="JWL374" s="116"/>
      <c r="JWM374" s="119"/>
      <c r="JWN374" s="120"/>
      <c r="JWO374" s="120"/>
      <c r="JWP374" s="116"/>
      <c r="JWQ374" s="117"/>
      <c r="JWR374" s="117"/>
      <c r="JWS374" s="118"/>
      <c r="JWT374" s="118"/>
      <c r="JWU374" s="116"/>
      <c r="JWV374" s="119"/>
      <c r="JWW374" s="120"/>
      <c r="JWX374" s="120"/>
      <c r="JWY374" s="116"/>
      <c r="JWZ374" s="117"/>
      <c r="JXA374" s="117"/>
      <c r="JXB374" s="118"/>
      <c r="JXC374" s="118"/>
      <c r="JXD374" s="116"/>
      <c r="JXE374" s="119"/>
      <c r="JXF374" s="120"/>
      <c r="JXG374" s="120"/>
      <c r="JXH374" s="116"/>
      <c r="JXI374" s="117"/>
      <c r="JXJ374" s="117"/>
      <c r="JXK374" s="118"/>
      <c r="JXL374" s="118"/>
      <c r="JXM374" s="116"/>
      <c r="JXN374" s="119"/>
      <c r="JXO374" s="120"/>
      <c r="JXP374" s="120"/>
      <c r="JXQ374" s="116"/>
      <c r="JXR374" s="117"/>
      <c r="JXS374" s="117"/>
      <c r="JXT374" s="118"/>
      <c r="JXU374" s="118"/>
      <c r="JXV374" s="116"/>
      <c r="JXW374" s="119"/>
      <c r="JXX374" s="120"/>
      <c r="JXY374" s="120"/>
      <c r="JXZ374" s="116"/>
      <c r="JYA374" s="117"/>
      <c r="JYB374" s="117"/>
      <c r="JYC374" s="118"/>
      <c r="JYD374" s="118"/>
      <c r="JYE374" s="116"/>
      <c r="JYF374" s="119"/>
      <c r="JYG374" s="120"/>
      <c r="JYH374" s="120"/>
      <c r="JYI374" s="116"/>
      <c r="JYJ374" s="117"/>
      <c r="JYK374" s="117"/>
      <c r="JYL374" s="118"/>
      <c r="JYM374" s="118"/>
      <c r="JYN374" s="116"/>
      <c r="JYO374" s="119"/>
      <c r="JYP374" s="120"/>
      <c r="JYQ374" s="120"/>
      <c r="JYR374" s="116"/>
      <c r="JYS374" s="117"/>
      <c r="JYT374" s="117"/>
      <c r="JYU374" s="118"/>
      <c r="JYV374" s="118"/>
      <c r="JYW374" s="116"/>
      <c r="JYX374" s="119"/>
      <c r="JYY374" s="120"/>
      <c r="JYZ374" s="120"/>
      <c r="JZA374" s="116"/>
      <c r="JZB374" s="117"/>
      <c r="JZC374" s="117"/>
      <c r="JZD374" s="118"/>
      <c r="JZE374" s="118"/>
      <c r="JZF374" s="116"/>
      <c r="JZG374" s="119"/>
      <c r="JZH374" s="120"/>
      <c r="JZI374" s="120"/>
      <c r="JZJ374" s="116"/>
      <c r="JZK374" s="117"/>
      <c r="JZL374" s="117"/>
      <c r="JZM374" s="118"/>
      <c r="JZN374" s="118"/>
      <c r="JZO374" s="116"/>
      <c r="JZP374" s="119"/>
      <c r="JZQ374" s="120"/>
      <c r="JZR374" s="120"/>
      <c r="JZS374" s="116"/>
      <c r="JZT374" s="117"/>
      <c r="JZU374" s="117"/>
      <c r="JZV374" s="118"/>
      <c r="JZW374" s="118"/>
      <c r="JZX374" s="116"/>
      <c r="JZY374" s="119"/>
      <c r="JZZ374" s="120"/>
      <c r="KAA374" s="120"/>
      <c r="KAB374" s="116"/>
      <c r="KAC374" s="117"/>
      <c r="KAD374" s="117"/>
      <c r="KAE374" s="118"/>
      <c r="KAF374" s="118"/>
      <c r="KAG374" s="116"/>
      <c r="KAH374" s="119"/>
      <c r="KAI374" s="120"/>
      <c r="KAJ374" s="120"/>
      <c r="KAK374" s="116"/>
      <c r="KAL374" s="117"/>
      <c r="KAM374" s="117"/>
      <c r="KAN374" s="118"/>
      <c r="KAO374" s="118"/>
      <c r="KAP374" s="116"/>
      <c r="KAQ374" s="119"/>
      <c r="KAR374" s="120"/>
      <c r="KAS374" s="120"/>
      <c r="KAT374" s="116"/>
      <c r="KAU374" s="117"/>
      <c r="KAV374" s="117"/>
      <c r="KAW374" s="118"/>
      <c r="KAX374" s="118"/>
      <c r="KAY374" s="116"/>
      <c r="KAZ374" s="119"/>
      <c r="KBA374" s="120"/>
      <c r="KBB374" s="120"/>
      <c r="KBC374" s="116"/>
      <c r="KBD374" s="117"/>
      <c r="KBE374" s="117"/>
      <c r="KBF374" s="118"/>
      <c r="KBG374" s="118"/>
      <c r="KBH374" s="116"/>
      <c r="KBI374" s="119"/>
      <c r="KBJ374" s="120"/>
      <c r="KBK374" s="120"/>
      <c r="KBL374" s="116"/>
      <c r="KBM374" s="117"/>
      <c r="KBN374" s="117"/>
      <c r="KBO374" s="118"/>
      <c r="KBP374" s="118"/>
      <c r="KBQ374" s="116"/>
      <c r="KBR374" s="119"/>
      <c r="KBS374" s="120"/>
      <c r="KBT374" s="120"/>
      <c r="KBU374" s="116"/>
      <c r="KBV374" s="117"/>
      <c r="KBW374" s="117"/>
      <c r="KBX374" s="118"/>
      <c r="KBY374" s="118"/>
      <c r="KBZ374" s="116"/>
      <c r="KCA374" s="119"/>
      <c r="KCB374" s="120"/>
      <c r="KCC374" s="120"/>
      <c r="KCD374" s="116"/>
      <c r="KCE374" s="117"/>
      <c r="KCF374" s="117"/>
      <c r="KCG374" s="118"/>
      <c r="KCH374" s="118"/>
      <c r="KCI374" s="116"/>
      <c r="KCJ374" s="119"/>
      <c r="KCK374" s="120"/>
      <c r="KCL374" s="120"/>
      <c r="KCM374" s="116"/>
      <c r="KCN374" s="117"/>
      <c r="KCO374" s="117"/>
      <c r="KCP374" s="118"/>
      <c r="KCQ374" s="118"/>
      <c r="KCR374" s="116"/>
      <c r="KCS374" s="119"/>
      <c r="KCT374" s="120"/>
      <c r="KCU374" s="120"/>
      <c r="KCV374" s="116"/>
      <c r="KCW374" s="117"/>
      <c r="KCX374" s="117"/>
      <c r="KCY374" s="118"/>
      <c r="KCZ374" s="118"/>
      <c r="KDA374" s="116"/>
      <c r="KDB374" s="119"/>
      <c r="KDC374" s="120"/>
      <c r="KDD374" s="120"/>
      <c r="KDE374" s="116"/>
      <c r="KDF374" s="117"/>
      <c r="KDG374" s="117"/>
      <c r="KDH374" s="118"/>
      <c r="KDI374" s="118"/>
      <c r="KDJ374" s="116"/>
      <c r="KDK374" s="119"/>
      <c r="KDL374" s="120"/>
      <c r="KDM374" s="120"/>
      <c r="KDN374" s="116"/>
      <c r="KDO374" s="117"/>
      <c r="KDP374" s="117"/>
      <c r="KDQ374" s="118"/>
      <c r="KDR374" s="118"/>
      <c r="KDS374" s="116"/>
      <c r="KDT374" s="119"/>
      <c r="KDU374" s="120"/>
      <c r="KDV374" s="120"/>
      <c r="KDW374" s="116"/>
      <c r="KDX374" s="117"/>
      <c r="KDY374" s="117"/>
      <c r="KDZ374" s="118"/>
      <c r="KEA374" s="118"/>
      <c r="KEB374" s="116"/>
      <c r="KEC374" s="119"/>
      <c r="KED374" s="120"/>
      <c r="KEE374" s="120"/>
      <c r="KEF374" s="116"/>
      <c r="KEG374" s="117"/>
      <c r="KEH374" s="117"/>
      <c r="KEI374" s="118"/>
      <c r="KEJ374" s="118"/>
      <c r="KEK374" s="116"/>
      <c r="KEL374" s="119"/>
      <c r="KEM374" s="120"/>
      <c r="KEN374" s="120"/>
      <c r="KEO374" s="116"/>
      <c r="KEP374" s="117"/>
      <c r="KEQ374" s="117"/>
      <c r="KER374" s="118"/>
      <c r="KES374" s="118"/>
      <c r="KET374" s="116"/>
      <c r="KEU374" s="119"/>
      <c r="KEV374" s="120"/>
      <c r="KEW374" s="120"/>
      <c r="KEX374" s="116"/>
      <c r="KEY374" s="117"/>
      <c r="KEZ374" s="117"/>
      <c r="KFA374" s="118"/>
      <c r="KFB374" s="118"/>
      <c r="KFC374" s="116"/>
      <c r="KFD374" s="119"/>
      <c r="KFE374" s="120"/>
      <c r="KFF374" s="120"/>
      <c r="KFG374" s="116"/>
      <c r="KFH374" s="117"/>
      <c r="KFI374" s="117"/>
      <c r="KFJ374" s="118"/>
      <c r="KFK374" s="118"/>
      <c r="KFL374" s="116"/>
      <c r="KFM374" s="119"/>
      <c r="KFN374" s="120"/>
      <c r="KFO374" s="120"/>
      <c r="KFP374" s="116"/>
      <c r="KFQ374" s="117"/>
      <c r="KFR374" s="117"/>
      <c r="KFS374" s="118"/>
      <c r="KFT374" s="118"/>
      <c r="KFU374" s="116"/>
      <c r="KFV374" s="119"/>
      <c r="KFW374" s="120"/>
      <c r="KFX374" s="120"/>
      <c r="KFY374" s="116"/>
      <c r="KFZ374" s="117"/>
      <c r="KGA374" s="117"/>
      <c r="KGB374" s="118"/>
      <c r="KGC374" s="118"/>
      <c r="KGD374" s="116"/>
      <c r="KGE374" s="119"/>
      <c r="KGF374" s="120"/>
      <c r="KGG374" s="120"/>
      <c r="KGH374" s="116"/>
      <c r="KGI374" s="117"/>
      <c r="KGJ374" s="117"/>
      <c r="KGK374" s="118"/>
      <c r="KGL374" s="118"/>
      <c r="KGM374" s="116"/>
      <c r="KGN374" s="119"/>
      <c r="KGO374" s="120"/>
      <c r="KGP374" s="120"/>
      <c r="KGQ374" s="116"/>
      <c r="KGR374" s="117"/>
      <c r="KGS374" s="117"/>
      <c r="KGT374" s="118"/>
      <c r="KGU374" s="118"/>
      <c r="KGV374" s="116"/>
      <c r="KGW374" s="119"/>
      <c r="KGX374" s="120"/>
      <c r="KGY374" s="120"/>
      <c r="KGZ374" s="116"/>
      <c r="KHA374" s="117"/>
      <c r="KHB374" s="117"/>
      <c r="KHC374" s="118"/>
      <c r="KHD374" s="118"/>
      <c r="KHE374" s="116"/>
      <c r="KHF374" s="119"/>
      <c r="KHG374" s="120"/>
      <c r="KHH374" s="120"/>
      <c r="KHI374" s="116"/>
      <c r="KHJ374" s="117"/>
      <c r="KHK374" s="117"/>
      <c r="KHL374" s="118"/>
      <c r="KHM374" s="118"/>
      <c r="KHN374" s="116"/>
      <c r="KHO374" s="119"/>
      <c r="KHP374" s="120"/>
      <c r="KHQ374" s="120"/>
      <c r="KHR374" s="116"/>
      <c r="KHS374" s="117"/>
      <c r="KHT374" s="117"/>
      <c r="KHU374" s="118"/>
      <c r="KHV374" s="118"/>
      <c r="KHW374" s="116"/>
      <c r="KHX374" s="119"/>
      <c r="KHY374" s="120"/>
      <c r="KHZ374" s="120"/>
      <c r="KIA374" s="116"/>
      <c r="KIB374" s="117"/>
      <c r="KIC374" s="117"/>
      <c r="KID374" s="118"/>
      <c r="KIE374" s="118"/>
      <c r="KIF374" s="116"/>
      <c r="KIG374" s="119"/>
      <c r="KIH374" s="120"/>
      <c r="KII374" s="120"/>
      <c r="KIJ374" s="116"/>
      <c r="KIK374" s="117"/>
      <c r="KIL374" s="117"/>
      <c r="KIM374" s="118"/>
      <c r="KIN374" s="118"/>
      <c r="KIO374" s="116"/>
      <c r="KIP374" s="119"/>
      <c r="KIQ374" s="120"/>
      <c r="KIR374" s="120"/>
      <c r="KIS374" s="116"/>
      <c r="KIT374" s="117"/>
      <c r="KIU374" s="117"/>
      <c r="KIV374" s="118"/>
      <c r="KIW374" s="118"/>
      <c r="KIX374" s="116"/>
      <c r="KIY374" s="119"/>
      <c r="KIZ374" s="120"/>
      <c r="KJA374" s="120"/>
      <c r="KJB374" s="116"/>
      <c r="KJC374" s="117"/>
      <c r="KJD374" s="117"/>
      <c r="KJE374" s="118"/>
      <c r="KJF374" s="118"/>
      <c r="KJG374" s="116"/>
      <c r="KJH374" s="119"/>
      <c r="KJI374" s="120"/>
      <c r="KJJ374" s="120"/>
      <c r="KJK374" s="116"/>
      <c r="KJL374" s="117"/>
      <c r="KJM374" s="117"/>
      <c r="KJN374" s="118"/>
      <c r="KJO374" s="118"/>
      <c r="KJP374" s="116"/>
      <c r="KJQ374" s="119"/>
      <c r="KJR374" s="120"/>
      <c r="KJS374" s="120"/>
      <c r="KJT374" s="116"/>
      <c r="KJU374" s="117"/>
      <c r="KJV374" s="117"/>
      <c r="KJW374" s="118"/>
      <c r="KJX374" s="118"/>
      <c r="KJY374" s="116"/>
      <c r="KJZ374" s="119"/>
      <c r="KKA374" s="120"/>
      <c r="KKB374" s="120"/>
      <c r="KKC374" s="116"/>
      <c r="KKD374" s="117"/>
      <c r="KKE374" s="117"/>
      <c r="KKF374" s="118"/>
      <c r="KKG374" s="118"/>
      <c r="KKH374" s="116"/>
      <c r="KKI374" s="119"/>
      <c r="KKJ374" s="120"/>
      <c r="KKK374" s="120"/>
      <c r="KKL374" s="116"/>
      <c r="KKM374" s="117"/>
      <c r="KKN374" s="117"/>
      <c r="KKO374" s="118"/>
      <c r="KKP374" s="118"/>
      <c r="KKQ374" s="116"/>
      <c r="KKR374" s="119"/>
      <c r="KKS374" s="120"/>
      <c r="KKT374" s="120"/>
      <c r="KKU374" s="116"/>
      <c r="KKV374" s="117"/>
      <c r="KKW374" s="117"/>
      <c r="KKX374" s="118"/>
      <c r="KKY374" s="118"/>
      <c r="KKZ374" s="116"/>
      <c r="KLA374" s="119"/>
      <c r="KLB374" s="120"/>
      <c r="KLC374" s="120"/>
      <c r="KLD374" s="116"/>
      <c r="KLE374" s="117"/>
      <c r="KLF374" s="117"/>
      <c r="KLG374" s="118"/>
      <c r="KLH374" s="118"/>
      <c r="KLI374" s="116"/>
      <c r="KLJ374" s="119"/>
      <c r="KLK374" s="120"/>
      <c r="KLL374" s="120"/>
      <c r="KLM374" s="116"/>
      <c r="KLN374" s="117"/>
      <c r="KLO374" s="117"/>
      <c r="KLP374" s="118"/>
      <c r="KLQ374" s="118"/>
      <c r="KLR374" s="116"/>
      <c r="KLS374" s="119"/>
      <c r="KLT374" s="120"/>
      <c r="KLU374" s="120"/>
      <c r="KLV374" s="116"/>
      <c r="KLW374" s="117"/>
      <c r="KLX374" s="117"/>
      <c r="KLY374" s="118"/>
      <c r="KLZ374" s="118"/>
      <c r="KMA374" s="116"/>
      <c r="KMB374" s="119"/>
      <c r="KMC374" s="120"/>
      <c r="KMD374" s="120"/>
      <c r="KME374" s="116"/>
      <c r="KMF374" s="117"/>
      <c r="KMG374" s="117"/>
      <c r="KMH374" s="118"/>
      <c r="KMI374" s="118"/>
      <c r="KMJ374" s="116"/>
      <c r="KMK374" s="119"/>
      <c r="KML374" s="120"/>
      <c r="KMM374" s="120"/>
      <c r="KMN374" s="116"/>
      <c r="KMO374" s="117"/>
      <c r="KMP374" s="117"/>
      <c r="KMQ374" s="118"/>
      <c r="KMR374" s="118"/>
      <c r="KMS374" s="116"/>
      <c r="KMT374" s="119"/>
      <c r="KMU374" s="120"/>
      <c r="KMV374" s="120"/>
      <c r="KMW374" s="116"/>
      <c r="KMX374" s="117"/>
      <c r="KMY374" s="117"/>
      <c r="KMZ374" s="118"/>
      <c r="KNA374" s="118"/>
      <c r="KNB374" s="116"/>
      <c r="KNC374" s="119"/>
      <c r="KND374" s="120"/>
      <c r="KNE374" s="120"/>
      <c r="KNF374" s="116"/>
      <c r="KNG374" s="117"/>
      <c r="KNH374" s="117"/>
      <c r="KNI374" s="118"/>
      <c r="KNJ374" s="118"/>
      <c r="KNK374" s="116"/>
      <c r="KNL374" s="119"/>
      <c r="KNM374" s="120"/>
      <c r="KNN374" s="120"/>
      <c r="KNO374" s="116"/>
      <c r="KNP374" s="117"/>
      <c r="KNQ374" s="117"/>
      <c r="KNR374" s="118"/>
      <c r="KNS374" s="118"/>
      <c r="KNT374" s="116"/>
      <c r="KNU374" s="119"/>
      <c r="KNV374" s="120"/>
      <c r="KNW374" s="120"/>
      <c r="KNX374" s="116"/>
      <c r="KNY374" s="117"/>
      <c r="KNZ374" s="117"/>
      <c r="KOA374" s="118"/>
      <c r="KOB374" s="118"/>
      <c r="KOC374" s="116"/>
      <c r="KOD374" s="119"/>
      <c r="KOE374" s="120"/>
      <c r="KOF374" s="120"/>
      <c r="KOG374" s="116"/>
      <c r="KOH374" s="117"/>
      <c r="KOI374" s="117"/>
      <c r="KOJ374" s="118"/>
      <c r="KOK374" s="118"/>
      <c r="KOL374" s="116"/>
      <c r="KOM374" s="119"/>
      <c r="KON374" s="120"/>
      <c r="KOO374" s="120"/>
      <c r="KOP374" s="116"/>
      <c r="KOQ374" s="117"/>
      <c r="KOR374" s="117"/>
      <c r="KOS374" s="118"/>
      <c r="KOT374" s="118"/>
      <c r="KOU374" s="116"/>
      <c r="KOV374" s="119"/>
      <c r="KOW374" s="120"/>
      <c r="KOX374" s="120"/>
      <c r="KOY374" s="116"/>
      <c r="KOZ374" s="117"/>
      <c r="KPA374" s="117"/>
      <c r="KPB374" s="118"/>
      <c r="KPC374" s="118"/>
      <c r="KPD374" s="116"/>
      <c r="KPE374" s="119"/>
      <c r="KPF374" s="120"/>
      <c r="KPG374" s="120"/>
      <c r="KPH374" s="116"/>
      <c r="KPI374" s="117"/>
      <c r="KPJ374" s="117"/>
      <c r="KPK374" s="118"/>
      <c r="KPL374" s="118"/>
      <c r="KPM374" s="116"/>
      <c r="KPN374" s="119"/>
      <c r="KPO374" s="120"/>
      <c r="KPP374" s="120"/>
      <c r="KPQ374" s="116"/>
      <c r="KPR374" s="117"/>
      <c r="KPS374" s="117"/>
      <c r="KPT374" s="118"/>
      <c r="KPU374" s="118"/>
      <c r="KPV374" s="116"/>
      <c r="KPW374" s="119"/>
      <c r="KPX374" s="120"/>
      <c r="KPY374" s="120"/>
      <c r="KPZ374" s="116"/>
      <c r="KQA374" s="117"/>
      <c r="KQB374" s="117"/>
      <c r="KQC374" s="118"/>
      <c r="KQD374" s="118"/>
      <c r="KQE374" s="116"/>
      <c r="KQF374" s="119"/>
      <c r="KQG374" s="120"/>
      <c r="KQH374" s="120"/>
      <c r="KQI374" s="116"/>
      <c r="KQJ374" s="117"/>
      <c r="KQK374" s="117"/>
      <c r="KQL374" s="118"/>
      <c r="KQM374" s="118"/>
      <c r="KQN374" s="116"/>
      <c r="KQO374" s="119"/>
      <c r="KQP374" s="120"/>
      <c r="KQQ374" s="120"/>
      <c r="KQR374" s="116"/>
      <c r="KQS374" s="117"/>
      <c r="KQT374" s="117"/>
      <c r="KQU374" s="118"/>
      <c r="KQV374" s="118"/>
      <c r="KQW374" s="116"/>
      <c r="KQX374" s="119"/>
      <c r="KQY374" s="120"/>
      <c r="KQZ374" s="120"/>
      <c r="KRA374" s="116"/>
      <c r="KRB374" s="117"/>
      <c r="KRC374" s="117"/>
      <c r="KRD374" s="118"/>
      <c r="KRE374" s="118"/>
      <c r="KRF374" s="116"/>
      <c r="KRG374" s="119"/>
      <c r="KRH374" s="120"/>
      <c r="KRI374" s="120"/>
      <c r="KRJ374" s="116"/>
      <c r="KRK374" s="117"/>
      <c r="KRL374" s="117"/>
      <c r="KRM374" s="118"/>
      <c r="KRN374" s="118"/>
      <c r="KRO374" s="116"/>
      <c r="KRP374" s="119"/>
      <c r="KRQ374" s="120"/>
      <c r="KRR374" s="120"/>
      <c r="KRS374" s="116"/>
      <c r="KRT374" s="117"/>
      <c r="KRU374" s="117"/>
      <c r="KRV374" s="118"/>
      <c r="KRW374" s="118"/>
      <c r="KRX374" s="116"/>
      <c r="KRY374" s="119"/>
      <c r="KRZ374" s="120"/>
      <c r="KSA374" s="120"/>
      <c r="KSB374" s="116"/>
      <c r="KSC374" s="117"/>
      <c r="KSD374" s="117"/>
      <c r="KSE374" s="118"/>
      <c r="KSF374" s="118"/>
      <c r="KSG374" s="116"/>
      <c r="KSH374" s="119"/>
      <c r="KSI374" s="120"/>
      <c r="KSJ374" s="120"/>
      <c r="KSK374" s="116"/>
      <c r="KSL374" s="117"/>
      <c r="KSM374" s="117"/>
      <c r="KSN374" s="118"/>
      <c r="KSO374" s="118"/>
      <c r="KSP374" s="116"/>
      <c r="KSQ374" s="119"/>
      <c r="KSR374" s="120"/>
      <c r="KSS374" s="120"/>
      <c r="KST374" s="116"/>
      <c r="KSU374" s="117"/>
      <c r="KSV374" s="117"/>
      <c r="KSW374" s="118"/>
      <c r="KSX374" s="118"/>
      <c r="KSY374" s="116"/>
      <c r="KSZ374" s="119"/>
      <c r="KTA374" s="120"/>
      <c r="KTB374" s="120"/>
      <c r="KTC374" s="116"/>
      <c r="KTD374" s="117"/>
      <c r="KTE374" s="117"/>
      <c r="KTF374" s="118"/>
      <c r="KTG374" s="118"/>
      <c r="KTH374" s="116"/>
      <c r="KTI374" s="119"/>
      <c r="KTJ374" s="120"/>
      <c r="KTK374" s="120"/>
      <c r="KTL374" s="116"/>
      <c r="KTM374" s="117"/>
      <c r="KTN374" s="117"/>
      <c r="KTO374" s="118"/>
      <c r="KTP374" s="118"/>
      <c r="KTQ374" s="116"/>
      <c r="KTR374" s="119"/>
      <c r="KTS374" s="120"/>
      <c r="KTT374" s="120"/>
      <c r="KTU374" s="116"/>
      <c r="KTV374" s="117"/>
      <c r="KTW374" s="117"/>
      <c r="KTX374" s="118"/>
      <c r="KTY374" s="118"/>
      <c r="KTZ374" s="116"/>
      <c r="KUA374" s="119"/>
      <c r="KUB374" s="120"/>
      <c r="KUC374" s="120"/>
      <c r="KUD374" s="116"/>
      <c r="KUE374" s="117"/>
      <c r="KUF374" s="117"/>
      <c r="KUG374" s="118"/>
      <c r="KUH374" s="118"/>
      <c r="KUI374" s="116"/>
      <c r="KUJ374" s="119"/>
      <c r="KUK374" s="120"/>
      <c r="KUL374" s="120"/>
      <c r="KUM374" s="116"/>
      <c r="KUN374" s="117"/>
      <c r="KUO374" s="117"/>
      <c r="KUP374" s="118"/>
      <c r="KUQ374" s="118"/>
      <c r="KUR374" s="116"/>
      <c r="KUS374" s="119"/>
      <c r="KUT374" s="120"/>
      <c r="KUU374" s="120"/>
      <c r="KUV374" s="116"/>
      <c r="KUW374" s="117"/>
      <c r="KUX374" s="117"/>
      <c r="KUY374" s="118"/>
      <c r="KUZ374" s="118"/>
      <c r="KVA374" s="116"/>
      <c r="KVB374" s="119"/>
      <c r="KVC374" s="120"/>
      <c r="KVD374" s="120"/>
      <c r="KVE374" s="116"/>
      <c r="KVF374" s="117"/>
      <c r="KVG374" s="117"/>
      <c r="KVH374" s="118"/>
      <c r="KVI374" s="118"/>
      <c r="KVJ374" s="116"/>
      <c r="KVK374" s="119"/>
      <c r="KVL374" s="120"/>
      <c r="KVM374" s="120"/>
      <c r="KVN374" s="116"/>
      <c r="KVO374" s="117"/>
      <c r="KVP374" s="117"/>
      <c r="KVQ374" s="118"/>
      <c r="KVR374" s="118"/>
      <c r="KVS374" s="116"/>
      <c r="KVT374" s="119"/>
      <c r="KVU374" s="120"/>
      <c r="KVV374" s="120"/>
      <c r="KVW374" s="116"/>
      <c r="KVX374" s="117"/>
      <c r="KVY374" s="117"/>
      <c r="KVZ374" s="118"/>
      <c r="KWA374" s="118"/>
      <c r="KWB374" s="116"/>
      <c r="KWC374" s="119"/>
      <c r="KWD374" s="120"/>
      <c r="KWE374" s="120"/>
      <c r="KWF374" s="116"/>
      <c r="KWG374" s="117"/>
      <c r="KWH374" s="117"/>
      <c r="KWI374" s="118"/>
      <c r="KWJ374" s="118"/>
      <c r="KWK374" s="116"/>
      <c r="KWL374" s="119"/>
      <c r="KWM374" s="120"/>
      <c r="KWN374" s="120"/>
      <c r="KWO374" s="116"/>
      <c r="KWP374" s="117"/>
      <c r="KWQ374" s="117"/>
      <c r="KWR374" s="118"/>
      <c r="KWS374" s="118"/>
      <c r="KWT374" s="116"/>
      <c r="KWU374" s="119"/>
      <c r="KWV374" s="120"/>
      <c r="KWW374" s="120"/>
      <c r="KWX374" s="116"/>
      <c r="KWY374" s="117"/>
      <c r="KWZ374" s="117"/>
      <c r="KXA374" s="118"/>
      <c r="KXB374" s="118"/>
      <c r="KXC374" s="116"/>
      <c r="KXD374" s="119"/>
      <c r="KXE374" s="120"/>
      <c r="KXF374" s="120"/>
      <c r="KXG374" s="116"/>
      <c r="KXH374" s="117"/>
      <c r="KXI374" s="117"/>
      <c r="KXJ374" s="118"/>
      <c r="KXK374" s="118"/>
      <c r="KXL374" s="116"/>
      <c r="KXM374" s="119"/>
      <c r="KXN374" s="120"/>
      <c r="KXO374" s="120"/>
      <c r="KXP374" s="116"/>
      <c r="KXQ374" s="117"/>
      <c r="KXR374" s="117"/>
      <c r="KXS374" s="118"/>
      <c r="KXT374" s="118"/>
      <c r="KXU374" s="116"/>
      <c r="KXV374" s="119"/>
      <c r="KXW374" s="120"/>
      <c r="KXX374" s="120"/>
      <c r="KXY374" s="116"/>
      <c r="KXZ374" s="117"/>
      <c r="KYA374" s="117"/>
      <c r="KYB374" s="118"/>
      <c r="KYC374" s="118"/>
      <c r="KYD374" s="116"/>
      <c r="KYE374" s="119"/>
      <c r="KYF374" s="120"/>
      <c r="KYG374" s="120"/>
      <c r="KYH374" s="116"/>
      <c r="KYI374" s="117"/>
      <c r="KYJ374" s="117"/>
      <c r="KYK374" s="118"/>
      <c r="KYL374" s="118"/>
      <c r="KYM374" s="116"/>
      <c r="KYN374" s="119"/>
      <c r="KYO374" s="120"/>
      <c r="KYP374" s="120"/>
      <c r="KYQ374" s="116"/>
      <c r="KYR374" s="117"/>
      <c r="KYS374" s="117"/>
      <c r="KYT374" s="118"/>
      <c r="KYU374" s="118"/>
      <c r="KYV374" s="116"/>
      <c r="KYW374" s="119"/>
      <c r="KYX374" s="120"/>
      <c r="KYY374" s="120"/>
      <c r="KYZ374" s="116"/>
      <c r="KZA374" s="117"/>
      <c r="KZB374" s="117"/>
      <c r="KZC374" s="118"/>
      <c r="KZD374" s="118"/>
      <c r="KZE374" s="116"/>
      <c r="KZF374" s="119"/>
      <c r="KZG374" s="120"/>
      <c r="KZH374" s="120"/>
      <c r="KZI374" s="116"/>
      <c r="KZJ374" s="117"/>
      <c r="KZK374" s="117"/>
      <c r="KZL374" s="118"/>
      <c r="KZM374" s="118"/>
      <c r="KZN374" s="116"/>
      <c r="KZO374" s="119"/>
      <c r="KZP374" s="120"/>
      <c r="KZQ374" s="120"/>
      <c r="KZR374" s="116"/>
      <c r="KZS374" s="117"/>
      <c r="KZT374" s="117"/>
      <c r="KZU374" s="118"/>
      <c r="KZV374" s="118"/>
      <c r="KZW374" s="116"/>
      <c r="KZX374" s="119"/>
      <c r="KZY374" s="120"/>
      <c r="KZZ374" s="120"/>
      <c r="LAA374" s="116"/>
      <c r="LAB374" s="117"/>
      <c r="LAC374" s="117"/>
      <c r="LAD374" s="118"/>
      <c r="LAE374" s="118"/>
      <c r="LAF374" s="116"/>
      <c r="LAG374" s="119"/>
      <c r="LAH374" s="120"/>
      <c r="LAI374" s="120"/>
      <c r="LAJ374" s="116"/>
      <c r="LAK374" s="117"/>
      <c r="LAL374" s="117"/>
      <c r="LAM374" s="118"/>
      <c r="LAN374" s="118"/>
      <c r="LAO374" s="116"/>
      <c r="LAP374" s="119"/>
      <c r="LAQ374" s="120"/>
      <c r="LAR374" s="120"/>
      <c r="LAS374" s="116"/>
      <c r="LAT374" s="117"/>
      <c r="LAU374" s="117"/>
      <c r="LAV374" s="118"/>
      <c r="LAW374" s="118"/>
      <c r="LAX374" s="116"/>
      <c r="LAY374" s="119"/>
      <c r="LAZ374" s="120"/>
      <c r="LBA374" s="120"/>
      <c r="LBB374" s="116"/>
      <c r="LBC374" s="117"/>
      <c r="LBD374" s="117"/>
      <c r="LBE374" s="118"/>
      <c r="LBF374" s="118"/>
      <c r="LBG374" s="116"/>
      <c r="LBH374" s="119"/>
      <c r="LBI374" s="120"/>
      <c r="LBJ374" s="120"/>
      <c r="LBK374" s="116"/>
      <c r="LBL374" s="117"/>
      <c r="LBM374" s="117"/>
      <c r="LBN374" s="118"/>
      <c r="LBO374" s="118"/>
      <c r="LBP374" s="116"/>
      <c r="LBQ374" s="119"/>
      <c r="LBR374" s="120"/>
      <c r="LBS374" s="120"/>
      <c r="LBT374" s="116"/>
      <c r="LBU374" s="117"/>
      <c r="LBV374" s="117"/>
      <c r="LBW374" s="118"/>
      <c r="LBX374" s="118"/>
      <c r="LBY374" s="116"/>
      <c r="LBZ374" s="119"/>
      <c r="LCA374" s="120"/>
      <c r="LCB374" s="120"/>
      <c r="LCC374" s="116"/>
      <c r="LCD374" s="117"/>
      <c r="LCE374" s="117"/>
      <c r="LCF374" s="118"/>
      <c r="LCG374" s="118"/>
      <c r="LCH374" s="116"/>
      <c r="LCI374" s="119"/>
      <c r="LCJ374" s="120"/>
      <c r="LCK374" s="120"/>
      <c r="LCL374" s="116"/>
      <c r="LCM374" s="117"/>
      <c r="LCN374" s="117"/>
      <c r="LCO374" s="118"/>
      <c r="LCP374" s="118"/>
      <c r="LCQ374" s="116"/>
      <c r="LCR374" s="119"/>
      <c r="LCS374" s="120"/>
      <c r="LCT374" s="120"/>
      <c r="LCU374" s="116"/>
      <c r="LCV374" s="117"/>
      <c r="LCW374" s="117"/>
      <c r="LCX374" s="118"/>
      <c r="LCY374" s="118"/>
      <c r="LCZ374" s="116"/>
      <c r="LDA374" s="119"/>
      <c r="LDB374" s="120"/>
      <c r="LDC374" s="120"/>
      <c r="LDD374" s="116"/>
      <c r="LDE374" s="117"/>
      <c r="LDF374" s="117"/>
      <c r="LDG374" s="118"/>
      <c r="LDH374" s="118"/>
      <c r="LDI374" s="116"/>
      <c r="LDJ374" s="119"/>
      <c r="LDK374" s="120"/>
      <c r="LDL374" s="120"/>
      <c r="LDM374" s="116"/>
      <c r="LDN374" s="117"/>
      <c r="LDO374" s="117"/>
      <c r="LDP374" s="118"/>
      <c r="LDQ374" s="118"/>
      <c r="LDR374" s="116"/>
      <c r="LDS374" s="119"/>
      <c r="LDT374" s="120"/>
      <c r="LDU374" s="120"/>
      <c r="LDV374" s="116"/>
      <c r="LDW374" s="117"/>
      <c r="LDX374" s="117"/>
      <c r="LDY374" s="118"/>
      <c r="LDZ374" s="118"/>
      <c r="LEA374" s="116"/>
      <c r="LEB374" s="119"/>
      <c r="LEC374" s="120"/>
      <c r="LED374" s="120"/>
      <c r="LEE374" s="116"/>
      <c r="LEF374" s="117"/>
      <c r="LEG374" s="117"/>
      <c r="LEH374" s="118"/>
      <c r="LEI374" s="118"/>
      <c r="LEJ374" s="116"/>
      <c r="LEK374" s="119"/>
      <c r="LEL374" s="120"/>
      <c r="LEM374" s="120"/>
      <c r="LEN374" s="116"/>
      <c r="LEO374" s="117"/>
      <c r="LEP374" s="117"/>
      <c r="LEQ374" s="118"/>
      <c r="LER374" s="118"/>
      <c r="LES374" s="116"/>
      <c r="LET374" s="119"/>
      <c r="LEU374" s="120"/>
      <c r="LEV374" s="120"/>
      <c r="LEW374" s="116"/>
      <c r="LEX374" s="117"/>
      <c r="LEY374" s="117"/>
      <c r="LEZ374" s="118"/>
      <c r="LFA374" s="118"/>
      <c r="LFB374" s="116"/>
      <c r="LFC374" s="119"/>
      <c r="LFD374" s="120"/>
      <c r="LFE374" s="120"/>
      <c r="LFF374" s="116"/>
      <c r="LFG374" s="117"/>
      <c r="LFH374" s="117"/>
      <c r="LFI374" s="118"/>
      <c r="LFJ374" s="118"/>
      <c r="LFK374" s="116"/>
      <c r="LFL374" s="119"/>
      <c r="LFM374" s="120"/>
      <c r="LFN374" s="120"/>
      <c r="LFO374" s="116"/>
      <c r="LFP374" s="117"/>
      <c r="LFQ374" s="117"/>
      <c r="LFR374" s="118"/>
      <c r="LFS374" s="118"/>
      <c r="LFT374" s="116"/>
      <c r="LFU374" s="119"/>
      <c r="LFV374" s="120"/>
      <c r="LFW374" s="120"/>
      <c r="LFX374" s="116"/>
      <c r="LFY374" s="117"/>
      <c r="LFZ374" s="117"/>
      <c r="LGA374" s="118"/>
      <c r="LGB374" s="118"/>
      <c r="LGC374" s="116"/>
      <c r="LGD374" s="119"/>
      <c r="LGE374" s="120"/>
      <c r="LGF374" s="120"/>
      <c r="LGG374" s="116"/>
      <c r="LGH374" s="117"/>
      <c r="LGI374" s="117"/>
      <c r="LGJ374" s="118"/>
      <c r="LGK374" s="118"/>
      <c r="LGL374" s="116"/>
      <c r="LGM374" s="119"/>
      <c r="LGN374" s="120"/>
      <c r="LGO374" s="120"/>
      <c r="LGP374" s="116"/>
      <c r="LGQ374" s="117"/>
      <c r="LGR374" s="117"/>
      <c r="LGS374" s="118"/>
      <c r="LGT374" s="118"/>
      <c r="LGU374" s="116"/>
      <c r="LGV374" s="119"/>
      <c r="LGW374" s="120"/>
      <c r="LGX374" s="120"/>
      <c r="LGY374" s="116"/>
      <c r="LGZ374" s="117"/>
      <c r="LHA374" s="117"/>
      <c r="LHB374" s="118"/>
      <c r="LHC374" s="118"/>
      <c r="LHD374" s="116"/>
      <c r="LHE374" s="119"/>
      <c r="LHF374" s="120"/>
      <c r="LHG374" s="120"/>
      <c r="LHH374" s="116"/>
      <c r="LHI374" s="117"/>
      <c r="LHJ374" s="117"/>
      <c r="LHK374" s="118"/>
      <c r="LHL374" s="118"/>
      <c r="LHM374" s="116"/>
      <c r="LHN374" s="119"/>
      <c r="LHO374" s="120"/>
      <c r="LHP374" s="120"/>
      <c r="LHQ374" s="116"/>
      <c r="LHR374" s="117"/>
      <c r="LHS374" s="117"/>
      <c r="LHT374" s="118"/>
      <c r="LHU374" s="118"/>
      <c r="LHV374" s="116"/>
      <c r="LHW374" s="119"/>
      <c r="LHX374" s="120"/>
      <c r="LHY374" s="120"/>
      <c r="LHZ374" s="116"/>
      <c r="LIA374" s="117"/>
      <c r="LIB374" s="117"/>
      <c r="LIC374" s="118"/>
      <c r="LID374" s="118"/>
      <c r="LIE374" s="116"/>
      <c r="LIF374" s="119"/>
      <c r="LIG374" s="120"/>
      <c r="LIH374" s="120"/>
      <c r="LII374" s="116"/>
      <c r="LIJ374" s="117"/>
      <c r="LIK374" s="117"/>
      <c r="LIL374" s="118"/>
      <c r="LIM374" s="118"/>
      <c r="LIN374" s="116"/>
      <c r="LIO374" s="119"/>
      <c r="LIP374" s="120"/>
      <c r="LIQ374" s="120"/>
      <c r="LIR374" s="116"/>
      <c r="LIS374" s="117"/>
      <c r="LIT374" s="117"/>
      <c r="LIU374" s="118"/>
      <c r="LIV374" s="118"/>
      <c r="LIW374" s="116"/>
      <c r="LIX374" s="119"/>
      <c r="LIY374" s="120"/>
      <c r="LIZ374" s="120"/>
      <c r="LJA374" s="116"/>
      <c r="LJB374" s="117"/>
      <c r="LJC374" s="117"/>
      <c r="LJD374" s="118"/>
      <c r="LJE374" s="118"/>
      <c r="LJF374" s="116"/>
      <c r="LJG374" s="119"/>
      <c r="LJH374" s="120"/>
      <c r="LJI374" s="120"/>
      <c r="LJJ374" s="116"/>
      <c r="LJK374" s="117"/>
      <c r="LJL374" s="117"/>
      <c r="LJM374" s="118"/>
      <c r="LJN374" s="118"/>
      <c r="LJO374" s="116"/>
      <c r="LJP374" s="119"/>
      <c r="LJQ374" s="120"/>
      <c r="LJR374" s="120"/>
      <c r="LJS374" s="116"/>
      <c r="LJT374" s="117"/>
      <c r="LJU374" s="117"/>
      <c r="LJV374" s="118"/>
      <c r="LJW374" s="118"/>
      <c r="LJX374" s="116"/>
      <c r="LJY374" s="119"/>
      <c r="LJZ374" s="120"/>
      <c r="LKA374" s="120"/>
      <c r="LKB374" s="116"/>
      <c r="LKC374" s="117"/>
      <c r="LKD374" s="117"/>
      <c r="LKE374" s="118"/>
      <c r="LKF374" s="118"/>
      <c r="LKG374" s="116"/>
      <c r="LKH374" s="119"/>
      <c r="LKI374" s="120"/>
      <c r="LKJ374" s="120"/>
      <c r="LKK374" s="116"/>
      <c r="LKL374" s="117"/>
      <c r="LKM374" s="117"/>
      <c r="LKN374" s="118"/>
      <c r="LKO374" s="118"/>
      <c r="LKP374" s="116"/>
      <c r="LKQ374" s="119"/>
      <c r="LKR374" s="120"/>
      <c r="LKS374" s="120"/>
      <c r="LKT374" s="116"/>
      <c r="LKU374" s="117"/>
      <c r="LKV374" s="117"/>
      <c r="LKW374" s="118"/>
      <c r="LKX374" s="118"/>
      <c r="LKY374" s="116"/>
      <c r="LKZ374" s="119"/>
      <c r="LLA374" s="120"/>
      <c r="LLB374" s="120"/>
      <c r="LLC374" s="116"/>
      <c r="LLD374" s="117"/>
      <c r="LLE374" s="117"/>
      <c r="LLF374" s="118"/>
      <c r="LLG374" s="118"/>
      <c r="LLH374" s="116"/>
      <c r="LLI374" s="119"/>
      <c r="LLJ374" s="120"/>
      <c r="LLK374" s="120"/>
      <c r="LLL374" s="116"/>
      <c r="LLM374" s="117"/>
      <c r="LLN374" s="117"/>
      <c r="LLO374" s="118"/>
      <c r="LLP374" s="118"/>
      <c r="LLQ374" s="116"/>
      <c r="LLR374" s="119"/>
      <c r="LLS374" s="120"/>
      <c r="LLT374" s="120"/>
      <c r="LLU374" s="116"/>
      <c r="LLV374" s="117"/>
      <c r="LLW374" s="117"/>
      <c r="LLX374" s="118"/>
      <c r="LLY374" s="118"/>
      <c r="LLZ374" s="116"/>
      <c r="LMA374" s="119"/>
      <c r="LMB374" s="120"/>
      <c r="LMC374" s="120"/>
      <c r="LMD374" s="116"/>
      <c r="LME374" s="117"/>
      <c r="LMF374" s="117"/>
      <c r="LMG374" s="118"/>
      <c r="LMH374" s="118"/>
      <c r="LMI374" s="116"/>
      <c r="LMJ374" s="119"/>
      <c r="LMK374" s="120"/>
      <c r="LML374" s="120"/>
      <c r="LMM374" s="116"/>
      <c r="LMN374" s="117"/>
      <c r="LMO374" s="117"/>
      <c r="LMP374" s="118"/>
      <c r="LMQ374" s="118"/>
      <c r="LMR374" s="116"/>
      <c r="LMS374" s="119"/>
      <c r="LMT374" s="120"/>
      <c r="LMU374" s="120"/>
      <c r="LMV374" s="116"/>
      <c r="LMW374" s="117"/>
      <c r="LMX374" s="117"/>
      <c r="LMY374" s="118"/>
      <c r="LMZ374" s="118"/>
      <c r="LNA374" s="116"/>
      <c r="LNB374" s="119"/>
      <c r="LNC374" s="120"/>
      <c r="LND374" s="120"/>
      <c r="LNE374" s="116"/>
      <c r="LNF374" s="117"/>
      <c r="LNG374" s="117"/>
      <c r="LNH374" s="118"/>
      <c r="LNI374" s="118"/>
      <c r="LNJ374" s="116"/>
      <c r="LNK374" s="119"/>
      <c r="LNL374" s="120"/>
      <c r="LNM374" s="120"/>
      <c r="LNN374" s="116"/>
      <c r="LNO374" s="117"/>
      <c r="LNP374" s="117"/>
      <c r="LNQ374" s="118"/>
      <c r="LNR374" s="118"/>
      <c r="LNS374" s="116"/>
      <c r="LNT374" s="119"/>
      <c r="LNU374" s="120"/>
      <c r="LNV374" s="120"/>
      <c r="LNW374" s="116"/>
      <c r="LNX374" s="117"/>
      <c r="LNY374" s="117"/>
      <c r="LNZ374" s="118"/>
      <c r="LOA374" s="118"/>
      <c r="LOB374" s="116"/>
      <c r="LOC374" s="119"/>
      <c r="LOD374" s="120"/>
      <c r="LOE374" s="120"/>
      <c r="LOF374" s="116"/>
      <c r="LOG374" s="117"/>
      <c r="LOH374" s="117"/>
      <c r="LOI374" s="118"/>
      <c r="LOJ374" s="118"/>
      <c r="LOK374" s="116"/>
      <c r="LOL374" s="119"/>
      <c r="LOM374" s="120"/>
      <c r="LON374" s="120"/>
      <c r="LOO374" s="116"/>
      <c r="LOP374" s="117"/>
      <c r="LOQ374" s="117"/>
      <c r="LOR374" s="118"/>
      <c r="LOS374" s="118"/>
      <c r="LOT374" s="116"/>
      <c r="LOU374" s="119"/>
      <c r="LOV374" s="120"/>
      <c r="LOW374" s="120"/>
      <c r="LOX374" s="116"/>
      <c r="LOY374" s="117"/>
      <c r="LOZ374" s="117"/>
      <c r="LPA374" s="118"/>
      <c r="LPB374" s="118"/>
      <c r="LPC374" s="116"/>
      <c r="LPD374" s="119"/>
      <c r="LPE374" s="120"/>
      <c r="LPF374" s="120"/>
      <c r="LPG374" s="116"/>
      <c r="LPH374" s="117"/>
      <c r="LPI374" s="117"/>
      <c r="LPJ374" s="118"/>
      <c r="LPK374" s="118"/>
      <c r="LPL374" s="116"/>
      <c r="LPM374" s="119"/>
      <c r="LPN374" s="120"/>
      <c r="LPO374" s="120"/>
      <c r="LPP374" s="116"/>
      <c r="LPQ374" s="117"/>
      <c r="LPR374" s="117"/>
      <c r="LPS374" s="118"/>
      <c r="LPT374" s="118"/>
      <c r="LPU374" s="116"/>
      <c r="LPV374" s="119"/>
      <c r="LPW374" s="120"/>
      <c r="LPX374" s="120"/>
      <c r="LPY374" s="116"/>
      <c r="LPZ374" s="117"/>
      <c r="LQA374" s="117"/>
      <c r="LQB374" s="118"/>
      <c r="LQC374" s="118"/>
      <c r="LQD374" s="116"/>
      <c r="LQE374" s="119"/>
      <c r="LQF374" s="120"/>
      <c r="LQG374" s="120"/>
      <c r="LQH374" s="116"/>
      <c r="LQI374" s="117"/>
      <c r="LQJ374" s="117"/>
      <c r="LQK374" s="118"/>
      <c r="LQL374" s="118"/>
      <c r="LQM374" s="116"/>
      <c r="LQN374" s="119"/>
      <c r="LQO374" s="120"/>
      <c r="LQP374" s="120"/>
      <c r="LQQ374" s="116"/>
      <c r="LQR374" s="117"/>
      <c r="LQS374" s="117"/>
      <c r="LQT374" s="118"/>
      <c r="LQU374" s="118"/>
      <c r="LQV374" s="116"/>
      <c r="LQW374" s="119"/>
      <c r="LQX374" s="120"/>
      <c r="LQY374" s="120"/>
      <c r="LQZ374" s="116"/>
      <c r="LRA374" s="117"/>
      <c r="LRB374" s="117"/>
      <c r="LRC374" s="118"/>
      <c r="LRD374" s="118"/>
      <c r="LRE374" s="116"/>
      <c r="LRF374" s="119"/>
      <c r="LRG374" s="120"/>
      <c r="LRH374" s="120"/>
      <c r="LRI374" s="116"/>
      <c r="LRJ374" s="117"/>
      <c r="LRK374" s="117"/>
      <c r="LRL374" s="118"/>
      <c r="LRM374" s="118"/>
      <c r="LRN374" s="116"/>
      <c r="LRO374" s="119"/>
      <c r="LRP374" s="120"/>
      <c r="LRQ374" s="120"/>
      <c r="LRR374" s="116"/>
      <c r="LRS374" s="117"/>
      <c r="LRT374" s="117"/>
      <c r="LRU374" s="118"/>
      <c r="LRV374" s="118"/>
      <c r="LRW374" s="116"/>
      <c r="LRX374" s="119"/>
      <c r="LRY374" s="120"/>
      <c r="LRZ374" s="120"/>
      <c r="LSA374" s="116"/>
      <c r="LSB374" s="117"/>
      <c r="LSC374" s="117"/>
      <c r="LSD374" s="118"/>
      <c r="LSE374" s="118"/>
      <c r="LSF374" s="116"/>
      <c r="LSG374" s="119"/>
      <c r="LSH374" s="120"/>
      <c r="LSI374" s="120"/>
      <c r="LSJ374" s="116"/>
      <c r="LSK374" s="117"/>
      <c r="LSL374" s="117"/>
      <c r="LSM374" s="118"/>
      <c r="LSN374" s="118"/>
      <c r="LSO374" s="116"/>
      <c r="LSP374" s="119"/>
      <c r="LSQ374" s="120"/>
      <c r="LSR374" s="120"/>
      <c r="LSS374" s="116"/>
      <c r="LST374" s="117"/>
      <c r="LSU374" s="117"/>
      <c r="LSV374" s="118"/>
      <c r="LSW374" s="118"/>
      <c r="LSX374" s="116"/>
      <c r="LSY374" s="119"/>
      <c r="LSZ374" s="120"/>
      <c r="LTA374" s="120"/>
      <c r="LTB374" s="116"/>
      <c r="LTC374" s="117"/>
      <c r="LTD374" s="117"/>
      <c r="LTE374" s="118"/>
      <c r="LTF374" s="118"/>
      <c r="LTG374" s="116"/>
      <c r="LTH374" s="119"/>
      <c r="LTI374" s="120"/>
      <c r="LTJ374" s="120"/>
      <c r="LTK374" s="116"/>
      <c r="LTL374" s="117"/>
      <c r="LTM374" s="117"/>
      <c r="LTN374" s="118"/>
      <c r="LTO374" s="118"/>
      <c r="LTP374" s="116"/>
      <c r="LTQ374" s="119"/>
      <c r="LTR374" s="120"/>
      <c r="LTS374" s="120"/>
      <c r="LTT374" s="116"/>
      <c r="LTU374" s="117"/>
      <c r="LTV374" s="117"/>
      <c r="LTW374" s="118"/>
      <c r="LTX374" s="118"/>
      <c r="LTY374" s="116"/>
      <c r="LTZ374" s="119"/>
      <c r="LUA374" s="120"/>
      <c r="LUB374" s="120"/>
      <c r="LUC374" s="116"/>
      <c r="LUD374" s="117"/>
      <c r="LUE374" s="117"/>
      <c r="LUF374" s="118"/>
      <c r="LUG374" s="118"/>
      <c r="LUH374" s="116"/>
      <c r="LUI374" s="119"/>
      <c r="LUJ374" s="120"/>
      <c r="LUK374" s="120"/>
      <c r="LUL374" s="116"/>
      <c r="LUM374" s="117"/>
      <c r="LUN374" s="117"/>
      <c r="LUO374" s="118"/>
      <c r="LUP374" s="118"/>
      <c r="LUQ374" s="116"/>
      <c r="LUR374" s="119"/>
      <c r="LUS374" s="120"/>
      <c r="LUT374" s="120"/>
      <c r="LUU374" s="116"/>
      <c r="LUV374" s="117"/>
      <c r="LUW374" s="117"/>
      <c r="LUX374" s="118"/>
      <c r="LUY374" s="118"/>
      <c r="LUZ374" s="116"/>
      <c r="LVA374" s="119"/>
      <c r="LVB374" s="120"/>
      <c r="LVC374" s="120"/>
      <c r="LVD374" s="116"/>
      <c r="LVE374" s="117"/>
      <c r="LVF374" s="117"/>
      <c r="LVG374" s="118"/>
      <c r="LVH374" s="118"/>
      <c r="LVI374" s="116"/>
      <c r="LVJ374" s="119"/>
      <c r="LVK374" s="120"/>
      <c r="LVL374" s="120"/>
      <c r="LVM374" s="116"/>
      <c r="LVN374" s="117"/>
      <c r="LVO374" s="117"/>
      <c r="LVP374" s="118"/>
      <c r="LVQ374" s="118"/>
      <c r="LVR374" s="116"/>
      <c r="LVS374" s="119"/>
      <c r="LVT374" s="120"/>
      <c r="LVU374" s="120"/>
      <c r="LVV374" s="116"/>
      <c r="LVW374" s="117"/>
      <c r="LVX374" s="117"/>
      <c r="LVY374" s="118"/>
      <c r="LVZ374" s="118"/>
      <c r="LWA374" s="116"/>
      <c r="LWB374" s="119"/>
      <c r="LWC374" s="120"/>
      <c r="LWD374" s="120"/>
      <c r="LWE374" s="116"/>
      <c r="LWF374" s="117"/>
      <c r="LWG374" s="117"/>
      <c r="LWH374" s="118"/>
      <c r="LWI374" s="118"/>
      <c r="LWJ374" s="116"/>
      <c r="LWK374" s="119"/>
      <c r="LWL374" s="120"/>
      <c r="LWM374" s="120"/>
      <c r="LWN374" s="116"/>
      <c r="LWO374" s="117"/>
      <c r="LWP374" s="117"/>
      <c r="LWQ374" s="118"/>
      <c r="LWR374" s="118"/>
      <c r="LWS374" s="116"/>
      <c r="LWT374" s="119"/>
      <c r="LWU374" s="120"/>
      <c r="LWV374" s="120"/>
      <c r="LWW374" s="116"/>
      <c r="LWX374" s="117"/>
      <c r="LWY374" s="117"/>
      <c r="LWZ374" s="118"/>
      <c r="LXA374" s="118"/>
      <c r="LXB374" s="116"/>
      <c r="LXC374" s="119"/>
      <c r="LXD374" s="120"/>
      <c r="LXE374" s="120"/>
      <c r="LXF374" s="116"/>
      <c r="LXG374" s="117"/>
      <c r="LXH374" s="117"/>
      <c r="LXI374" s="118"/>
      <c r="LXJ374" s="118"/>
      <c r="LXK374" s="116"/>
      <c r="LXL374" s="119"/>
      <c r="LXM374" s="120"/>
      <c r="LXN374" s="120"/>
      <c r="LXO374" s="116"/>
      <c r="LXP374" s="117"/>
      <c r="LXQ374" s="117"/>
      <c r="LXR374" s="118"/>
      <c r="LXS374" s="118"/>
      <c r="LXT374" s="116"/>
      <c r="LXU374" s="119"/>
      <c r="LXV374" s="120"/>
      <c r="LXW374" s="120"/>
      <c r="LXX374" s="116"/>
      <c r="LXY374" s="117"/>
      <c r="LXZ374" s="117"/>
      <c r="LYA374" s="118"/>
      <c r="LYB374" s="118"/>
      <c r="LYC374" s="116"/>
      <c r="LYD374" s="119"/>
      <c r="LYE374" s="120"/>
      <c r="LYF374" s="120"/>
      <c r="LYG374" s="116"/>
      <c r="LYH374" s="117"/>
      <c r="LYI374" s="117"/>
      <c r="LYJ374" s="118"/>
      <c r="LYK374" s="118"/>
      <c r="LYL374" s="116"/>
      <c r="LYM374" s="119"/>
      <c r="LYN374" s="120"/>
      <c r="LYO374" s="120"/>
      <c r="LYP374" s="116"/>
      <c r="LYQ374" s="117"/>
      <c r="LYR374" s="117"/>
      <c r="LYS374" s="118"/>
      <c r="LYT374" s="118"/>
      <c r="LYU374" s="116"/>
      <c r="LYV374" s="119"/>
      <c r="LYW374" s="120"/>
      <c r="LYX374" s="120"/>
      <c r="LYY374" s="116"/>
      <c r="LYZ374" s="117"/>
      <c r="LZA374" s="117"/>
      <c r="LZB374" s="118"/>
      <c r="LZC374" s="118"/>
      <c r="LZD374" s="116"/>
      <c r="LZE374" s="119"/>
      <c r="LZF374" s="120"/>
      <c r="LZG374" s="120"/>
      <c r="LZH374" s="116"/>
      <c r="LZI374" s="117"/>
      <c r="LZJ374" s="117"/>
      <c r="LZK374" s="118"/>
      <c r="LZL374" s="118"/>
      <c r="LZM374" s="116"/>
      <c r="LZN374" s="119"/>
      <c r="LZO374" s="120"/>
      <c r="LZP374" s="120"/>
      <c r="LZQ374" s="116"/>
      <c r="LZR374" s="117"/>
      <c r="LZS374" s="117"/>
      <c r="LZT374" s="118"/>
      <c r="LZU374" s="118"/>
      <c r="LZV374" s="116"/>
      <c r="LZW374" s="119"/>
      <c r="LZX374" s="120"/>
      <c r="LZY374" s="120"/>
      <c r="LZZ374" s="116"/>
      <c r="MAA374" s="117"/>
      <c r="MAB374" s="117"/>
      <c r="MAC374" s="118"/>
      <c r="MAD374" s="118"/>
      <c r="MAE374" s="116"/>
      <c r="MAF374" s="119"/>
      <c r="MAG374" s="120"/>
      <c r="MAH374" s="120"/>
      <c r="MAI374" s="116"/>
      <c r="MAJ374" s="117"/>
      <c r="MAK374" s="117"/>
      <c r="MAL374" s="118"/>
      <c r="MAM374" s="118"/>
      <c r="MAN374" s="116"/>
      <c r="MAO374" s="119"/>
      <c r="MAP374" s="120"/>
      <c r="MAQ374" s="120"/>
      <c r="MAR374" s="116"/>
      <c r="MAS374" s="117"/>
      <c r="MAT374" s="117"/>
      <c r="MAU374" s="118"/>
      <c r="MAV374" s="118"/>
      <c r="MAW374" s="116"/>
      <c r="MAX374" s="119"/>
      <c r="MAY374" s="120"/>
      <c r="MAZ374" s="120"/>
      <c r="MBA374" s="116"/>
      <c r="MBB374" s="117"/>
      <c r="MBC374" s="117"/>
      <c r="MBD374" s="118"/>
      <c r="MBE374" s="118"/>
      <c r="MBF374" s="116"/>
      <c r="MBG374" s="119"/>
      <c r="MBH374" s="120"/>
      <c r="MBI374" s="120"/>
      <c r="MBJ374" s="116"/>
      <c r="MBK374" s="117"/>
      <c r="MBL374" s="117"/>
      <c r="MBM374" s="118"/>
      <c r="MBN374" s="118"/>
      <c r="MBO374" s="116"/>
      <c r="MBP374" s="119"/>
      <c r="MBQ374" s="120"/>
      <c r="MBR374" s="120"/>
      <c r="MBS374" s="116"/>
      <c r="MBT374" s="117"/>
      <c r="MBU374" s="117"/>
      <c r="MBV374" s="118"/>
      <c r="MBW374" s="118"/>
      <c r="MBX374" s="116"/>
      <c r="MBY374" s="119"/>
      <c r="MBZ374" s="120"/>
      <c r="MCA374" s="120"/>
      <c r="MCB374" s="116"/>
      <c r="MCC374" s="117"/>
      <c r="MCD374" s="117"/>
      <c r="MCE374" s="118"/>
      <c r="MCF374" s="118"/>
      <c r="MCG374" s="116"/>
      <c r="MCH374" s="119"/>
      <c r="MCI374" s="120"/>
      <c r="MCJ374" s="120"/>
      <c r="MCK374" s="116"/>
      <c r="MCL374" s="117"/>
      <c r="MCM374" s="117"/>
      <c r="MCN374" s="118"/>
      <c r="MCO374" s="118"/>
      <c r="MCP374" s="116"/>
      <c r="MCQ374" s="119"/>
      <c r="MCR374" s="120"/>
      <c r="MCS374" s="120"/>
      <c r="MCT374" s="116"/>
      <c r="MCU374" s="117"/>
      <c r="MCV374" s="117"/>
      <c r="MCW374" s="118"/>
      <c r="MCX374" s="118"/>
      <c r="MCY374" s="116"/>
      <c r="MCZ374" s="119"/>
      <c r="MDA374" s="120"/>
      <c r="MDB374" s="120"/>
      <c r="MDC374" s="116"/>
      <c r="MDD374" s="117"/>
      <c r="MDE374" s="117"/>
      <c r="MDF374" s="118"/>
      <c r="MDG374" s="118"/>
      <c r="MDH374" s="116"/>
      <c r="MDI374" s="119"/>
      <c r="MDJ374" s="120"/>
      <c r="MDK374" s="120"/>
      <c r="MDL374" s="116"/>
      <c r="MDM374" s="117"/>
      <c r="MDN374" s="117"/>
      <c r="MDO374" s="118"/>
      <c r="MDP374" s="118"/>
      <c r="MDQ374" s="116"/>
      <c r="MDR374" s="119"/>
      <c r="MDS374" s="120"/>
      <c r="MDT374" s="120"/>
      <c r="MDU374" s="116"/>
      <c r="MDV374" s="117"/>
      <c r="MDW374" s="117"/>
      <c r="MDX374" s="118"/>
      <c r="MDY374" s="118"/>
      <c r="MDZ374" s="116"/>
      <c r="MEA374" s="119"/>
      <c r="MEB374" s="120"/>
      <c r="MEC374" s="120"/>
      <c r="MED374" s="116"/>
      <c r="MEE374" s="117"/>
      <c r="MEF374" s="117"/>
      <c r="MEG374" s="118"/>
      <c r="MEH374" s="118"/>
      <c r="MEI374" s="116"/>
      <c r="MEJ374" s="119"/>
      <c r="MEK374" s="120"/>
      <c r="MEL374" s="120"/>
      <c r="MEM374" s="116"/>
      <c r="MEN374" s="117"/>
      <c r="MEO374" s="117"/>
      <c r="MEP374" s="118"/>
      <c r="MEQ374" s="118"/>
      <c r="MER374" s="116"/>
      <c r="MES374" s="119"/>
      <c r="MET374" s="120"/>
      <c r="MEU374" s="120"/>
      <c r="MEV374" s="116"/>
      <c r="MEW374" s="117"/>
      <c r="MEX374" s="117"/>
      <c r="MEY374" s="118"/>
      <c r="MEZ374" s="118"/>
      <c r="MFA374" s="116"/>
      <c r="MFB374" s="119"/>
      <c r="MFC374" s="120"/>
      <c r="MFD374" s="120"/>
      <c r="MFE374" s="116"/>
      <c r="MFF374" s="117"/>
      <c r="MFG374" s="117"/>
      <c r="MFH374" s="118"/>
      <c r="MFI374" s="118"/>
      <c r="MFJ374" s="116"/>
      <c r="MFK374" s="119"/>
      <c r="MFL374" s="120"/>
      <c r="MFM374" s="120"/>
      <c r="MFN374" s="116"/>
      <c r="MFO374" s="117"/>
      <c r="MFP374" s="117"/>
      <c r="MFQ374" s="118"/>
      <c r="MFR374" s="118"/>
      <c r="MFS374" s="116"/>
      <c r="MFT374" s="119"/>
      <c r="MFU374" s="120"/>
      <c r="MFV374" s="120"/>
      <c r="MFW374" s="116"/>
      <c r="MFX374" s="117"/>
      <c r="MFY374" s="117"/>
      <c r="MFZ374" s="118"/>
      <c r="MGA374" s="118"/>
      <c r="MGB374" s="116"/>
      <c r="MGC374" s="119"/>
      <c r="MGD374" s="120"/>
      <c r="MGE374" s="120"/>
      <c r="MGF374" s="116"/>
      <c r="MGG374" s="117"/>
      <c r="MGH374" s="117"/>
      <c r="MGI374" s="118"/>
      <c r="MGJ374" s="118"/>
      <c r="MGK374" s="116"/>
      <c r="MGL374" s="119"/>
      <c r="MGM374" s="120"/>
      <c r="MGN374" s="120"/>
      <c r="MGO374" s="116"/>
      <c r="MGP374" s="117"/>
      <c r="MGQ374" s="117"/>
      <c r="MGR374" s="118"/>
      <c r="MGS374" s="118"/>
      <c r="MGT374" s="116"/>
      <c r="MGU374" s="119"/>
      <c r="MGV374" s="120"/>
      <c r="MGW374" s="120"/>
      <c r="MGX374" s="116"/>
      <c r="MGY374" s="117"/>
      <c r="MGZ374" s="117"/>
      <c r="MHA374" s="118"/>
      <c r="MHB374" s="118"/>
      <c r="MHC374" s="116"/>
      <c r="MHD374" s="119"/>
      <c r="MHE374" s="120"/>
      <c r="MHF374" s="120"/>
      <c r="MHG374" s="116"/>
      <c r="MHH374" s="117"/>
      <c r="MHI374" s="117"/>
      <c r="MHJ374" s="118"/>
      <c r="MHK374" s="118"/>
      <c r="MHL374" s="116"/>
      <c r="MHM374" s="119"/>
      <c r="MHN374" s="120"/>
      <c r="MHO374" s="120"/>
      <c r="MHP374" s="116"/>
      <c r="MHQ374" s="117"/>
      <c r="MHR374" s="117"/>
      <c r="MHS374" s="118"/>
      <c r="MHT374" s="118"/>
      <c r="MHU374" s="116"/>
      <c r="MHV374" s="119"/>
      <c r="MHW374" s="120"/>
      <c r="MHX374" s="120"/>
      <c r="MHY374" s="116"/>
      <c r="MHZ374" s="117"/>
      <c r="MIA374" s="117"/>
      <c r="MIB374" s="118"/>
      <c r="MIC374" s="118"/>
      <c r="MID374" s="116"/>
      <c r="MIE374" s="119"/>
      <c r="MIF374" s="120"/>
      <c r="MIG374" s="120"/>
      <c r="MIH374" s="116"/>
      <c r="MII374" s="117"/>
      <c r="MIJ374" s="117"/>
      <c r="MIK374" s="118"/>
      <c r="MIL374" s="118"/>
      <c r="MIM374" s="116"/>
      <c r="MIN374" s="119"/>
      <c r="MIO374" s="120"/>
      <c r="MIP374" s="120"/>
      <c r="MIQ374" s="116"/>
      <c r="MIR374" s="117"/>
      <c r="MIS374" s="117"/>
      <c r="MIT374" s="118"/>
      <c r="MIU374" s="118"/>
      <c r="MIV374" s="116"/>
      <c r="MIW374" s="119"/>
      <c r="MIX374" s="120"/>
      <c r="MIY374" s="120"/>
      <c r="MIZ374" s="116"/>
      <c r="MJA374" s="117"/>
      <c r="MJB374" s="117"/>
      <c r="MJC374" s="118"/>
      <c r="MJD374" s="118"/>
      <c r="MJE374" s="116"/>
      <c r="MJF374" s="119"/>
      <c r="MJG374" s="120"/>
      <c r="MJH374" s="120"/>
      <c r="MJI374" s="116"/>
      <c r="MJJ374" s="117"/>
      <c r="MJK374" s="117"/>
      <c r="MJL374" s="118"/>
      <c r="MJM374" s="118"/>
      <c r="MJN374" s="116"/>
      <c r="MJO374" s="119"/>
      <c r="MJP374" s="120"/>
      <c r="MJQ374" s="120"/>
      <c r="MJR374" s="116"/>
      <c r="MJS374" s="117"/>
      <c r="MJT374" s="117"/>
      <c r="MJU374" s="118"/>
      <c r="MJV374" s="118"/>
      <c r="MJW374" s="116"/>
      <c r="MJX374" s="119"/>
      <c r="MJY374" s="120"/>
      <c r="MJZ374" s="120"/>
      <c r="MKA374" s="116"/>
      <c r="MKB374" s="117"/>
      <c r="MKC374" s="117"/>
      <c r="MKD374" s="118"/>
      <c r="MKE374" s="118"/>
      <c r="MKF374" s="116"/>
      <c r="MKG374" s="119"/>
      <c r="MKH374" s="120"/>
      <c r="MKI374" s="120"/>
      <c r="MKJ374" s="116"/>
      <c r="MKK374" s="117"/>
      <c r="MKL374" s="117"/>
      <c r="MKM374" s="118"/>
      <c r="MKN374" s="118"/>
      <c r="MKO374" s="116"/>
      <c r="MKP374" s="119"/>
      <c r="MKQ374" s="120"/>
      <c r="MKR374" s="120"/>
      <c r="MKS374" s="116"/>
      <c r="MKT374" s="117"/>
      <c r="MKU374" s="117"/>
      <c r="MKV374" s="118"/>
      <c r="MKW374" s="118"/>
      <c r="MKX374" s="116"/>
      <c r="MKY374" s="119"/>
      <c r="MKZ374" s="120"/>
      <c r="MLA374" s="120"/>
      <c r="MLB374" s="116"/>
      <c r="MLC374" s="117"/>
      <c r="MLD374" s="117"/>
      <c r="MLE374" s="118"/>
      <c r="MLF374" s="118"/>
      <c r="MLG374" s="116"/>
      <c r="MLH374" s="119"/>
      <c r="MLI374" s="120"/>
      <c r="MLJ374" s="120"/>
      <c r="MLK374" s="116"/>
      <c r="MLL374" s="117"/>
      <c r="MLM374" s="117"/>
      <c r="MLN374" s="118"/>
      <c r="MLO374" s="118"/>
      <c r="MLP374" s="116"/>
      <c r="MLQ374" s="119"/>
      <c r="MLR374" s="120"/>
      <c r="MLS374" s="120"/>
      <c r="MLT374" s="116"/>
      <c r="MLU374" s="117"/>
      <c r="MLV374" s="117"/>
      <c r="MLW374" s="118"/>
      <c r="MLX374" s="118"/>
      <c r="MLY374" s="116"/>
      <c r="MLZ374" s="119"/>
      <c r="MMA374" s="120"/>
      <c r="MMB374" s="120"/>
      <c r="MMC374" s="116"/>
      <c r="MMD374" s="117"/>
      <c r="MME374" s="117"/>
      <c r="MMF374" s="118"/>
      <c r="MMG374" s="118"/>
      <c r="MMH374" s="116"/>
      <c r="MMI374" s="119"/>
      <c r="MMJ374" s="120"/>
      <c r="MMK374" s="120"/>
      <c r="MML374" s="116"/>
      <c r="MMM374" s="117"/>
      <c r="MMN374" s="117"/>
      <c r="MMO374" s="118"/>
      <c r="MMP374" s="118"/>
      <c r="MMQ374" s="116"/>
      <c r="MMR374" s="119"/>
      <c r="MMS374" s="120"/>
      <c r="MMT374" s="120"/>
      <c r="MMU374" s="116"/>
      <c r="MMV374" s="117"/>
      <c r="MMW374" s="117"/>
      <c r="MMX374" s="118"/>
      <c r="MMY374" s="118"/>
      <c r="MMZ374" s="116"/>
      <c r="MNA374" s="119"/>
      <c r="MNB374" s="120"/>
      <c r="MNC374" s="120"/>
      <c r="MND374" s="116"/>
      <c r="MNE374" s="117"/>
      <c r="MNF374" s="117"/>
      <c r="MNG374" s="118"/>
      <c r="MNH374" s="118"/>
      <c r="MNI374" s="116"/>
      <c r="MNJ374" s="119"/>
      <c r="MNK374" s="120"/>
      <c r="MNL374" s="120"/>
      <c r="MNM374" s="116"/>
      <c r="MNN374" s="117"/>
      <c r="MNO374" s="117"/>
      <c r="MNP374" s="118"/>
      <c r="MNQ374" s="118"/>
      <c r="MNR374" s="116"/>
      <c r="MNS374" s="119"/>
      <c r="MNT374" s="120"/>
      <c r="MNU374" s="120"/>
      <c r="MNV374" s="116"/>
      <c r="MNW374" s="117"/>
      <c r="MNX374" s="117"/>
      <c r="MNY374" s="118"/>
      <c r="MNZ374" s="118"/>
      <c r="MOA374" s="116"/>
      <c r="MOB374" s="119"/>
      <c r="MOC374" s="120"/>
      <c r="MOD374" s="120"/>
      <c r="MOE374" s="116"/>
      <c r="MOF374" s="117"/>
      <c r="MOG374" s="117"/>
      <c r="MOH374" s="118"/>
      <c r="MOI374" s="118"/>
      <c r="MOJ374" s="116"/>
      <c r="MOK374" s="119"/>
      <c r="MOL374" s="120"/>
      <c r="MOM374" s="120"/>
      <c r="MON374" s="116"/>
      <c r="MOO374" s="117"/>
      <c r="MOP374" s="117"/>
      <c r="MOQ374" s="118"/>
      <c r="MOR374" s="118"/>
      <c r="MOS374" s="116"/>
      <c r="MOT374" s="119"/>
      <c r="MOU374" s="120"/>
      <c r="MOV374" s="120"/>
      <c r="MOW374" s="116"/>
      <c r="MOX374" s="117"/>
      <c r="MOY374" s="117"/>
      <c r="MOZ374" s="118"/>
      <c r="MPA374" s="118"/>
      <c r="MPB374" s="116"/>
      <c r="MPC374" s="119"/>
      <c r="MPD374" s="120"/>
      <c r="MPE374" s="120"/>
      <c r="MPF374" s="116"/>
      <c r="MPG374" s="117"/>
      <c r="MPH374" s="117"/>
      <c r="MPI374" s="118"/>
      <c r="MPJ374" s="118"/>
      <c r="MPK374" s="116"/>
      <c r="MPL374" s="119"/>
      <c r="MPM374" s="120"/>
      <c r="MPN374" s="120"/>
      <c r="MPO374" s="116"/>
      <c r="MPP374" s="117"/>
      <c r="MPQ374" s="117"/>
      <c r="MPR374" s="118"/>
      <c r="MPS374" s="118"/>
      <c r="MPT374" s="116"/>
      <c r="MPU374" s="119"/>
      <c r="MPV374" s="120"/>
      <c r="MPW374" s="120"/>
      <c r="MPX374" s="116"/>
      <c r="MPY374" s="117"/>
      <c r="MPZ374" s="117"/>
      <c r="MQA374" s="118"/>
      <c r="MQB374" s="118"/>
      <c r="MQC374" s="116"/>
      <c r="MQD374" s="119"/>
      <c r="MQE374" s="120"/>
      <c r="MQF374" s="120"/>
      <c r="MQG374" s="116"/>
      <c r="MQH374" s="117"/>
      <c r="MQI374" s="117"/>
      <c r="MQJ374" s="118"/>
      <c r="MQK374" s="118"/>
      <c r="MQL374" s="116"/>
      <c r="MQM374" s="119"/>
      <c r="MQN374" s="120"/>
      <c r="MQO374" s="120"/>
      <c r="MQP374" s="116"/>
      <c r="MQQ374" s="117"/>
      <c r="MQR374" s="117"/>
      <c r="MQS374" s="118"/>
      <c r="MQT374" s="118"/>
      <c r="MQU374" s="116"/>
      <c r="MQV374" s="119"/>
      <c r="MQW374" s="120"/>
      <c r="MQX374" s="120"/>
      <c r="MQY374" s="116"/>
      <c r="MQZ374" s="117"/>
      <c r="MRA374" s="117"/>
      <c r="MRB374" s="118"/>
      <c r="MRC374" s="118"/>
      <c r="MRD374" s="116"/>
      <c r="MRE374" s="119"/>
      <c r="MRF374" s="120"/>
      <c r="MRG374" s="120"/>
      <c r="MRH374" s="116"/>
      <c r="MRI374" s="117"/>
      <c r="MRJ374" s="117"/>
      <c r="MRK374" s="118"/>
      <c r="MRL374" s="118"/>
      <c r="MRM374" s="116"/>
      <c r="MRN374" s="119"/>
      <c r="MRO374" s="120"/>
      <c r="MRP374" s="120"/>
      <c r="MRQ374" s="116"/>
      <c r="MRR374" s="117"/>
      <c r="MRS374" s="117"/>
      <c r="MRT374" s="118"/>
      <c r="MRU374" s="118"/>
      <c r="MRV374" s="116"/>
      <c r="MRW374" s="119"/>
      <c r="MRX374" s="120"/>
      <c r="MRY374" s="120"/>
      <c r="MRZ374" s="116"/>
      <c r="MSA374" s="117"/>
      <c r="MSB374" s="117"/>
      <c r="MSC374" s="118"/>
      <c r="MSD374" s="118"/>
      <c r="MSE374" s="116"/>
      <c r="MSF374" s="119"/>
      <c r="MSG374" s="120"/>
      <c r="MSH374" s="120"/>
      <c r="MSI374" s="116"/>
      <c r="MSJ374" s="117"/>
      <c r="MSK374" s="117"/>
      <c r="MSL374" s="118"/>
      <c r="MSM374" s="118"/>
      <c r="MSN374" s="116"/>
      <c r="MSO374" s="119"/>
      <c r="MSP374" s="120"/>
      <c r="MSQ374" s="120"/>
      <c r="MSR374" s="116"/>
      <c r="MSS374" s="117"/>
      <c r="MST374" s="117"/>
      <c r="MSU374" s="118"/>
      <c r="MSV374" s="118"/>
      <c r="MSW374" s="116"/>
      <c r="MSX374" s="119"/>
      <c r="MSY374" s="120"/>
      <c r="MSZ374" s="120"/>
      <c r="MTA374" s="116"/>
      <c r="MTB374" s="117"/>
      <c r="MTC374" s="117"/>
      <c r="MTD374" s="118"/>
      <c r="MTE374" s="118"/>
      <c r="MTF374" s="116"/>
      <c r="MTG374" s="119"/>
      <c r="MTH374" s="120"/>
      <c r="MTI374" s="120"/>
      <c r="MTJ374" s="116"/>
      <c r="MTK374" s="117"/>
      <c r="MTL374" s="117"/>
      <c r="MTM374" s="118"/>
      <c r="MTN374" s="118"/>
      <c r="MTO374" s="116"/>
      <c r="MTP374" s="119"/>
      <c r="MTQ374" s="120"/>
      <c r="MTR374" s="120"/>
      <c r="MTS374" s="116"/>
      <c r="MTT374" s="117"/>
      <c r="MTU374" s="117"/>
      <c r="MTV374" s="118"/>
      <c r="MTW374" s="118"/>
      <c r="MTX374" s="116"/>
      <c r="MTY374" s="119"/>
      <c r="MTZ374" s="120"/>
      <c r="MUA374" s="120"/>
      <c r="MUB374" s="116"/>
      <c r="MUC374" s="117"/>
      <c r="MUD374" s="117"/>
      <c r="MUE374" s="118"/>
      <c r="MUF374" s="118"/>
      <c r="MUG374" s="116"/>
      <c r="MUH374" s="119"/>
      <c r="MUI374" s="120"/>
      <c r="MUJ374" s="120"/>
      <c r="MUK374" s="116"/>
      <c r="MUL374" s="117"/>
      <c r="MUM374" s="117"/>
      <c r="MUN374" s="118"/>
      <c r="MUO374" s="118"/>
      <c r="MUP374" s="116"/>
      <c r="MUQ374" s="119"/>
      <c r="MUR374" s="120"/>
      <c r="MUS374" s="120"/>
      <c r="MUT374" s="116"/>
      <c r="MUU374" s="117"/>
      <c r="MUV374" s="117"/>
      <c r="MUW374" s="118"/>
      <c r="MUX374" s="118"/>
      <c r="MUY374" s="116"/>
      <c r="MUZ374" s="119"/>
      <c r="MVA374" s="120"/>
      <c r="MVB374" s="120"/>
      <c r="MVC374" s="116"/>
      <c r="MVD374" s="117"/>
      <c r="MVE374" s="117"/>
      <c r="MVF374" s="118"/>
      <c r="MVG374" s="118"/>
      <c r="MVH374" s="116"/>
      <c r="MVI374" s="119"/>
      <c r="MVJ374" s="120"/>
      <c r="MVK374" s="120"/>
      <c r="MVL374" s="116"/>
      <c r="MVM374" s="117"/>
      <c r="MVN374" s="117"/>
      <c r="MVO374" s="118"/>
      <c r="MVP374" s="118"/>
      <c r="MVQ374" s="116"/>
      <c r="MVR374" s="119"/>
      <c r="MVS374" s="120"/>
      <c r="MVT374" s="120"/>
      <c r="MVU374" s="116"/>
      <c r="MVV374" s="117"/>
      <c r="MVW374" s="117"/>
      <c r="MVX374" s="118"/>
      <c r="MVY374" s="118"/>
      <c r="MVZ374" s="116"/>
      <c r="MWA374" s="119"/>
      <c r="MWB374" s="120"/>
      <c r="MWC374" s="120"/>
      <c r="MWD374" s="116"/>
      <c r="MWE374" s="117"/>
      <c r="MWF374" s="117"/>
      <c r="MWG374" s="118"/>
      <c r="MWH374" s="118"/>
      <c r="MWI374" s="116"/>
      <c r="MWJ374" s="119"/>
      <c r="MWK374" s="120"/>
      <c r="MWL374" s="120"/>
      <c r="MWM374" s="116"/>
      <c r="MWN374" s="117"/>
      <c r="MWO374" s="117"/>
      <c r="MWP374" s="118"/>
      <c r="MWQ374" s="118"/>
      <c r="MWR374" s="116"/>
      <c r="MWS374" s="119"/>
      <c r="MWT374" s="120"/>
      <c r="MWU374" s="120"/>
      <c r="MWV374" s="116"/>
      <c r="MWW374" s="117"/>
      <c r="MWX374" s="117"/>
      <c r="MWY374" s="118"/>
      <c r="MWZ374" s="118"/>
      <c r="MXA374" s="116"/>
      <c r="MXB374" s="119"/>
      <c r="MXC374" s="120"/>
      <c r="MXD374" s="120"/>
      <c r="MXE374" s="116"/>
      <c r="MXF374" s="117"/>
      <c r="MXG374" s="117"/>
      <c r="MXH374" s="118"/>
      <c r="MXI374" s="118"/>
      <c r="MXJ374" s="116"/>
      <c r="MXK374" s="119"/>
      <c r="MXL374" s="120"/>
      <c r="MXM374" s="120"/>
      <c r="MXN374" s="116"/>
      <c r="MXO374" s="117"/>
      <c r="MXP374" s="117"/>
      <c r="MXQ374" s="118"/>
      <c r="MXR374" s="118"/>
      <c r="MXS374" s="116"/>
      <c r="MXT374" s="119"/>
      <c r="MXU374" s="120"/>
      <c r="MXV374" s="120"/>
      <c r="MXW374" s="116"/>
      <c r="MXX374" s="117"/>
      <c r="MXY374" s="117"/>
      <c r="MXZ374" s="118"/>
      <c r="MYA374" s="118"/>
      <c r="MYB374" s="116"/>
      <c r="MYC374" s="119"/>
      <c r="MYD374" s="120"/>
      <c r="MYE374" s="120"/>
      <c r="MYF374" s="116"/>
      <c r="MYG374" s="117"/>
      <c r="MYH374" s="117"/>
      <c r="MYI374" s="118"/>
      <c r="MYJ374" s="118"/>
      <c r="MYK374" s="116"/>
      <c r="MYL374" s="119"/>
      <c r="MYM374" s="120"/>
      <c r="MYN374" s="120"/>
      <c r="MYO374" s="116"/>
      <c r="MYP374" s="117"/>
      <c r="MYQ374" s="117"/>
      <c r="MYR374" s="118"/>
      <c r="MYS374" s="118"/>
      <c r="MYT374" s="116"/>
      <c r="MYU374" s="119"/>
      <c r="MYV374" s="120"/>
      <c r="MYW374" s="120"/>
      <c r="MYX374" s="116"/>
      <c r="MYY374" s="117"/>
      <c r="MYZ374" s="117"/>
      <c r="MZA374" s="118"/>
      <c r="MZB374" s="118"/>
      <c r="MZC374" s="116"/>
      <c r="MZD374" s="119"/>
      <c r="MZE374" s="120"/>
      <c r="MZF374" s="120"/>
      <c r="MZG374" s="116"/>
      <c r="MZH374" s="117"/>
      <c r="MZI374" s="117"/>
      <c r="MZJ374" s="118"/>
      <c r="MZK374" s="118"/>
      <c r="MZL374" s="116"/>
      <c r="MZM374" s="119"/>
      <c r="MZN374" s="120"/>
      <c r="MZO374" s="120"/>
      <c r="MZP374" s="116"/>
      <c r="MZQ374" s="117"/>
      <c r="MZR374" s="117"/>
      <c r="MZS374" s="118"/>
      <c r="MZT374" s="118"/>
      <c r="MZU374" s="116"/>
      <c r="MZV374" s="119"/>
      <c r="MZW374" s="120"/>
      <c r="MZX374" s="120"/>
      <c r="MZY374" s="116"/>
      <c r="MZZ374" s="117"/>
      <c r="NAA374" s="117"/>
      <c r="NAB374" s="118"/>
      <c r="NAC374" s="118"/>
      <c r="NAD374" s="116"/>
      <c r="NAE374" s="119"/>
      <c r="NAF374" s="120"/>
      <c r="NAG374" s="120"/>
      <c r="NAH374" s="116"/>
      <c r="NAI374" s="117"/>
      <c r="NAJ374" s="117"/>
      <c r="NAK374" s="118"/>
      <c r="NAL374" s="118"/>
      <c r="NAM374" s="116"/>
      <c r="NAN374" s="119"/>
      <c r="NAO374" s="120"/>
      <c r="NAP374" s="120"/>
      <c r="NAQ374" s="116"/>
      <c r="NAR374" s="117"/>
      <c r="NAS374" s="117"/>
      <c r="NAT374" s="118"/>
      <c r="NAU374" s="118"/>
      <c r="NAV374" s="116"/>
      <c r="NAW374" s="119"/>
      <c r="NAX374" s="120"/>
      <c r="NAY374" s="120"/>
      <c r="NAZ374" s="116"/>
      <c r="NBA374" s="117"/>
      <c r="NBB374" s="117"/>
      <c r="NBC374" s="118"/>
      <c r="NBD374" s="118"/>
      <c r="NBE374" s="116"/>
      <c r="NBF374" s="119"/>
      <c r="NBG374" s="120"/>
      <c r="NBH374" s="120"/>
      <c r="NBI374" s="116"/>
      <c r="NBJ374" s="117"/>
      <c r="NBK374" s="117"/>
      <c r="NBL374" s="118"/>
      <c r="NBM374" s="118"/>
      <c r="NBN374" s="116"/>
      <c r="NBO374" s="119"/>
      <c r="NBP374" s="120"/>
      <c r="NBQ374" s="120"/>
      <c r="NBR374" s="116"/>
      <c r="NBS374" s="117"/>
      <c r="NBT374" s="117"/>
      <c r="NBU374" s="118"/>
      <c r="NBV374" s="118"/>
      <c r="NBW374" s="116"/>
      <c r="NBX374" s="119"/>
      <c r="NBY374" s="120"/>
      <c r="NBZ374" s="120"/>
      <c r="NCA374" s="116"/>
      <c r="NCB374" s="117"/>
      <c r="NCC374" s="117"/>
      <c r="NCD374" s="118"/>
      <c r="NCE374" s="118"/>
      <c r="NCF374" s="116"/>
      <c r="NCG374" s="119"/>
      <c r="NCH374" s="120"/>
      <c r="NCI374" s="120"/>
      <c r="NCJ374" s="116"/>
      <c r="NCK374" s="117"/>
      <c r="NCL374" s="117"/>
      <c r="NCM374" s="118"/>
      <c r="NCN374" s="118"/>
      <c r="NCO374" s="116"/>
      <c r="NCP374" s="119"/>
      <c r="NCQ374" s="120"/>
      <c r="NCR374" s="120"/>
      <c r="NCS374" s="116"/>
      <c r="NCT374" s="117"/>
      <c r="NCU374" s="117"/>
      <c r="NCV374" s="118"/>
      <c r="NCW374" s="118"/>
      <c r="NCX374" s="116"/>
      <c r="NCY374" s="119"/>
      <c r="NCZ374" s="120"/>
      <c r="NDA374" s="120"/>
      <c r="NDB374" s="116"/>
      <c r="NDC374" s="117"/>
      <c r="NDD374" s="117"/>
      <c r="NDE374" s="118"/>
      <c r="NDF374" s="118"/>
      <c r="NDG374" s="116"/>
      <c r="NDH374" s="119"/>
      <c r="NDI374" s="120"/>
      <c r="NDJ374" s="120"/>
      <c r="NDK374" s="116"/>
      <c r="NDL374" s="117"/>
      <c r="NDM374" s="117"/>
      <c r="NDN374" s="118"/>
      <c r="NDO374" s="118"/>
      <c r="NDP374" s="116"/>
      <c r="NDQ374" s="119"/>
      <c r="NDR374" s="120"/>
      <c r="NDS374" s="120"/>
      <c r="NDT374" s="116"/>
      <c r="NDU374" s="117"/>
      <c r="NDV374" s="117"/>
      <c r="NDW374" s="118"/>
      <c r="NDX374" s="118"/>
      <c r="NDY374" s="116"/>
      <c r="NDZ374" s="119"/>
      <c r="NEA374" s="120"/>
      <c r="NEB374" s="120"/>
      <c r="NEC374" s="116"/>
      <c r="NED374" s="117"/>
      <c r="NEE374" s="117"/>
      <c r="NEF374" s="118"/>
      <c r="NEG374" s="118"/>
      <c r="NEH374" s="116"/>
      <c r="NEI374" s="119"/>
      <c r="NEJ374" s="120"/>
      <c r="NEK374" s="120"/>
      <c r="NEL374" s="116"/>
      <c r="NEM374" s="117"/>
      <c r="NEN374" s="117"/>
      <c r="NEO374" s="118"/>
      <c r="NEP374" s="118"/>
      <c r="NEQ374" s="116"/>
      <c r="NER374" s="119"/>
      <c r="NES374" s="120"/>
      <c r="NET374" s="120"/>
      <c r="NEU374" s="116"/>
      <c r="NEV374" s="117"/>
      <c r="NEW374" s="117"/>
      <c r="NEX374" s="118"/>
      <c r="NEY374" s="118"/>
      <c r="NEZ374" s="116"/>
      <c r="NFA374" s="119"/>
      <c r="NFB374" s="120"/>
      <c r="NFC374" s="120"/>
      <c r="NFD374" s="116"/>
      <c r="NFE374" s="117"/>
      <c r="NFF374" s="117"/>
      <c r="NFG374" s="118"/>
      <c r="NFH374" s="118"/>
      <c r="NFI374" s="116"/>
      <c r="NFJ374" s="119"/>
      <c r="NFK374" s="120"/>
      <c r="NFL374" s="120"/>
      <c r="NFM374" s="116"/>
      <c r="NFN374" s="117"/>
      <c r="NFO374" s="117"/>
      <c r="NFP374" s="118"/>
      <c r="NFQ374" s="118"/>
      <c r="NFR374" s="116"/>
      <c r="NFS374" s="119"/>
      <c r="NFT374" s="120"/>
      <c r="NFU374" s="120"/>
      <c r="NFV374" s="116"/>
      <c r="NFW374" s="117"/>
      <c r="NFX374" s="117"/>
      <c r="NFY374" s="118"/>
      <c r="NFZ374" s="118"/>
      <c r="NGA374" s="116"/>
      <c r="NGB374" s="119"/>
      <c r="NGC374" s="120"/>
      <c r="NGD374" s="120"/>
      <c r="NGE374" s="116"/>
      <c r="NGF374" s="117"/>
      <c r="NGG374" s="117"/>
      <c r="NGH374" s="118"/>
      <c r="NGI374" s="118"/>
      <c r="NGJ374" s="116"/>
      <c r="NGK374" s="119"/>
      <c r="NGL374" s="120"/>
      <c r="NGM374" s="120"/>
      <c r="NGN374" s="116"/>
      <c r="NGO374" s="117"/>
      <c r="NGP374" s="117"/>
      <c r="NGQ374" s="118"/>
      <c r="NGR374" s="118"/>
      <c r="NGS374" s="116"/>
      <c r="NGT374" s="119"/>
      <c r="NGU374" s="120"/>
      <c r="NGV374" s="120"/>
      <c r="NGW374" s="116"/>
      <c r="NGX374" s="117"/>
      <c r="NGY374" s="117"/>
      <c r="NGZ374" s="118"/>
      <c r="NHA374" s="118"/>
      <c r="NHB374" s="116"/>
      <c r="NHC374" s="119"/>
      <c r="NHD374" s="120"/>
      <c r="NHE374" s="120"/>
      <c r="NHF374" s="116"/>
      <c r="NHG374" s="117"/>
      <c r="NHH374" s="117"/>
      <c r="NHI374" s="118"/>
      <c r="NHJ374" s="118"/>
      <c r="NHK374" s="116"/>
      <c r="NHL374" s="119"/>
      <c r="NHM374" s="120"/>
      <c r="NHN374" s="120"/>
      <c r="NHO374" s="116"/>
      <c r="NHP374" s="117"/>
      <c r="NHQ374" s="117"/>
      <c r="NHR374" s="118"/>
      <c r="NHS374" s="118"/>
      <c r="NHT374" s="116"/>
      <c r="NHU374" s="119"/>
      <c r="NHV374" s="120"/>
      <c r="NHW374" s="120"/>
      <c r="NHX374" s="116"/>
      <c r="NHY374" s="117"/>
      <c r="NHZ374" s="117"/>
      <c r="NIA374" s="118"/>
      <c r="NIB374" s="118"/>
      <c r="NIC374" s="116"/>
      <c r="NID374" s="119"/>
      <c r="NIE374" s="120"/>
      <c r="NIF374" s="120"/>
      <c r="NIG374" s="116"/>
      <c r="NIH374" s="117"/>
      <c r="NII374" s="117"/>
      <c r="NIJ374" s="118"/>
      <c r="NIK374" s="118"/>
      <c r="NIL374" s="116"/>
      <c r="NIM374" s="119"/>
      <c r="NIN374" s="120"/>
      <c r="NIO374" s="120"/>
      <c r="NIP374" s="116"/>
      <c r="NIQ374" s="117"/>
      <c r="NIR374" s="117"/>
      <c r="NIS374" s="118"/>
      <c r="NIT374" s="118"/>
      <c r="NIU374" s="116"/>
      <c r="NIV374" s="119"/>
      <c r="NIW374" s="120"/>
      <c r="NIX374" s="120"/>
      <c r="NIY374" s="116"/>
      <c r="NIZ374" s="117"/>
      <c r="NJA374" s="117"/>
      <c r="NJB374" s="118"/>
      <c r="NJC374" s="118"/>
      <c r="NJD374" s="116"/>
      <c r="NJE374" s="119"/>
      <c r="NJF374" s="120"/>
      <c r="NJG374" s="120"/>
      <c r="NJH374" s="116"/>
      <c r="NJI374" s="117"/>
      <c r="NJJ374" s="117"/>
      <c r="NJK374" s="118"/>
      <c r="NJL374" s="118"/>
      <c r="NJM374" s="116"/>
      <c r="NJN374" s="119"/>
      <c r="NJO374" s="120"/>
      <c r="NJP374" s="120"/>
      <c r="NJQ374" s="116"/>
      <c r="NJR374" s="117"/>
      <c r="NJS374" s="117"/>
      <c r="NJT374" s="118"/>
      <c r="NJU374" s="118"/>
      <c r="NJV374" s="116"/>
      <c r="NJW374" s="119"/>
      <c r="NJX374" s="120"/>
      <c r="NJY374" s="120"/>
      <c r="NJZ374" s="116"/>
      <c r="NKA374" s="117"/>
      <c r="NKB374" s="117"/>
      <c r="NKC374" s="118"/>
      <c r="NKD374" s="118"/>
      <c r="NKE374" s="116"/>
      <c r="NKF374" s="119"/>
      <c r="NKG374" s="120"/>
      <c r="NKH374" s="120"/>
      <c r="NKI374" s="116"/>
      <c r="NKJ374" s="117"/>
      <c r="NKK374" s="117"/>
      <c r="NKL374" s="118"/>
      <c r="NKM374" s="118"/>
      <c r="NKN374" s="116"/>
      <c r="NKO374" s="119"/>
      <c r="NKP374" s="120"/>
      <c r="NKQ374" s="120"/>
      <c r="NKR374" s="116"/>
      <c r="NKS374" s="117"/>
      <c r="NKT374" s="117"/>
      <c r="NKU374" s="118"/>
      <c r="NKV374" s="118"/>
      <c r="NKW374" s="116"/>
      <c r="NKX374" s="119"/>
      <c r="NKY374" s="120"/>
      <c r="NKZ374" s="120"/>
      <c r="NLA374" s="116"/>
      <c r="NLB374" s="117"/>
      <c r="NLC374" s="117"/>
      <c r="NLD374" s="118"/>
      <c r="NLE374" s="118"/>
      <c r="NLF374" s="116"/>
      <c r="NLG374" s="119"/>
      <c r="NLH374" s="120"/>
      <c r="NLI374" s="120"/>
      <c r="NLJ374" s="116"/>
      <c r="NLK374" s="117"/>
      <c r="NLL374" s="117"/>
      <c r="NLM374" s="118"/>
      <c r="NLN374" s="118"/>
      <c r="NLO374" s="116"/>
      <c r="NLP374" s="119"/>
      <c r="NLQ374" s="120"/>
      <c r="NLR374" s="120"/>
      <c r="NLS374" s="116"/>
      <c r="NLT374" s="117"/>
      <c r="NLU374" s="117"/>
      <c r="NLV374" s="118"/>
      <c r="NLW374" s="118"/>
      <c r="NLX374" s="116"/>
      <c r="NLY374" s="119"/>
      <c r="NLZ374" s="120"/>
      <c r="NMA374" s="120"/>
      <c r="NMB374" s="116"/>
      <c r="NMC374" s="117"/>
      <c r="NMD374" s="117"/>
      <c r="NME374" s="118"/>
      <c r="NMF374" s="118"/>
      <c r="NMG374" s="116"/>
      <c r="NMH374" s="119"/>
      <c r="NMI374" s="120"/>
      <c r="NMJ374" s="120"/>
      <c r="NMK374" s="116"/>
      <c r="NML374" s="117"/>
      <c r="NMM374" s="117"/>
      <c r="NMN374" s="118"/>
      <c r="NMO374" s="118"/>
      <c r="NMP374" s="116"/>
      <c r="NMQ374" s="119"/>
      <c r="NMR374" s="120"/>
      <c r="NMS374" s="120"/>
      <c r="NMT374" s="116"/>
      <c r="NMU374" s="117"/>
      <c r="NMV374" s="117"/>
      <c r="NMW374" s="118"/>
      <c r="NMX374" s="118"/>
      <c r="NMY374" s="116"/>
      <c r="NMZ374" s="119"/>
      <c r="NNA374" s="120"/>
      <c r="NNB374" s="120"/>
      <c r="NNC374" s="116"/>
      <c r="NND374" s="117"/>
      <c r="NNE374" s="117"/>
      <c r="NNF374" s="118"/>
      <c r="NNG374" s="118"/>
      <c r="NNH374" s="116"/>
      <c r="NNI374" s="119"/>
      <c r="NNJ374" s="120"/>
      <c r="NNK374" s="120"/>
      <c r="NNL374" s="116"/>
      <c r="NNM374" s="117"/>
      <c r="NNN374" s="117"/>
      <c r="NNO374" s="118"/>
      <c r="NNP374" s="118"/>
      <c r="NNQ374" s="116"/>
      <c r="NNR374" s="119"/>
      <c r="NNS374" s="120"/>
      <c r="NNT374" s="120"/>
      <c r="NNU374" s="116"/>
      <c r="NNV374" s="117"/>
      <c r="NNW374" s="117"/>
      <c r="NNX374" s="118"/>
      <c r="NNY374" s="118"/>
      <c r="NNZ374" s="116"/>
      <c r="NOA374" s="119"/>
      <c r="NOB374" s="120"/>
      <c r="NOC374" s="120"/>
      <c r="NOD374" s="116"/>
      <c r="NOE374" s="117"/>
      <c r="NOF374" s="117"/>
      <c r="NOG374" s="118"/>
      <c r="NOH374" s="118"/>
      <c r="NOI374" s="116"/>
      <c r="NOJ374" s="119"/>
      <c r="NOK374" s="120"/>
      <c r="NOL374" s="120"/>
      <c r="NOM374" s="116"/>
      <c r="NON374" s="117"/>
      <c r="NOO374" s="117"/>
      <c r="NOP374" s="118"/>
      <c r="NOQ374" s="118"/>
      <c r="NOR374" s="116"/>
      <c r="NOS374" s="119"/>
      <c r="NOT374" s="120"/>
      <c r="NOU374" s="120"/>
      <c r="NOV374" s="116"/>
      <c r="NOW374" s="117"/>
      <c r="NOX374" s="117"/>
      <c r="NOY374" s="118"/>
      <c r="NOZ374" s="118"/>
      <c r="NPA374" s="116"/>
      <c r="NPB374" s="119"/>
      <c r="NPC374" s="120"/>
      <c r="NPD374" s="120"/>
      <c r="NPE374" s="116"/>
      <c r="NPF374" s="117"/>
      <c r="NPG374" s="117"/>
      <c r="NPH374" s="118"/>
      <c r="NPI374" s="118"/>
      <c r="NPJ374" s="116"/>
      <c r="NPK374" s="119"/>
      <c r="NPL374" s="120"/>
      <c r="NPM374" s="120"/>
      <c r="NPN374" s="116"/>
      <c r="NPO374" s="117"/>
      <c r="NPP374" s="117"/>
      <c r="NPQ374" s="118"/>
      <c r="NPR374" s="118"/>
      <c r="NPS374" s="116"/>
      <c r="NPT374" s="119"/>
      <c r="NPU374" s="120"/>
      <c r="NPV374" s="120"/>
      <c r="NPW374" s="116"/>
      <c r="NPX374" s="117"/>
      <c r="NPY374" s="117"/>
      <c r="NPZ374" s="118"/>
      <c r="NQA374" s="118"/>
      <c r="NQB374" s="116"/>
      <c r="NQC374" s="119"/>
      <c r="NQD374" s="120"/>
      <c r="NQE374" s="120"/>
      <c r="NQF374" s="116"/>
      <c r="NQG374" s="117"/>
      <c r="NQH374" s="117"/>
      <c r="NQI374" s="118"/>
      <c r="NQJ374" s="118"/>
      <c r="NQK374" s="116"/>
      <c r="NQL374" s="119"/>
      <c r="NQM374" s="120"/>
      <c r="NQN374" s="120"/>
      <c r="NQO374" s="116"/>
      <c r="NQP374" s="117"/>
      <c r="NQQ374" s="117"/>
      <c r="NQR374" s="118"/>
      <c r="NQS374" s="118"/>
      <c r="NQT374" s="116"/>
      <c r="NQU374" s="119"/>
      <c r="NQV374" s="120"/>
      <c r="NQW374" s="120"/>
      <c r="NQX374" s="116"/>
      <c r="NQY374" s="117"/>
      <c r="NQZ374" s="117"/>
      <c r="NRA374" s="118"/>
      <c r="NRB374" s="118"/>
      <c r="NRC374" s="116"/>
      <c r="NRD374" s="119"/>
      <c r="NRE374" s="120"/>
      <c r="NRF374" s="120"/>
      <c r="NRG374" s="116"/>
      <c r="NRH374" s="117"/>
      <c r="NRI374" s="117"/>
      <c r="NRJ374" s="118"/>
      <c r="NRK374" s="118"/>
      <c r="NRL374" s="116"/>
      <c r="NRM374" s="119"/>
      <c r="NRN374" s="120"/>
      <c r="NRO374" s="120"/>
      <c r="NRP374" s="116"/>
      <c r="NRQ374" s="117"/>
      <c r="NRR374" s="117"/>
      <c r="NRS374" s="118"/>
      <c r="NRT374" s="118"/>
      <c r="NRU374" s="116"/>
      <c r="NRV374" s="119"/>
      <c r="NRW374" s="120"/>
      <c r="NRX374" s="120"/>
      <c r="NRY374" s="116"/>
      <c r="NRZ374" s="117"/>
      <c r="NSA374" s="117"/>
      <c r="NSB374" s="118"/>
      <c r="NSC374" s="118"/>
      <c r="NSD374" s="116"/>
      <c r="NSE374" s="119"/>
      <c r="NSF374" s="120"/>
      <c r="NSG374" s="120"/>
      <c r="NSH374" s="116"/>
      <c r="NSI374" s="117"/>
      <c r="NSJ374" s="117"/>
      <c r="NSK374" s="118"/>
      <c r="NSL374" s="118"/>
      <c r="NSM374" s="116"/>
      <c r="NSN374" s="119"/>
      <c r="NSO374" s="120"/>
      <c r="NSP374" s="120"/>
      <c r="NSQ374" s="116"/>
      <c r="NSR374" s="117"/>
      <c r="NSS374" s="117"/>
      <c r="NST374" s="118"/>
      <c r="NSU374" s="118"/>
      <c r="NSV374" s="116"/>
      <c r="NSW374" s="119"/>
      <c r="NSX374" s="120"/>
      <c r="NSY374" s="120"/>
      <c r="NSZ374" s="116"/>
      <c r="NTA374" s="117"/>
      <c r="NTB374" s="117"/>
      <c r="NTC374" s="118"/>
      <c r="NTD374" s="118"/>
      <c r="NTE374" s="116"/>
      <c r="NTF374" s="119"/>
      <c r="NTG374" s="120"/>
      <c r="NTH374" s="120"/>
      <c r="NTI374" s="116"/>
      <c r="NTJ374" s="117"/>
      <c r="NTK374" s="117"/>
      <c r="NTL374" s="118"/>
      <c r="NTM374" s="118"/>
      <c r="NTN374" s="116"/>
      <c r="NTO374" s="119"/>
      <c r="NTP374" s="120"/>
      <c r="NTQ374" s="120"/>
      <c r="NTR374" s="116"/>
      <c r="NTS374" s="117"/>
      <c r="NTT374" s="117"/>
      <c r="NTU374" s="118"/>
      <c r="NTV374" s="118"/>
      <c r="NTW374" s="116"/>
      <c r="NTX374" s="119"/>
      <c r="NTY374" s="120"/>
      <c r="NTZ374" s="120"/>
      <c r="NUA374" s="116"/>
      <c r="NUB374" s="117"/>
      <c r="NUC374" s="117"/>
      <c r="NUD374" s="118"/>
      <c r="NUE374" s="118"/>
      <c r="NUF374" s="116"/>
      <c r="NUG374" s="119"/>
      <c r="NUH374" s="120"/>
      <c r="NUI374" s="120"/>
      <c r="NUJ374" s="116"/>
      <c r="NUK374" s="117"/>
      <c r="NUL374" s="117"/>
      <c r="NUM374" s="118"/>
      <c r="NUN374" s="118"/>
      <c r="NUO374" s="116"/>
      <c r="NUP374" s="119"/>
      <c r="NUQ374" s="120"/>
      <c r="NUR374" s="120"/>
      <c r="NUS374" s="116"/>
      <c r="NUT374" s="117"/>
      <c r="NUU374" s="117"/>
      <c r="NUV374" s="118"/>
      <c r="NUW374" s="118"/>
      <c r="NUX374" s="116"/>
      <c r="NUY374" s="119"/>
      <c r="NUZ374" s="120"/>
      <c r="NVA374" s="120"/>
      <c r="NVB374" s="116"/>
      <c r="NVC374" s="117"/>
      <c r="NVD374" s="117"/>
      <c r="NVE374" s="118"/>
      <c r="NVF374" s="118"/>
      <c r="NVG374" s="116"/>
      <c r="NVH374" s="119"/>
      <c r="NVI374" s="120"/>
      <c r="NVJ374" s="120"/>
      <c r="NVK374" s="116"/>
      <c r="NVL374" s="117"/>
      <c r="NVM374" s="117"/>
      <c r="NVN374" s="118"/>
      <c r="NVO374" s="118"/>
      <c r="NVP374" s="116"/>
      <c r="NVQ374" s="119"/>
      <c r="NVR374" s="120"/>
      <c r="NVS374" s="120"/>
      <c r="NVT374" s="116"/>
      <c r="NVU374" s="117"/>
      <c r="NVV374" s="117"/>
      <c r="NVW374" s="118"/>
      <c r="NVX374" s="118"/>
      <c r="NVY374" s="116"/>
      <c r="NVZ374" s="119"/>
      <c r="NWA374" s="120"/>
      <c r="NWB374" s="120"/>
      <c r="NWC374" s="116"/>
      <c r="NWD374" s="117"/>
      <c r="NWE374" s="117"/>
      <c r="NWF374" s="118"/>
      <c r="NWG374" s="118"/>
      <c r="NWH374" s="116"/>
      <c r="NWI374" s="119"/>
      <c r="NWJ374" s="120"/>
      <c r="NWK374" s="120"/>
      <c r="NWL374" s="116"/>
      <c r="NWM374" s="117"/>
      <c r="NWN374" s="117"/>
      <c r="NWO374" s="118"/>
      <c r="NWP374" s="118"/>
      <c r="NWQ374" s="116"/>
      <c r="NWR374" s="119"/>
      <c r="NWS374" s="120"/>
      <c r="NWT374" s="120"/>
      <c r="NWU374" s="116"/>
      <c r="NWV374" s="117"/>
      <c r="NWW374" s="117"/>
      <c r="NWX374" s="118"/>
      <c r="NWY374" s="118"/>
      <c r="NWZ374" s="116"/>
      <c r="NXA374" s="119"/>
      <c r="NXB374" s="120"/>
      <c r="NXC374" s="120"/>
      <c r="NXD374" s="116"/>
      <c r="NXE374" s="117"/>
      <c r="NXF374" s="117"/>
      <c r="NXG374" s="118"/>
      <c r="NXH374" s="118"/>
      <c r="NXI374" s="116"/>
      <c r="NXJ374" s="119"/>
      <c r="NXK374" s="120"/>
      <c r="NXL374" s="120"/>
      <c r="NXM374" s="116"/>
      <c r="NXN374" s="117"/>
      <c r="NXO374" s="117"/>
      <c r="NXP374" s="118"/>
      <c r="NXQ374" s="118"/>
      <c r="NXR374" s="116"/>
      <c r="NXS374" s="119"/>
      <c r="NXT374" s="120"/>
      <c r="NXU374" s="120"/>
      <c r="NXV374" s="116"/>
      <c r="NXW374" s="117"/>
      <c r="NXX374" s="117"/>
      <c r="NXY374" s="118"/>
      <c r="NXZ374" s="118"/>
      <c r="NYA374" s="116"/>
      <c r="NYB374" s="119"/>
      <c r="NYC374" s="120"/>
      <c r="NYD374" s="120"/>
      <c r="NYE374" s="116"/>
      <c r="NYF374" s="117"/>
      <c r="NYG374" s="117"/>
      <c r="NYH374" s="118"/>
      <c r="NYI374" s="118"/>
      <c r="NYJ374" s="116"/>
      <c r="NYK374" s="119"/>
      <c r="NYL374" s="120"/>
      <c r="NYM374" s="120"/>
      <c r="NYN374" s="116"/>
      <c r="NYO374" s="117"/>
      <c r="NYP374" s="117"/>
      <c r="NYQ374" s="118"/>
      <c r="NYR374" s="118"/>
      <c r="NYS374" s="116"/>
      <c r="NYT374" s="119"/>
      <c r="NYU374" s="120"/>
      <c r="NYV374" s="120"/>
      <c r="NYW374" s="116"/>
      <c r="NYX374" s="117"/>
      <c r="NYY374" s="117"/>
      <c r="NYZ374" s="118"/>
      <c r="NZA374" s="118"/>
      <c r="NZB374" s="116"/>
      <c r="NZC374" s="119"/>
      <c r="NZD374" s="120"/>
      <c r="NZE374" s="120"/>
      <c r="NZF374" s="116"/>
      <c r="NZG374" s="117"/>
      <c r="NZH374" s="117"/>
      <c r="NZI374" s="118"/>
      <c r="NZJ374" s="118"/>
      <c r="NZK374" s="116"/>
      <c r="NZL374" s="119"/>
      <c r="NZM374" s="120"/>
      <c r="NZN374" s="120"/>
      <c r="NZO374" s="116"/>
      <c r="NZP374" s="117"/>
      <c r="NZQ374" s="117"/>
      <c r="NZR374" s="118"/>
      <c r="NZS374" s="118"/>
      <c r="NZT374" s="116"/>
      <c r="NZU374" s="119"/>
      <c r="NZV374" s="120"/>
      <c r="NZW374" s="120"/>
      <c r="NZX374" s="116"/>
      <c r="NZY374" s="117"/>
      <c r="NZZ374" s="117"/>
      <c r="OAA374" s="118"/>
      <c r="OAB374" s="118"/>
      <c r="OAC374" s="116"/>
      <c r="OAD374" s="119"/>
      <c r="OAE374" s="120"/>
      <c r="OAF374" s="120"/>
      <c r="OAG374" s="116"/>
      <c r="OAH374" s="117"/>
      <c r="OAI374" s="117"/>
      <c r="OAJ374" s="118"/>
      <c r="OAK374" s="118"/>
      <c r="OAL374" s="116"/>
      <c r="OAM374" s="119"/>
      <c r="OAN374" s="120"/>
      <c r="OAO374" s="120"/>
      <c r="OAP374" s="116"/>
      <c r="OAQ374" s="117"/>
      <c r="OAR374" s="117"/>
      <c r="OAS374" s="118"/>
      <c r="OAT374" s="118"/>
      <c r="OAU374" s="116"/>
      <c r="OAV374" s="119"/>
      <c r="OAW374" s="120"/>
      <c r="OAX374" s="120"/>
      <c r="OAY374" s="116"/>
      <c r="OAZ374" s="117"/>
      <c r="OBA374" s="117"/>
      <c r="OBB374" s="118"/>
      <c r="OBC374" s="118"/>
      <c r="OBD374" s="116"/>
      <c r="OBE374" s="119"/>
      <c r="OBF374" s="120"/>
      <c r="OBG374" s="120"/>
      <c r="OBH374" s="116"/>
      <c r="OBI374" s="117"/>
      <c r="OBJ374" s="117"/>
      <c r="OBK374" s="118"/>
      <c r="OBL374" s="118"/>
      <c r="OBM374" s="116"/>
      <c r="OBN374" s="119"/>
      <c r="OBO374" s="120"/>
      <c r="OBP374" s="120"/>
      <c r="OBQ374" s="116"/>
      <c r="OBR374" s="117"/>
      <c r="OBS374" s="117"/>
      <c r="OBT374" s="118"/>
      <c r="OBU374" s="118"/>
      <c r="OBV374" s="116"/>
      <c r="OBW374" s="119"/>
      <c r="OBX374" s="120"/>
      <c r="OBY374" s="120"/>
      <c r="OBZ374" s="116"/>
      <c r="OCA374" s="117"/>
      <c r="OCB374" s="117"/>
      <c r="OCC374" s="118"/>
      <c r="OCD374" s="118"/>
      <c r="OCE374" s="116"/>
      <c r="OCF374" s="119"/>
      <c r="OCG374" s="120"/>
      <c r="OCH374" s="120"/>
      <c r="OCI374" s="116"/>
      <c r="OCJ374" s="117"/>
      <c r="OCK374" s="117"/>
      <c r="OCL374" s="118"/>
      <c r="OCM374" s="118"/>
      <c r="OCN374" s="116"/>
      <c r="OCO374" s="119"/>
      <c r="OCP374" s="120"/>
      <c r="OCQ374" s="120"/>
      <c r="OCR374" s="116"/>
      <c r="OCS374" s="117"/>
      <c r="OCT374" s="117"/>
      <c r="OCU374" s="118"/>
      <c r="OCV374" s="118"/>
      <c r="OCW374" s="116"/>
      <c r="OCX374" s="119"/>
      <c r="OCY374" s="120"/>
      <c r="OCZ374" s="120"/>
      <c r="ODA374" s="116"/>
      <c r="ODB374" s="117"/>
      <c r="ODC374" s="117"/>
      <c r="ODD374" s="118"/>
      <c r="ODE374" s="118"/>
      <c r="ODF374" s="116"/>
      <c r="ODG374" s="119"/>
      <c r="ODH374" s="120"/>
      <c r="ODI374" s="120"/>
      <c r="ODJ374" s="116"/>
      <c r="ODK374" s="117"/>
      <c r="ODL374" s="117"/>
      <c r="ODM374" s="118"/>
      <c r="ODN374" s="118"/>
      <c r="ODO374" s="116"/>
      <c r="ODP374" s="119"/>
      <c r="ODQ374" s="120"/>
      <c r="ODR374" s="120"/>
      <c r="ODS374" s="116"/>
      <c r="ODT374" s="117"/>
      <c r="ODU374" s="117"/>
      <c r="ODV374" s="118"/>
      <c r="ODW374" s="118"/>
      <c r="ODX374" s="116"/>
      <c r="ODY374" s="119"/>
      <c r="ODZ374" s="120"/>
      <c r="OEA374" s="120"/>
      <c r="OEB374" s="116"/>
      <c r="OEC374" s="117"/>
      <c r="OED374" s="117"/>
      <c r="OEE374" s="118"/>
      <c r="OEF374" s="118"/>
      <c r="OEG374" s="116"/>
      <c r="OEH374" s="119"/>
      <c r="OEI374" s="120"/>
      <c r="OEJ374" s="120"/>
      <c r="OEK374" s="116"/>
      <c r="OEL374" s="117"/>
      <c r="OEM374" s="117"/>
      <c r="OEN374" s="118"/>
      <c r="OEO374" s="118"/>
      <c r="OEP374" s="116"/>
      <c r="OEQ374" s="119"/>
      <c r="OER374" s="120"/>
      <c r="OES374" s="120"/>
      <c r="OET374" s="116"/>
      <c r="OEU374" s="117"/>
      <c r="OEV374" s="117"/>
      <c r="OEW374" s="118"/>
      <c r="OEX374" s="118"/>
      <c r="OEY374" s="116"/>
      <c r="OEZ374" s="119"/>
      <c r="OFA374" s="120"/>
      <c r="OFB374" s="120"/>
      <c r="OFC374" s="116"/>
      <c r="OFD374" s="117"/>
      <c r="OFE374" s="117"/>
      <c r="OFF374" s="118"/>
      <c r="OFG374" s="118"/>
      <c r="OFH374" s="116"/>
      <c r="OFI374" s="119"/>
      <c r="OFJ374" s="120"/>
      <c r="OFK374" s="120"/>
      <c r="OFL374" s="116"/>
      <c r="OFM374" s="117"/>
      <c r="OFN374" s="117"/>
      <c r="OFO374" s="118"/>
      <c r="OFP374" s="118"/>
      <c r="OFQ374" s="116"/>
      <c r="OFR374" s="119"/>
      <c r="OFS374" s="120"/>
      <c r="OFT374" s="120"/>
      <c r="OFU374" s="116"/>
      <c r="OFV374" s="117"/>
      <c r="OFW374" s="117"/>
      <c r="OFX374" s="118"/>
      <c r="OFY374" s="118"/>
      <c r="OFZ374" s="116"/>
      <c r="OGA374" s="119"/>
      <c r="OGB374" s="120"/>
      <c r="OGC374" s="120"/>
      <c r="OGD374" s="116"/>
      <c r="OGE374" s="117"/>
      <c r="OGF374" s="117"/>
      <c r="OGG374" s="118"/>
      <c r="OGH374" s="118"/>
      <c r="OGI374" s="116"/>
      <c r="OGJ374" s="119"/>
      <c r="OGK374" s="120"/>
      <c r="OGL374" s="120"/>
      <c r="OGM374" s="116"/>
      <c r="OGN374" s="117"/>
      <c r="OGO374" s="117"/>
      <c r="OGP374" s="118"/>
      <c r="OGQ374" s="118"/>
      <c r="OGR374" s="116"/>
      <c r="OGS374" s="119"/>
      <c r="OGT374" s="120"/>
      <c r="OGU374" s="120"/>
      <c r="OGV374" s="116"/>
      <c r="OGW374" s="117"/>
      <c r="OGX374" s="117"/>
      <c r="OGY374" s="118"/>
      <c r="OGZ374" s="118"/>
      <c r="OHA374" s="116"/>
      <c r="OHB374" s="119"/>
      <c r="OHC374" s="120"/>
      <c r="OHD374" s="120"/>
      <c r="OHE374" s="116"/>
      <c r="OHF374" s="117"/>
      <c r="OHG374" s="117"/>
      <c r="OHH374" s="118"/>
      <c r="OHI374" s="118"/>
      <c r="OHJ374" s="116"/>
      <c r="OHK374" s="119"/>
      <c r="OHL374" s="120"/>
      <c r="OHM374" s="120"/>
      <c r="OHN374" s="116"/>
      <c r="OHO374" s="117"/>
      <c r="OHP374" s="117"/>
      <c r="OHQ374" s="118"/>
      <c r="OHR374" s="118"/>
      <c r="OHS374" s="116"/>
      <c r="OHT374" s="119"/>
      <c r="OHU374" s="120"/>
      <c r="OHV374" s="120"/>
      <c r="OHW374" s="116"/>
      <c r="OHX374" s="117"/>
      <c r="OHY374" s="117"/>
      <c r="OHZ374" s="118"/>
      <c r="OIA374" s="118"/>
      <c r="OIB374" s="116"/>
      <c r="OIC374" s="119"/>
      <c r="OID374" s="120"/>
      <c r="OIE374" s="120"/>
      <c r="OIF374" s="116"/>
      <c r="OIG374" s="117"/>
      <c r="OIH374" s="117"/>
      <c r="OII374" s="118"/>
      <c r="OIJ374" s="118"/>
      <c r="OIK374" s="116"/>
      <c r="OIL374" s="119"/>
      <c r="OIM374" s="120"/>
      <c r="OIN374" s="120"/>
      <c r="OIO374" s="116"/>
      <c r="OIP374" s="117"/>
      <c r="OIQ374" s="117"/>
      <c r="OIR374" s="118"/>
      <c r="OIS374" s="118"/>
      <c r="OIT374" s="116"/>
      <c r="OIU374" s="119"/>
      <c r="OIV374" s="120"/>
      <c r="OIW374" s="120"/>
      <c r="OIX374" s="116"/>
      <c r="OIY374" s="117"/>
      <c r="OIZ374" s="117"/>
      <c r="OJA374" s="118"/>
      <c r="OJB374" s="118"/>
      <c r="OJC374" s="116"/>
      <c r="OJD374" s="119"/>
      <c r="OJE374" s="120"/>
      <c r="OJF374" s="120"/>
      <c r="OJG374" s="116"/>
      <c r="OJH374" s="117"/>
      <c r="OJI374" s="117"/>
      <c r="OJJ374" s="118"/>
      <c r="OJK374" s="118"/>
      <c r="OJL374" s="116"/>
      <c r="OJM374" s="119"/>
      <c r="OJN374" s="120"/>
      <c r="OJO374" s="120"/>
      <c r="OJP374" s="116"/>
      <c r="OJQ374" s="117"/>
      <c r="OJR374" s="117"/>
      <c r="OJS374" s="118"/>
      <c r="OJT374" s="118"/>
      <c r="OJU374" s="116"/>
      <c r="OJV374" s="119"/>
      <c r="OJW374" s="120"/>
      <c r="OJX374" s="120"/>
      <c r="OJY374" s="116"/>
      <c r="OJZ374" s="117"/>
      <c r="OKA374" s="117"/>
      <c r="OKB374" s="118"/>
      <c r="OKC374" s="118"/>
      <c r="OKD374" s="116"/>
      <c r="OKE374" s="119"/>
      <c r="OKF374" s="120"/>
      <c r="OKG374" s="120"/>
      <c r="OKH374" s="116"/>
      <c r="OKI374" s="117"/>
      <c r="OKJ374" s="117"/>
      <c r="OKK374" s="118"/>
      <c r="OKL374" s="118"/>
      <c r="OKM374" s="116"/>
      <c r="OKN374" s="119"/>
      <c r="OKO374" s="120"/>
      <c r="OKP374" s="120"/>
      <c r="OKQ374" s="116"/>
      <c r="OKR374" s="117"/>
      <c r="OKS374" s="117"/>
      <c r="OKT374" s="118"/>
      <c r="OKU374" s="118"/>
      <c r="OKV374" s="116"/>
      <c r="OKW374" s="119"/>
      <c r="OKX374" s="120"/>
      <c r="OKY374" s="120"/>
      <c r="OKZ374" s="116"/>
      <c r="OLA374" s="117"/>
      <c r="OLB374" s="117"/>
      <c r="OLC374" s="118"/>
      <c r="OLD374" s="118"/>
      <c r="OLE374" s="116"/>
      <c r="OLF374" s="119"/>
      <c r="OLG374" s="120"/>
      <c r="OLH374" s="120"/>
      <c r="OLI374" s="116"/>
      <c r="OLJ374" s="117"/>
      <c r="OLK374" s="117"/>
      <c r="OLL374" s="118"/>
      <c r="OLM374" s="118"/>
      <c r="OLN374" s="116"/>
      <c r="OLO374" s="119"/>
      <c r="OLP374" s="120"/>
      <c r="OLQ374" s="120"/>
      <c r="OLR374" s="116"/>
      <c r="OLS374" s="117"/>
      <c r="OLT374" s="117"/>
      <c r="OLU374" s="118"/>
      <c r="OLV374" s="118"/>
      <c r="OLW374" s="116"/>
      <c r="OLX374" s="119"/>
      <c r="OLY374" s="120"/>
      <c r="OLZ374" s="120"/>
      <c r="OMA374" s="116"/>
      <c r="OMB374" s="117"/>
      <c r="OMC374" s="117"/>
      <c r="OMD374" s="118"/>
      <c r="OME374" s="118"/>
      <c r="OMF374" s="116"/>
      <c r="OMG374" s="119"/>
      <c r="OMH374" s="120"/>
      <c r="OMI374" s="120"/>
      <c r="OMJ374" s="116"/>
      <c r="OMK374" s="117"/>
      <c r="OML374" s="117"/>
      <c r="OMM374" s="118"/>
      <c r="OMN374" s="118"/>
      <c r="OMO374" s="116"/>
      <c r="OMP374" s="119"/>
      <c r="OMQ374" s="120"/>
      <c r="OMR374" s="120"/>
      <c r="OMS374" s="116"/>
      <c r="OMT374" s="117"/>
      <c r="OMU374" s="117"/>
      <c r="OMV374" s="118"/>
      <c r="OMW374" s="118"/>
      <c r="OMX374" s="116"/>
      <c r="OMY374" s="119"/>
      <c r="OMZ374" s="120"/>
      <c r="ONA374" s="120"/>
      <c r="ONB374" s="116"/>
      <c r="ONC374" s="117"/>
      <c r="OND374" s="117"/>
      <c r="ONE374" s="118"/>
      <c r="ONF374" s="118"/>
      <c r="ONG374" s="116"/>
      <c r="ONH374" s="119"/>
      <c r="ONI374" s="120"/>
      <c r="ONJ374" s="120"/>
      <c r="ONK374" s="116"/>
      <c r="ONL374" s="117"/>
      <c r="ONM374" s="117"/>
      <c r="ONN374" s="118"/>
      <c r="ONO374" s="118"/>
      <c r="ONP374" s="116"/>
      <c r="ONQ374" s="119"/>
      <c r="ONR374" s="120"/>
      <c r="ONS374" s="120"/>
      <c r="ONT374" s="116"/>
      <c r="ONU374" s="117"/>
      <c r="ONV374" s="117"/>
      <c r="ONW374" s="118"/>
      <c r="ONX374" s="118"/>
      <c r="ONY374" s="116"/>
      <c r="ONZ374" s="119"/>
      <c r="OOA374" s="120"/>
      <c r="OOB374" s="120"/>
      <c r="OOC374" s="116"/>
      <c r="OOD374" s="117"/>
      <c r="OOE374" s="117"/>
      <c r="OOF374" s="118"/>
      <c r="OOG374" s="118"/>
      <c r="OOH374" s="116"/>
      <c r="OOI374" s="119"/>
      <c r="OOJ374" s="120"/>
      <c r="OOK374" s="120"/>
      <c r="OOL374" s="116"/>
      <c r="OOM374" s="117"/>
      <c r="OON374" s="117"/>
      <c r="OOO374" s="118"/>
      <c r="OOP374" s="118"/>
      <c r="OOQ374" s="116"/>
      <c r="OOR374" s="119"/>
      <c r="OOS374" s="120"/>
      <c r="OOT374" s="120"/>
      <c r="OOU374" s="116"/>
      <c r="OOV374" s="117"/>
      <c r="OOW374" s="117"/>
      <c r="OOX374" s="118"/>
      <c r="OOY374" s="118"/>
      <c r="OOZ374" s="116"/>
      <c r="OPA374" s="119"/>
      <c r="OPB374" s="120"/>
      <c r="OPC374" s="120"/>
      <c r="OPD374" s="116"/>
      <c r="OPE374" s="117"/>
      <c r="OPF374" s="117"/>
      <c r="OPG374" s="118"/>
      <c r="OPH374" s="118"/>
      <c r="OPI374" s="116"/>
      <c r="OPJ374" s="119"/>
      <c r="OPK374" s="120"/>
      <c r="OPL374" s="120"/>
      <c r="OPM374" s="116"/>
      <c r="OPN374" s="117"/>
      <c r="OPO374" s="117"/>
      <c r="OPP374" s="118"/>
      <c r="OPQ374" s="118"/>
      <c r="OPR374" s="116"/>
      <c r="OPS374" s="119"/>
      <c r="OPT374" s="120"/>
      <c r="OPU374" s="120"/>
      <c r="OPV374" s="116"/>
      <c r="OPW374" s="117"/>
      <c r="OPX374" s="117"/>
      <c r="OPY374" s="118"/>
      <c r="OPZ374" s="118"/>
      <c r="OQA374" s="116"/>
      <c r="OQB374" s="119"/>
      <c r="OQC374" s="120"/>
      <c r="OQD374" s="120"/>
      <c r="OQE374" s="116"/>
      <c r="OQF374" s="117"/>
      <c r="OQG374" s="117"/>
      <c r="OQH374" s="118"/>
      <c r="OQI374" s="118"/>
      <c r="OQJ374" s="116"/>
      <c r="OQK374" s="119"/>
      <c r="OQL374" s="120"/>
      <c r="OQM374" s="120"/>
      <c r="OQN374" s="116"/>
      <c r="OQO374" s="117"/>
      <c r="OQP374" s="117"/>
      <c r="OQQ374" s="118"/>
      <c r="OQR374" s="118"/>
      <c r="OQS374" s="116"/>
      <c r="OQT374" s="119"/>
      <c r="OQU374" s="120"/>
      <c r="OQV374" s="120"/>
      <c r="OQW374" s="116"/>
      <c r="OQX374" s="117"/>
      <c r="OQY374" s="117"/>
      <c r="OQZ374" s="118"/>
      <c r="ORA374" s="118"/>
      <c r="ORB374" s="116"/>
      <c r="ORC374" s="119"/>
      <c r="ORD374" s="120"/>
      <c r="ORE374" s="120"/>
      <c r="ORF374" s="116"/>
      <c r="ORG374" s="117"/>
      <c r="ORH374" s="117"/>
      <c r="ORI374" s="118"/>
      <c r="ORJ374" s="118"/>
      <c r="ORK374" s="116"/>
      <c r="ORL374" s="119"/>
      <c r="ORM374" s="120"/>
      <c r="ORN374" s="120"/>
      <c r="ORO374" s="116"/>
      <c r="ORP374" s="117"/>
      <c r="ORQ374" s="117"/>
      <c r="ORR374" s="118"/>
      <c r="ORS374" s="118"/>
      <c r="ORT374" s="116"/>
      <c r="ORU374" s="119"/>
      <c r="ORV374" s="120"/>
      <c r="ORW374" s="120"/>
      <c r="ORX374" s="116"/>
      <c r="ORY374" s="117"/>
      <c r="ORZ374" s="117"/>
      <c r="OSA374" s="118"/>
      <c r="OSB374" s="118"/>
      <c r="OSC374" s="116"/>
      <c r="OSD374" s="119"/>
      <c r="OSE374" s="120"/>
      <c r="OSF374" s="120"/>
      <c r="OSG374" s="116"/>
      <c r="OSH374" s="117"/>
      <c r="OSI374" s="117"/>
      <c r="OSJ374" s="118"/>
      <c r="OSK374" s="118"/>
      <c r="OSL374" s="116"/>
      <c r="OSM374" s="119"/>
      <c r="OSN374" s="120"/>
      <c r="OSO374" s="120"/>
      <c r="OSP374" s="116"/>
      <c r="OSQ374" s="117"/>
      <c r="OSR374" s="117"/>
      <c r="OSS374" s="118"/>
      <c r="OST374" s="118"/>
      <c r="OSU374" s="116"/>
      <c r="OSV374" s="119"/>
      <c r="OSW374" s="120"/>
      <c r="OSX374" s="120"/>
      <c r="OSY374" s="116"/>
      <c r="OSZ374" s="117"/>
      <c r="OTA374" s="117"/>
      <c r="OTB374" s="118"/>
      <c r="OTC374" s="118"/>
      <c r="OTD374" s="116"/>
      <c r="OTE374" s="119"/>
      <c r="OTF374" s="120"/>
      <c r="OTG374" s="120"/>
      <c r="OTH374" s="116"/>
      <c r="OTI374" s="117"/>
      <c r="OTJ374" s="117"/>
      <c r="OTK374" s="118"/>
      <c r="OTL374" s="118"/>
      <c r="OTM374" s="116"/>
      <c r="OTN374" s="119"/>
      <c r="OTO374" s="120"/>
      <c r="OTP374" s="120"/>
      <c r="OTQ374" s="116"/>
      <c r="OTR374" s="117"/>
      <c r="OTS374" s="117"/>
      <c r="OTT374" s="118"/>
      <c r="OTU374" s="118"/>
      <c r="OTV374" s="116"/>
      <c r="OTW374" s="119"/>
      <c r="OTX374" s="120"/>
      <c r="OTY374" s="120"/>
      <c r="OTZ374" s="116"/>
      <c r="OUA374" s="117"/>
      <c r="OUB374" s="117"/>
      <c r="OUC374" s="118"/>
      <c r="OUD374" s="118"/>
      <c r="OUE374" s="116"/>
      <c r="OUF374" s="119"/>
      <c r="OUG374" s="120"/>
      <c r="OUH374" s="120"/>
      <c r="OUI374" s="116"/>
      <c r="OUJ374" s="117"/>
      <c r="OUK374" s="117"/>
      <c r="OUL374" s="118"/>
      <c r="OUM374" s="118"/>
      <c r="OUN374" s="116"/>
      <c r="OUO374" s="119"/>
      <c r="OUP374" s="120"/>
      <c r="OUQ374" s="120"/>
      <c r="OUR374" s="116"/>
      <c r="OUS374" s="117"/>
      <c r="OUT374" s="117"/>
      <c r="OUU374" s="118"/>
      <c r="OUV374" s="118"/>
      <c r="OUW374" s="116"/>
      <c r="OUX374" s="119"/>
      <c r="OUY374" s="120"/>
      <c r="OUZ374" s="120"/>
      <c r="OVA374" s="116"/>
      <c r="OVB374" s="117"/>
      <c r="OVC374" s="117"/>
      <c r="OVD374" s="118"/>
      <c r="OVE374" s="118"/>
      <c r="OVF374" s="116"/>
      <c r="OVG374" s="119"/>
      <c r="OVH374" s="120"/>
      <c r="OVI374" s="120"/>
      <c r="OVJ374" s="116"/>
      <c r="OVK374" s="117"/>
      <c r="OVL374" s="117"/>
      <c r="OVM374" s="118"/>
      <c r="OVN374" s="118"/>
      <c r="OVO374" s="116"/>
      <c r="OVP374" s="119"/>
      <c r="OVQ374" s="120"/>
      <c r="OVR374" s="120"/>
      <c r="OVS374" s="116"/>
      <c r="OVT374" s="117"/>
      <c r="OVU374" s="117"/>
      <c r="OVV374" s="118"/>
      <c r="OVW374" s="118"/>
      <c r="OVX374" s="116"/>
      <c r="OVY374" s="119"/>
      <c r="OVZ374" s="120"/>
      <c r="OWA374" s="120"/>
      <c r="OWB374" s="116"/>
      <c r="OWC374" s="117"/>
      <c r="OWD374" s="117"/>
      <c r="OWE374" s="118"/>
      <c r="OWF374" s="118"/>
      <c r="OWG374" s="116"/>
      <c r="OWH374" s="119"/>
      <c r="OWI374" s="120"/>
      <c r="OWJ374" s="120"/>
      <c r="OWK374" s="116"/>
      <c r="OWL374" s="117"/>
      <c r="OWM374" s="117"/>
      <c r="OWN374" s="118"/>
      <c r="OWO374" s="118"/>
      <c r="OWP374" s="116"/>
      <c r="OWQ374" s="119"/>
      <c r="OWR374" s="120"/>
      <c r="OWS374" s="120"/>
      <c r="OWT374" s="116"/>
      <c r="OWU374" s="117"/>
      <c r="OWV374" s="117"/>
      <c r="OWW374" s="118"/>
      <c r="OWX374" s="118"/>
      <c r="OWY374" s="116"/>
      <c r="OWZ374" s="119"/>
      <c r="OXA374" s="120"/>
      <c r="OXB374" s="120"/>
      <c r="OXC374" s="116"/>
      <c r="OXD374" s="117"/>
      <c r="OXE374" s="117"/>
      <c r="OXF374" s="118"/>
      <c r="OXG374" s="118"/>
      <c r="OXH374" s="116"/>
      <c r="OXI374" s="119"/>
      <c r="OXJ374" s="120"/>
      <c r="OXK374" s="120"/>
      <c r="OXL374" s="116"/>
      <c r="OXM374" s="117"/>
      <c r="OXN374" s="117"/>
      <c r="OXO374" s="118"/>
      <c r="OXP374" s="118"/>
      <c r="OXQ374" s="116"/>
      <c r="OXR374" s="119"/>
      <c r="OXS374" s="120"/>
      <c r="OXT374" s="120"/>
      <c r="OXU374" s="116"/>
      <c r="OXV374" s="117"/>
      <c r="OXW374" s="117"/>
      <c r="OXX374" s="118"/>
      <c r="OXY374" s="118"/>
      <c r="OXZ374" s="116"/>
      <c r="OYA374" s="119"/>
      <c r="OYB374" s="120"/>
      <c r="OYC374" s="120"/>
      <c r="OYD374" s="116"/>
      <c r="OYE374" s="117"/>
      <c r="OYF374" s="117"/>
      <c r="OYG374" s="118"/>
      <c r="OYH374" s="118"/>
      <c r="OYI374" s="116"/>
      <c r="OYJ374" s="119"/>
      <c r="OYK374" s="120"/>
      <c r="OYL374" s="120"/>
      <c r="OYM374" s="116"/>
      <c r="OYN374" s="117"/>
      <c r="OYO374" s="117"/>
      <c r="OYP374" s="118"/>
      <c r="OYQ374" s="118"/>
      <c r="OYR374" s="116"/>
      <c r="OYS374" s="119"/>
      <c r="OYT374" s="120"/>
      <c r="OYU374" s="120"/>
      <c r="OYV374" s="116"/>
      <c r="OYW374" s="117"/>
      <c r="OYX374" s="117"/>
      <c r="OYY374" s="118"/>
      <c r="OYZ374" s="118"/>
      <c r="OZA374" s="116"/>
      <c r="OZB374" s="119"/>
      <c r="OZC374" s="120"/>
      <c r="OZD374" s="120"/>
      <c r="OZE374" s="116"/>
      <c r="OZF374" s="117"/>
      <c r="OZG374" s="117"/>
      <c r="OZH374" s="118"/>
      <c r="OZI374" s="118"/>
      <c r="OZJ374" s="116"/>
      <c r="OZK374" s="119"/>
      <c r="OZL374" s="120"/>
      <c r="OZM374" s="120"/>
      <c r="OZN374" s="116"/>
      <c r="OZO374" s="117"/>
      <c r="OZP374" s="117"/>
      <c r="OZQ374" s="118"/>
      <c r="OZR374" s="118"/>
      <c r="OZS374" s="116"/>
      <c r="OZT374" s="119"/>
      <c r="OZU374" s="120"/>
      <c r="OZV374" s="120"/>
      <c r="OZW374" s="116"/>
      <c r="OZX374" s="117"/>
      <c r="OZY374" s="117"/>
      <c r="OZZ374" s="118"/>
      <c r="PAA374" s="118"/>
      <c r="PAB374" s="116"/>
      <c r="PAC374" s="119"/>
      <c r="PAD374" s="120"/>
      <c r="PAE374" s="120"/>
      <c r="PAF374" s="116"/>
      <c r="PAG374" s="117"/>
      <c r="PAH374" s="117"/>
      <c r="PAI374" s="118"/>
      <c r="PAJ374" s="118"/>
      <c r="PAK374" s="116"/>
      <c r="PAL374" s="119"/>
      <c r="PAM374" s="120"/>
      <c r="PAN374" s="120"/>
      <c r="PAO374" s="116"/>
      <c r="PAP374" s="117"/>
      <c r="PAQ374" s="117"/>
      <c r="PAR374" s="118"/>
      <c r="PAS374" s="118"/>
      <c r="PAT374" s="116"/>
      <c r="PAU374" s="119"/>
      <c r="PAV374" s="120"/>
      <c r="PAW374" s="120"/>
      <c r="PAX374" s="116"/>
      <c r="PAY374" s="117"/>
      <c r="PAZ374" s="117"/>
      <c r="PBA374" s="118"/>
      <c r="PBB374" s="118"/>
      <c r="PBC374" s="116"/>
      <c r="PBD374" s="119"/>
      <c r="PBE374" s="120"/>
      <c r="PBF374" s="120"/>
      <c r="PBG374" s="116"/>
      <c r="PBH374" s="117"/>
      <c r="PBI374" s="117"/>
      <c r="PBJ374" s="118"/>
      <c r="PBK374" s="118"/>
      <c r="PBL374" s="116"/>
      <c r="PBM374" s="119"/>
      <c r="PBN374" s="120"/>
      <c r="PBO374" s="120"/>
      <c r="PBP374" s="116"/>
      <c r="PBQ374" s="117"/>
      <c r="PBR374" s="117"/>
      <c r="PBS374" s="118"/>
      <c r="PBT374" s="118"/>
      <c r="PBU374" s="116"/>
      <c r="PBV374" s="119"/>
      <c r="PBW374" s="120"/>
      <c r="PBX374" s="120"/>
      <c r="PBY374" s="116"/>
      <c r="PBZ374" s="117"/>
      <c r="PCA374" s="117"/>
      <c r="PCB374" s="118"/>
      <c r="PCC374" s="118"/>
      <c r="PCD374" s="116"/>
      <c r="PCE374" s="119"/>
      <c r="PCF374" s="120"/>
      <c r="PCG374" s="120"/>
      <c r="PCH374" s="116"/>
      <c r="PCI374" s="117"/>
      <c r="PCJ374" s="117"/>
      <c r="PCK374" s="118"/>
      <c r="PCL374" s="118"/>
      <c r="PCM374" s="116"/>
      <c r="PCN374" s="119"/>
      <c r="PCO374" s="120"/>
      <c r="PCP374" s="120"/>
      <c r="PCQ374" s="116"/>
      <c r="PCR374" s="117"/>
      <c r="PCS374" s="117"/>
      <c r="PCT374" s="118"/>
      <c r="PCU374" s="118"/>
      <c r="PCV374" s="116"/>
      <c r="PCW374" s="119"/>
      <c r="PCX374" s="120"/>
      <c r="PCY374" s="120"/>
      <c r="PCZ374" s="116"/>
      <c r="PDA374" s="117"/>
      <c r="PDB374" s="117"/>
      <c r="PDC374" s="118"/>
      <c r="PDD374" s="118"/>
      <c r="PDE374" s="116"/>
      <c r="PDF374" s="119"/>
      <c r="PDG374" s="120"/>
      <c r="PDH374" s="120"/>
      <c r="PDI374" s="116"/>
      <c r="PDJ374" s="117"/>
      <c r="PDK374" s="117"/>
      <c r="PDL374" s="118"/>
      <c r="PDM374" s="118"/>
      <c r="PDN374" s="116"/>
      <c r="PDO374" s="119"/>
      <c r="PDP374" s="120"/>
      <c r="PDQ374" s="120"/>
      <c r="PDR374" s="116"/>
      <c r="PDS374" s="117"/>
      <c r="PDT374" s="117"/>
      <c r="PDU374" s="118"/>
      <c r="PDV374" s="118"/>
      <c r="PDW374" s="116"/>
      <c r="PDX374" s="119"/>
      <c r="PDY374" s="120"/>
      <c r="PDZ374" s="120"/>
      <c r="PEA374" s="116"/>
      <c r="PEB374" s="117"/>
      <c r="PEC374" s="117"/>
      <c r="PED374" s="118"/>
      <c r="PEE374" s="118"/>
      <c r="PEF374" s="116"/>
      <c r="PEG374" s="119"/>
      <c r="PEH374" s="120"/>
      <c r="PEI374" s="120"/>
      <c r="PEJ374" s="116"/>
      <c r="PEK374" s="117"/>
      <c r="PEL374" s="117"/>
      <c r="PEM374" s="118"/>
      <c r="PEN374" s="118"/>
      <c r="PEO374" s="116"/>
      <c r="PEP374" s="119"/>
      <c r="PEQ374" s="120"/>
      <c r="PER374" s="120"/>
      <c r="PES374" s="116"/>
      <c r="PET374" s="117"/>
      <c r="PEU374" s="117"/>
      <c r="PEV374" s="118"/>
      <c r="PEW374" s="118"/>
      <c r="PEX374" s="116"/>
      <c r="PEY374" s="119"/>
      <c r="PEZ374" s="120"/>
      <c r="PFA374" s="120"/>
      <c r="PFB374" s="116"/>
      <c r="PFC374" s="117"/>
      <c r="PFD374" s="117"/>
      <c r="PFE374" s="118"/>
      <c r="PFF374" s="118"/>
      <c r="PFG374" s="116"/>
      <c r="PFH374" s="119"/>
      <c r="PFI374" s="120"/>
      <c r="PFJ374" s="120"/>
      <c r="PFK374" s="116"/>
      <c r="PFL374" s="117"/>
      <c r="PFM374" s="117"/>
      <c r="PFN374" s="118"/>
      <c r="PFO374" s="118"/>
      <c r="PFP374" s="116"/>
      <c r="PFQ374" s="119"/>
      <c r="PFR374" s="120"/>
      <c r="PFS374" s="120"/>
      <c r="PFT374" s="116"/>
      <c r="PFU374" s="117"/>
      <c r="PFV374" s="117"/>
      <c r="PFW374" s="118"/>
      <c r="PFX374" s="118"/>
      <c r="PFY374" s="116"/>
      <c r="PFZ374" s="119"/>
      <c r="PGA374" s="120"/>
      <c r="PGB374" s="120"/>
      <c r="PGC374" s="116"/>
      <c r="PGD374" s="117"/>
      <c r="PGE374" s="117"/>
      <c r="PGF374" s="118"/>
      <c r="PGG374" s="118"/>
      <c r="PGH374" s="116"/>
      <c r="PGI374" s="119"/>
      <c r="PGJ374" s="120"/>
      <c r="PGK374" s="120"/>
      <c r="PGL374" s="116"/>
      <c r="PGM374" s="117"/>
      <c r="PGN374" s="117"/>
      <c r="PGO374" s="118"/>
      <c r="PGP374" s="118"/>
      <c r="PGQ374" s="116"/>
      <c r="PGR374" s="119"/>
      <c r="PGS374" s="120"/>
      <c r="PGT374" s="120"/>
      <c r="PGU374" s="116"/>
      <c r="PGV374" s="117"/>
      <c r="PGW374" s="117"/>
      <c r="PGX374" s="118"/>
      <c r="PGY374" s="118"/>
      <c r="PGZ374" s="116"/>
      <c r="PHA374" s="119"/>
      <c r="PHB374" s="120"/>
      <c r="PHC374" s="120"/>
      <c r="PHD374" s="116"/>
      <c r="PHE374" s="117"/>
      <c r="PHF374" s="117"/>
      <c r="PHG374" s="118"/>
      <c r="PHH374" s="118"/>
      <c r="PHI374" s="116"/>
      <c r="PHJ374" s="119"/>
      <c r="PHK374" s="120"/>
      <c r="PHL374" s="120"/>
      <c r="PHM374" s="116"/>
      <c r="PHN374" s="117"/>
      <c r="PHO374" s="117"/>
      <c r="PHP374" s="118"/>
      <c r="PHQ374" s="118"/>
      <c r="PHR374" s="116"/>
      <c r="PHS374" s="119"/>
      <c r="PHT374" s="120"/>
      <c r="PHU374" s="120"/>
      <c r="PHV374" s="116"/>
      <c r="PHW374" s="117"/>
      <c r="PHX374" s="117"/>
      <c r="PHY374" s="118"/>
      <c r="PHZ374" s="118"/>
      <c r="PIA374" s="116"/>
      <c r="PIB374" s="119"/>
      <c r="PIC374" s="120"/>
      <c r="PID374" s="120"/>
      <c r="PIE374" s="116"/>
      <c r="PIF374" s="117"/>
      <c r="PIG374" s="117"/>
      <c r="PIH374" s="118"/>
      <c r="PII374" s="118"/>
      <c r="PIJ374" s="116"/>
      <c r="PIK374" s="119"/>
      <c r="PIL374" s="120"/>
      <c r="PIM374" s="120"/>
      <c r="PIN374" s="116"/>
      <c r="PIO374" s="117"/>
      <c r="PIP374" s="117"/>
      <c r="PIQ374" s="118"/>
      <c r="PIR374" s="118"/>
      <c r="PIS374" s="116"/>
      <c r="PIT374" s="119"/>
      <c r="PIU374" s="120"/>
      <c r="PIV374" s="120"/>
      <c r="PIW374" s="116"/>
      <c r="PIX374" s="117"/>
      <c r="PIY374" s="117"/>
      <c r="PIZ374" s="118"/>
      <c r="PJA374" s="118"/>
      <c r="PJB374" s="116"/>
      <c r="PJC374" s="119"/>
      <c r="PJD374" s="120"/>
      <c r="PJE374" s="120"/>
      <c r="PJF374" s="116"/>
      <c r="PJG374" s="117"/>
      <c r="PJH374" s="117"/>
      <c r="PJI374" s="118"/>
      <c r="PJJ374" s="118"/>
      <c r="PJK374" s="116"/>
      <c r="PJL374" s="119"/>
      <c r="PJM374" s="120"/>
      <c r="PJN374" s="120"/>
      <c r="PJO374" s="116"/>
      <c r="PJP374" s="117"/>
      <c r="PJQ374" s="117"/>
      <c r="PJR374" s="118"/>
      <c r="PJS374" s="118"/>
      <c r="PJT374" s="116"/>
      <c r="PJU374" s="119"/>
      <c r="PJV374" s="120"/>
      <c r="PJW374" s="120"/>
      <c r="PJX374" s="116"/>
      <c r="PJY374" s="117"/>
      <c r="PJZ374" s="117"/>
      <c r="PKA374" s="118"/>
      <c r="PKB374" s="118"/>
      <c r="PKC374" s="116"/>
      <c r="PKD374" s="119"/>
      <c r="PKE374" s="120"/>
      <c r="PKF374" s="120"/>
      <c r="PKG374" s="116"/>
      <c r="PKH374" s="117"/>
      <c r="PKI374" s="117"/>
      <c r="PKJ374" s="118"/>
      <c r="PKK374" s="118"/>
      <c r="PKL374" s="116"/>
      <c r="PKM374" s="119"/>
      <c r="PKN374" s="120"/>
      <c r="PKO374" s="120"/>
      <c r="PKP374" s="116"/>
      <c r="PKQ374" s="117"/>
      <c r="PKR374" s="117"/>
      <c r="PKS374" s="118"/>
      <c r="PKT374" s="118"/>
      <c r="PKU374" s="116"/>
      <c r="PKV374" s="119"/>
      <c r="PKW374" s="120"/>
      <c r="PKX374" s="120"/>
      <c r="PKY374" s="116"/>
      <c r="PKZ374" s="117"/>
      <c r="PLA374" s="117"/>
      <c r="PLB374" s="118"/>
      <c r="PLC374" s="118"/>
      <c r="PLD374" s="116"/>
      <c r="PLE374" s="119"/>
      <c r="PLF374" s="120"/>
      <c r="PLG374" s="120"/>
      <c r="PLH374" s="116"/>
      <c r="PLI374" s="117"/>
      <c r="PLJ374" s="117"/>
      <c r="PLK374" s="118"/>
      <c r="PLL374" s="118"/>
      <c r="PLM374" s="116"/>
      <c r="PLN374" s="119"/>
      <c r="PLO374" s="120"/>
      <c r="PLP374" s="120"/>
      <c r="PLQ374" s="116"/>
      <c r="PLR374" s="117"/>
      <c r="PLS374" s="117"/>
      <c r="PLT374" s="118"/>
      <c r="PLU374" s="118"/>
      <c r="PLV374" s="116"/>
      <c r="PLW374" s="119"/>
      <c r="PLX374" s="120"/>
      <c r="PLY374" s="120"/>
      <c r="PLZ374" s="116"/>
      <c r="PMA374" s="117"/>
      <c r="PMB374" s="117"/>
      <c r="PMC374" s="118"/>
      <c r="PMD374" s="118"/>
      <c r="PME374" s="116"/>
      <c r="PMF374" s="119"/>
      <c r="PMG374" s="120"/>
      <c r="PMH374" s="120"/>
      <c r="PMI374" s="116"/>
      <c r="PMJ374" s="117"/>
      <c r="PMK374" s="117"/>
      <c r="PML374" s="118"/>
      <c r="PMM374" s="118"/>
      <c r="PMN374" s="116"/>
      <c r="PMO374" s="119"/>
      <c r="PMP374" s="120"/>
      <c r="PMQ374" s="120"/>
      <c r="PMR374" s="116"/>
      <c r="PMS374" s="117"/>
      <c r="PMT374" s="117"/>
      <c r="PMU374" s="118"/>
      <c r="PMV374" s="118"/>
      <c r="PMW374" s="116"/>
      <c r="PMX374" s="119"/>
      <c r="PMY374" s="120"/>
      <c r="PMZ374" s="120"/>
      <c r="PNA374" s="116"/>
      <c r="PNB374" s="117"/>
      <c r="PNC374" s="117"/>
      <c r="PND374" s="118"/>
      <c r="PNE374" s="118"/>
      <c r="PNF374" s="116"/>
      <c r="PNG374" s="119"/>
      <c r="PNH374" s="120"/>
      <c r="PNI374" s="120"/>
      <c r="PNJ374" s="116"/>
      <c r="PNK374" s="117"/>
      <c r="PNL374" s="117"/>
      <c r="PNM374" s="118"/>
      <c r="PNN374" s="118"/>
      <c r="PNO374" s="116"/>
      <c r="PNP374" s="119"/>
      <c r="PNQ374" s="120"/>
      <c r="PNR374" s="120"/>
      <c r="PNS374" s="116"/>
      <c r="PNT374" s="117"/>
      <c r="PNU374" s="117"/>
      <c r="PNV374" s="118"/>
      <c r="PNW374" s="118"/>
      <c r="PNX374" s="116"/>
      <c r="PNY374" s="119"/>
      <c r="PNZ374" s="120"/>
      <c r="POA374" s="120"/>
      <c r="POB374" s="116"/>
      <c r="POC374" s="117"/>
      <c r="POD374" s="117"/>
      <c r="POE374" s="118"/>
      <c r="POF374" s="118"/>
      <c r="POG374" s="116"/>
      <c r="POH374" s="119"/>
      <c r="POI374" s="120"/>
      <c r="POJ374" s="120"/>
      <c r="POK374" s="116"/>
      <c r="POL374" s="117"/>
      <c r="POM374" s="117"/>
      <c r="PON374" s="118"/>
      <c r="POO374" s="118"/>
      <c r="POP374" s="116"/>
      <c r="POQ374" s="119"/>
      <c r="POR374" s="120"/>
      <c r="POS374" s="120"/>
      <c r="POT374" s="116"/>
      <c r="POU374" s="117"/>
      <c r="POV374" s="117"/>
      <c r="POW374" s="118"/>
      <c r="POX374" s="118"/>
      <c r="POY374" s="116"/>
      <c r="POZ374" s="119"/>
      <c r="PPA374" s="120"/>
      <c r="PPB374" s="120"/>
      <c r="PPC374" s="116"/>
      <c r="PPD374" s="117"/>
      <c r="PPE374" s="117"/>
      <c r="PPF374" s="118"/>
      <c r="PPG374" s="118"/>
      <c r="PPH374" s="116"/>
      <c r="PPI374" s="119"/>
      <c r="PPJ374" s="120"/>
      <c r="PPK374" s="120"/>
      <c r="PPL374" s="116"/>
      <c r="PPM374" s="117"/>
      <c r="PPN374" s="117"/>
      <c r="PPO374" s="118"/>
      <c r="PPP374" s="118"/>
      <c r="PPQ374" s="116"/>
      <c r="PPR374" s="119"/>
      <c r="PPS374" s="120"/>
      <c r="PPT374" s="120"/>
      <c r="PPU374" s="116"/>
      <c r="PPV374" s="117"/>
      <c r="PPW374" s="117"/>
      <c r="PPX374" s="118"/>
      <c r="PPY374" s="118"/>
      <c r="PPZ374" s="116"/>
      <c r="PQA374" s="119"/>
      <c r="PQB374" s="120"/>
      <c r="PQC374" s="120"/>
      <c r="PQD374" s="116"/>
      <c r="PQE374" s="117"/>
      <c r="PQF374" s="117"/>
      <c r="PQG374" s="118"/>
      <c r="PQH374" s="118"/>
      <c r="PQI374" s="116"/>
      <c r="PQJ374" s="119"/>
      <c r="PQK374" s="120"/>
      <c r="PQL374" s="120"/>
      <c r="PQM374" s="116"/>
      <c r="PQN374" s="117"/>
      <c r="PQO374" s="117"/>
      <c r="PQP374" s="118"/>
      <c r="PQQ374" s="118"/>
      <c r="PQR374" s="116"/>
      <c r="PQS374" s="119"/>
      <c r="PQT374" s="120"/>
      <c r="PQU374" s="120"/>
      <c r="PQV374" s="116"/>
      <c r="PQW374" s="117"/>
      <c r="PQX374" s="117"/>
      <c r="PQY374" s="118"/>
      <c r="PQZ374" s="118"/>
      <c r="PRA374" s="116"/>
      <c r="PRB374" s="119"/>
      <c r="PRC374" s="120"/>
      <c r="PRD374" s="120"/>
      <c r="PRE374" s="116"/>
      <c r="PRF374" s="117"/>
      <c r="PRG374" s="117"/>
      <c r="PRH374" s="118"/>
      <c r="PRI374" s="118"/>
      <c r="PRJ374" s="116"/>
      <c r="PRK374" s="119"/>
      <c r="PRL374" s="120"/>
      <c r="PRM374" s="120"/>
      <c r="PRN374" s="116"/>
      <c r="PRO374" s="117"/>
      <c r="PRP374" s="117"/>
      <c r="PRQ374" s="118"/>
      <c r="PRR374" s="118"/>
      <c r="PRS374" s="116"/>
      <c r="PRT374" s="119"/>
      <c r="PRU374" s="120"/>
      <c r="PRV374" s="120"/>
      <c r="PRW374" s="116"/>
      <c r="PRX374" s="117"/>
      <c r="PRY374" s="117"/>
      <c r="PRZ374" s="118"/>
      <c r="PSA374" s="118"/>
      <c r="PSB374" s="116"/>
      <c r="PSC374" s="119"/>
      <c r="PSD374" s="120"/>
      <c r="PSE374" s="120"/>
      <c r="PSF374" s="116"/>
      <c r="PSG374" s="117"/>
      <c r="PSH374" s="117"/>
      <c r="PSI374" s="118"/>
      <c r="PSJ374" s="118"/>
      <c r="PSK374" s="116"/>
      <c r="PSL374" s="119"/>
      <c r="PSM374" s="120"/>
      <c r="PSN374" s="120"/>
      <c r="PSO374" s="116"/>
      <c r="PSP374" s="117"/>
      <c r="PSQ374" s="117"/>
      <c r="PSR374" s="118"/>
      <c r="PSS374" s="118"/>
      <c r="PST374" s="116"/>
      <c r="PSU374" s="119"/>
      <c r="PSV374" s="120"/>
      <c r="PSW374" s="120"/>
      <c r="PSX374" s="116"/>
      <c r="PSY374" s="117"/>
      <c r="PSZ374" s="117"/>
      <c r="PTA374" s="118"/>
      <c r="PTB374" s="118"/>
      <c r="PTC374" s="116"/>
      <c r="PTD374" s="119"/>
      <c r="PTE374" s="120"/>
      <c r="PTF374" s="120"/>
      <c r="PTG374" s="116"/>
      <c r="PTH374" s="117"/>
      <c r="PTI374" s="117"/>
      <c r="PTJ374" s="118"/>
      <c r="PTK374" s="118"/>
      <c r="PTL374" s="116"/>
      <c r="PTM374" s="119"/>
      <c r="PTN374" s="120"/>
      <c r="PTO374" s="120"/>
      <c r="PTP374" s="116"/>
      <c r="PTQ374" s="117"/>
      <c r="PTR374" s="117"/>
      <c r="PTS374" s="118"/>
      <c r="PTT374" s="118"/>
      <c r="PTU374" s="116"/>
      <c r="PTV374" s="119"/>
      <c r="PTW374" s="120"/>
      <c r="PTX374" s="120"/>
      <c r="PTY374" s="116"/>
      <c r="PTZ374" s="117"/>
      <c r="PUA374" s="117"/>
      <c r="PUB374" s="118"/>
      <c r="PUC374" s="118"/>
      <c r="PUD374" s="116"/>
      <c r="PUE374" s="119"/>
      <c r="PUF374" s="120"/>
      <c r="PUG374" s="120"/>
      <c r="PUH374" s="116"/>
      <c r="PUI374" s="117"/>
      <c r="PUJ374" s="117"/>
      <c r="PUK374" s="118"/>
      <c r="PUL374" s="118"/>
      <c r="PUM374" s="116"/>
      <c r="PUN374" s="119"/>
      <c r="PUO374" s="120"/>
      <c r="PUP374" s="120"/>
      <c r="PUQ374" s="116"/>
      <c r="PUR374" s="117"/>
      <c r="PUS374" s="117"/>
      <c r="PUT374" s="118"/>
      <c r="PUU374" s="118"/>
      <c r="PUV374" s="116"/>
      <c r="PUW374" s="119"/>
      <c r="PUX374" s="120"/>
      <c r="PUY374" s="120"/>
      <c r="PUZ374" s="116"/>
      <c r="PVA374" s="117"/>
      <c r="PVB374" s="117"/>
      <c r="PVC374" s="118"/>
      <c r="PVD374" s="118"/>
      <c r="PVE374" s="116"/>
      <c r="PVF374" s="119"/>
      <c r="PVG374" s="120"/>
      <c r="PVH374" s="120"/>
      <c r="PVI374" s="116"/>
      <c r="PVJ374" s="117"/>
      <c r="PVK374" s="117"/>
      <c r="PVL374" s="118"/>
      <c r="PVM374" s="118"/>
      <c r="PVN374" s="116"/>
      <c r="PVO374" s="119"/>
      <c r="PVP374" s="120"/>
      <c r="PVQ374" s="120"/>
      <c r="PVR374" s="116"/>
      <c r="PVS374" s="117"/>
      <c r="PVT374" s="117"/>
      <c r="PVU374" s="118"/>
      <c r="PVV374" s="118"/>
      <c r="PVW374" s="116"/>
      <c r="PVX374" s="119"/>
      <c r="PVY374" s="120"/>
      <c r="PVZ374" s="120"/>
      <c r="PWA374" s="116"/>
      <c r="PWB374" s="117"/>
      <c r="PWC374" s="117"/>
      <c r="PWD374" s="118"/>
      <c r="PWE374" s="118"/>
      <c r="PWF374" s="116"/>
      <c r="PWG374" s="119"/>
      <c r="PWH374" s="120"/>
      <c r="PWI374" s="120"/>
      <c r="PWJ374" s="116"/>
      <c r="PWK374" s="117"/>
      <c r="PWL374" s="117"/>
      <c r="PWM374" s="118"/>
      <c r="PWN374" s="118"/>
      <c r="PWO374" s="116"/>
      <c r="PWP374" s="119"/>
      <c r="PWQ374" s="120"/>
      <c r="PWR374" s="120"/>
      <c r="PWS374" s="116"/>
      <c r="PWT374" s="117"/>
      <c r="PWU374" s="117"/>
      <c r="PWV374" s="118"/>
      <c r="PWW374" s="118"/>
      <c r="PWX374" s="116"/>
      <c r="PWY374" s="119"/>
      <c r="PWZ374" s="120"/>
      <c r="PXA374" s="120"/>
      <c r="PXB374" s="116"/>
      <c r="PXC374" s="117"/>
      <c r="PXD374" s="117"/>
      <c r="PXE374" s="118"/>
      <c r="PXF374" s="118"/>
      <c r="PXG374" s="116"/>
      <c r="PXH374" s="119"/>
      <c r="PXI374" s="120"/>
      <c r="PXJ374" s="120"/>
      <c r="PXK374" s="116"/>
      <c r="PXL374" s="117"/>
      <c r="PXM374" s="117"/>
      <c r="PXN374" s="118"/>
      <c r="PXO374" s="118"/>
      <c r="PXP374" s="116"/>
      <c r="PXQ374" s="119"/>
      <c r="PXR374" s="120"/>
      <c r="PXS374" s="120"/>
      <c r="PXT374" s="116"/>
      <c r="PXU374" s="117"/>
      <c r="PXV374" s="117"/>
      <c r="PXW374" s="118"/>
      <c r="PXX374" s="118"/>
      <c r="PXY374" s="116"/>
      <c r="PXZ374" s="119"/>
      <c r="PYA374" s="120"/>
      <c r="PYB374" s="120"/>
      <c r="PYC374" s="116"/>
      <c r="PYD374" s="117"/>
      <c r="PYE374" s="117"/>
      <c r="PYF374" s="118"/>
      <c r="PYG374" s="118"/>
      <c r="PYH374" s="116"/>
      <c r="PYI374" s="119"/>
      <c r="PYJ374" s="120"/>
      <c r="PYK374" s="120"/>
      <c r="PYL374" s="116"/>
      <c r="PYM374" s="117"/>
      <c r="PYN374" s="117"/>
      <c r="PYO374" s="118"/>
      <c r="PYP374" s="118"/>
      <c r="PYQ374" s="116"/>
      <c r="PYR374" s="119"/>
      <c r="PYS374" s="120"/>
      <c r="PYT374" s="120"/>
      <c r="PYU374" s="116"/>
      <c r="PYV374" s="117"/>
      <c r="PYW374" s="117"/>
      <c r="PYX374" s="118"/>
      <c r="PYY374" s="118"/>
      <c r="PYZ374" s="116"/>
      <c r="PZA374" s="119"/>
      <c r="PZB374" s="120"/>
      <c r="PZC374" s="120"/>
      <c r="PZD374" s="116"/>
      <c r="PZE374" s="117"/>
      <c r="PZF374" s="117"/>
      <c r="PZG374" s="118"/>
      <c r="PZH374" s="118"/>
      <c r="PZI374" s="116"/>
      <c r="PZJ374" s="119"/>
      <c r="PZK374" s="120"/>
      <c r="PZL374" s="120"/>
      <c r="PZM374" s="116"/>
      <c r="PZN374" s="117"/>
      <c r="PZO374" s="117"/>
      <c r="PZP374" s="118"/>
      <c r="PZQ374" s="118"/>
      <c r="PZR374" s="116"/>
      <c r="PZS374" s="119"/>
      <c r="PZT374" s="120"/>
      <c r="PZU374" s="120"/>
      <c r="PZV374" s="116"/>
      <c r="PZW374" s="117"/>
      <c r="PZX374" s="117"/>
      <c r="PZY374" s="118"/>
      <c r="PZZ374" s="118"/>
      <c r="QAA374" s="116"/>
      <c r="QAB374" s="119"/>
      <c r="QAC374" s="120"/>
      <c r="QAD374" s="120"/>
      <c r="QAE374" s="116"/>
      <c r="QAF374" s="117"/>
      <c r="QAG374" s="117"/>
      <c r="QAH374" s="118"/>
      <c r="QAI374" s="118"/>
      <c r="QAJ374" s="116"/>
      <c r="QAK374" s="119"/>
      <c r="QAL374" s="120"/>
      <c r="QAM374" s="120"/>
      <c r="QAN374" s="116"/>
      <c r="QAO374" s="117"/>
      <c r="QAP374" s="117"/>
      <c r="QAQ374" s="118"/>
      <c r="QAR374" s="118"/>
      <c r="QAS374" s="116"/>
      <c r="QAT374" s="119"/>
      <c r="QAU374" s="120"/>
      <c r="QAV374" s="120"/>
      <c r="QAW374" s="116"/>
      <c r="QAX374" s="117"/>
      <c r="QAY374" s="117"/>
      <c r="QAZ374" s="118"/>
      <c r="QBA374" s="118"/>
      <c r="QBB374" s="116"/>
      <c r="QBC374" s="119"/>
      <c r="QBD374" s="120"/>
      <c r="QBE374" s="120"/>
      <c r="QBF374" s="116"/>
      <c r="QBG374" s="117"/>
      <c r="QBH374" s="117"/>
      <c r="QBI374" s="118"/>
      <c r="QBJ374" s="118"/>
      <c r="QBK374" s="116"/>
      <c r="QBL374" s="119"/>
      <c r="QBM374" s="120"/>
      <c r="QBN374" s="120"/>
      <c r="QBO374" s="116"/>
      <c r="QBP374" s="117"/>
      <c r="QBQ374" s="117"/>
      <c r="QBR374" s="118"/>
      <c r="QBS374" s="118"/>
      <c r="QBT374" s="116"/>
      <c r="QBU374" s="119"/>
      <c r="QBV374" s="120"/>
      <c r="QBW374" s="120"/>
      <c r="QBX374" s="116"/>
      <c r="QBY374" s="117"/>
      <c r="QBZ374" s="117"/>
      <c r="QCA374" s="118"/>
      <c r="QCB374" s="118"/>
      <c r="QCC374" s="116"/>
      <c r="QCD374" s="119"/>
      <c r="QCE374" s="120"/>
      <c r="QCF374" s="120"/>
      <c r="QCG374" s="116"/>
      <c r="QCH374" s="117"/>
      <c r="QCI374" s="117"/>
      <c r="QCJ374" s="118"/>
      <c r="QCK374" s="118"/>
      <c r="QCL374" s="116"/>
      <c r="QCM374" s="119"/>
      <c r="QCN374" s="120"/>
      <c r="QCO374" s="120"/>
      <c r="QCP374" s="116"/>
      <c r="QCQ374" s="117"/>
      <c r="QCR374" s="117"/>
      <c r="QCS374" s="118"/>
      <c r="QCT374" s="118"/>
      <c r="QCU374" s="116"/>
      <c r="QCV374" s="119"/>
      <c r="QCW374" s="120"/>
      <c r="QCX374" s="120"/>
      <c r="QCY374" s="116"/>
      <c r="QCZ374" s="117"/>
      <c r="QDA374" s="117"/>
      <c r="QDB374" s="118"/>
      <c r="QDC374" s="118"/>
      <c r="QDD374" s="116"/>
      <c r="QDE374" s="119"/>
      <c r="QDF374" s="120"/>
      <c r="QDG374" s="120"/>
      <c r="QDH374" s="116"/>
      <c r="QDI374" s="117"/>
      <c r="QDJ374" s="117"/>
      <c r="QDK374" s="118"/>
      <c r="QDL374" s="118"/>
      <c r="QDM374" s="116"/>
      <c r="QDN374" s="119"/>
      <c r="QDO374" s="120"/>
      <c r="QDP374" s="120"/>
      <c r="QDQ374" s="116"/>
      <c r="QDR374" s="117"/>
      <c r="QDS374" s="117"/>
      <c r="QDT374" s="118"/>
      <c r="QDU374" s="118"/>
      <c r="QDV374" s="116"/>
      <c r="QDW374" s="119"/>
      <c r="QDX374" s="120"/>
      <c r="QDY374" s="120"/>
      <c r="QDZ374" s="116"/>
      <c r="QEA374" s="117"/>
      <c r="QEB374" s="117"/>
      <c r="QEC374" s="118"/>
      <c r="QED374" s="118"/>
      <c r="QEE374" s="116"/>
      <c r="QEF374" s="119"/>
      <c r="QEG374" s="120"/>
      <c r="QEH374" s="120"/>
      <c r="QEI374" s="116"/>
      <c r="QEJ374" s="117"/>
      <c r="QEK374" s="117"/>
      <c r="QEL374" s="118"/>
      <c r="QEM374" s="118"/>
      <c r="QEN374" s="116"/>
      <c r="QEO374" s="119"/>
      <c r="QEP374" s="120"/>
      <c r="QEQ374" s="120"/>
      <c r="QER374" s="116"/>
      <c r="QES374" s="117"/>
      <c r="QET374" s="117"/>
      <c r="QEU374" s="118"/>
      <c r="QEV374" s="118"/>
      <c r="QEW374" s="116"/>
      <c r="QEX374" s="119"/>
      <c r="QEY374" s="120"/>
      <c r="QEZ374" s="120"/>
      <c r="QFA374" s="116"/>
      <c r="QFB374" s="117"/>
      <c r="QFC374" s="117"/>
      <c r="QFD374" s="118"/>
      <c r="QFE374" s="118"/>
      <c r="QFF374" s="116"/>
      <c r="QFG374" s="119"/>
      <c r="QFH374" s="120"/>
      <c r="QFI374" s="120"/>
      <c r="QFJ374" s="116"/>
      <c r="QFK374" s="117"/>
      <c r="QFL374" s="117"/>
      <c r="QFM374" s="118"/>
      <c r="QFN374" s="118"/>
      <c r="QFO374" s="116"/>
      <c r="QFP374" s="119"/>
      <c r="QFQ374" s="120"/>
      <c r="QFR374" s="120"/>
      <c r="QFS374" s="116"/>
      <c r="QFT374" s="117"/>
      <c r="QFU374" s="117"/>
      <c r="QFV374" s="118"/>
      <c r="QFW374" s="118"/>
      <c r="QFX374" s="116"/>
      <c r="QFY374" s="119"/>
      <c r="QFZ374" s="120"/>
      <c r="QGA374" s="120"/>
      <c r="QGB374" s="116"/>
      <c r="QGC374" s="117"/>
      <c r="QGD374" s="117"/>
      <c r="QGE374" s="118"/>
      <c r="QGF374" s="118"/>
      <c r="QGG374" s="116"/>
      <c r="QGH374" s="119"/>
      <c r="QGI374" s="120"/>
      <c r="QGJ374" s="120"/>
      <c r="QGK374" s="116"/>
      <c r="QGL374" s="117"/>
      <c r="QGM374" s="117"/>
      <c r="QGN374" s="118"/>
      <c r="QGO374" s="118"/>
      <c r="QGP374" s="116"/>
      <c r="QGQ374" s="119"/>
      <c r="QGR374" s="120"/>
      <c r="QGS374" s="120"/>
      <c r="QGT374" s="116"/>
      <c r="QGU374" s="117"/>
      <c r="QGV374" s="117"/>
      <c r="QGW374" s="118"/>
      <c r="QGX374" s="118"/>
      <c r="QGY374" s="116"/>
      <c r="QGZ374" s="119"/>
      <c r="QHA374" s="120"/>
      <c r="QHB374" s="120"/>
      <c r="QHC374" s="116"/>
      <c r="QHD374" s="117"/>
      <c r="QHE374" s="117"/>
      <c r="QHF374" s="118"/>
      <c r="QHG374" s="118"/>
      <c r="QHH374" s="116"/>
      <c r="QHI374" s="119"/>
      <c r="QHJ374" s="120"/>
      <c r="QHK374" s="120"/>
      <c r="QHL374" s="116"/>
      <c r="QHM374" s="117"/>
      <c r="QHN374" s="117"/>
      <c r="QHO374" s="118"/>
      <c r="QHP374" s="118"/>
      <c r="QHQ374" s="116"/>
      <c r="QHR374" s="119"/>
      <c r="QHS374" s="120"/>
      <c r="QHT374" s="120"/>
      <c r="QHU374" s="116"/>
      <c r="QHV374" s="117"/>
      <c r="QHW374" s="117"/>
      <c r="QHX374" s="118"/>
      <c r="QHY374" s="118"/>
      <c r="QHZ374" s="116"/>
      <c r="QIA374" s="119"/>
      <c r="QIB374" s="120"/>
      <c r="QIC374" s="120"/>
      <c r="QID374" s="116"/>
      <c r="QIE374" s="117"/>
      <c r="QIF374" s="117"/>
      <c r="QIG374" s="118"/>
      <c r="QIH374" s="118"/>
      <c r="QII374" s="116"/>
      <c r="QIJ374" s="119"/>
      <c r="QIK374" s="120"/>
      <c r="QIL374" s="120"/>
      <c r="QIM374" s="116"/>
      <c r="QIN374" s="117"/>
      <c r="QIO374" s="117"/>
      <c r="QIP374" s="118"/>
      <c r="QIQ374" s="118"/>
      <c r="QIR374" s="116"/>
      <c r="QIS374" s="119"/>
      <c r="QIT374" s="120"/>
      <c r="QIU374" s="120"/>
      <c r="QIV374" s="116"/>
      <c r="QIW374" s="117"/>
      <c r="QIX374" s="117"/>
      <c r="QIY374" s="118"/>
      <c r="QIZ374" s="118"/>
      <c r="QJA374" s="116"/>
      <c r="QJB374" s="119"/>
      <c r="QJC374" s="120"/>
      <c r="QJD374" s="120"/>
      <c r="QJE374" s="116"/>
      <c r="QJF374" s="117"/>
      <c r="QJG374" s="117"/>
      <c r="QJH374" s="118"/>
      <c r="QJI374" s="118"/>
      <c r="QJJ374" s="116"/>
      <c r="QJK374" s="119"/>
      <c r="QJL374" s="120"/>
      <c r="QJM374" s="120"/>
      <c r="QJN374" s="116"/>
      <c r="QJO374" s="117"/>
      <c r="QJP374" s="117"/>
      <c r="QJQ374" s="118"/>
      <c r="QJR374" s="118"/>
      <c r="QJS374" s="116"/>
      <c r="QJT374" s="119"/>
      <c r="QJU374" s="120"/>
      <c r="QJV374" s="120"/>
      <c r="QJW374" s="116"/>
      <c r="QJX374" s="117"/>
      <c r="QJY374" s="117"/>
      <c r="QJZ374" s="118"/>
      <c r="QKA374" s="118"/>
      <c r="QKB374" s="116"/>
      <c r="QKC374" s="119"/>
      <c r="QKD374" s="120"/>
      <c r="QKE374" s="120"/>
      <c r="QKF374" s="116"/>
      <c r="QKG374" s="117"/>
      <c r="QKH374" s="117"/>
      <c r="QKI374" s="118"/>
      <c r="QKJ374" s="118"/>
      <c r="QKK374" s="116"/>
      <c r="QKL374" s="119"/>
      <c r="QKM374" s="120"/>
      <c r="QKN374" s="120"/>
      <c r="QKO374" s="116"/>
      <c r="QKP374" s="117"/>
      <c r="QKQ374" s="117"/>
      <c r="QKR374" s="118"/>
      <c r="QKS374" s="118"/>
      <c r="QKT374" s="116"/>
      <c r="QKU374" s="119"/>
      <c r="QKV374" s="120"/>
      <c r="QKW374" s="120"/>
      <c r="QKX374" s="116"/>
      <c r="QKY374" s="117"/>
      <c r="QKZ374" s="117"/>
      <c r="QLA374" s="118"/>
      <c r="QLB374" s="118"/>
      <c r="QLC374" s="116"/>
      <c r="QLD374" s="119"/>
      <c r="QLE374" s="120"/>
      <c r="QLF374" s="120"/>
      <c r="QLG374" s="116"/>
      <c r="QLH374" s="117"/>
      <c r="QLI374" s="117"/>
      <c r="QLJ374" s="118"/>
      <c r="QLK374" s="118"/>
      <c r="QLL374" s="116"/>
      <c r="QLM374" s="119"/>
      <c r="QLN374" s="120"/>
      <c r="QLO374" s="120"/>
      <c r="QLP374" s="116"/>
      <c r="QLQ374" s="117"/>
      <c r="QLR374" s="117"/>
      <c r="QLS374" s="118"/>
      <c r="QLT374" s="118"/>
      <c r="QLU374" s="116"/>
      <c r="QLV374" s="119"/>
      <c r="QLW374" s="120"/>
      <c r="QLX374" s="120"/>
      <c r="QLY374" s="116"/>
      <c r="QLZ374" s="117"/>
      <c r="QMA374" s="117"/>
      <c r="QMB374" s="118"/>
      <c r="QMC374" s="118"/>
      <c r="QMD374" s="116"/>
      <c r="QME374" s="119"/>
      <c r="QMF374" s="120"/>
      <c r="QMG374" s="120"/>
      <c r="QMH374" s="116"/>
      <c r="QMI374" s="117"/>
      <c r="QMJ374" s="117"/>
      <c r="QMK374" s="118"/>
      <c r="QML374" s="118"/>
      <c r="QMM374" s="116"/>
      <c r="QMN374" s="119"/>
      <c r="QMO374" s="120"/>
      <c r="QMP374" s="120"/>
      <c r="QMQ374" s="116"/>
      <c r="QMR374" s="117"/>
      <c r="QMS374" s="117"/>
      <c r="QMT374" s="118"/>
      <c r="QMU374" s="118"/>
      <c r="QMV374" s="116"/>
      <c r="QMW374" s="119"/>
      <c r="QMX374" s="120"/>
      <c r="QMY374" s="120"/>
      <c r="QMZ374" s="116"/>
      <c r="QNA374" s="117"/>
      <c r="QNB374" s="117"/>
      <c r="QNC374" s="118"/>
      <c r="QND374" s="118"/>
      <c r="QNE374" s="116"/>
      <c r="QNF374" s="119"/>
      <c r="QNG374" s="120"/>
      <c r="QNH374" s="120"/>
      <c r="QNI374" s="116"/>
      <c r="QNJ374" s="117"/>
      <c r="QNK374" s="117"/>
      <c r="QNL374" s="118"/>
      <c r="QNM374" s="118"/>
      <c r="QNN374" s="116"/>
      <c r="QNO374" s="119"/>
      <c r="QNP374" s="120"/>
      <c r="QNQ374" s="120"/>
      <c r="QNR374" s="116"/>
      <c r="QNS374" s="117"/>
      <c r="QNT374" s="117"/>
      <c r="QNU374" s="118"/>
      <c r="QNV374" s="118"/>
      <c r="QNW374" s="116"/>
      <c r="QNX374" s="119"/>
      <c r="QNY374" s="120"/>
      <c r="QNZ374" s="120"/>
      <c r="QOA374" s="116"/>
      <c r="QOB374" s="117"/>
      <c r="QOC374" s="117"/>
      <c r="QOD374" s="118"/>
      <c r="QOE374" s="118"/>
      <c r="QOF374" s="116"/>
      <c r="QOG374" s="119"/>
      <c r="QOH374" s="120"/>
      <c r="QOI374" s="120"/>
      <c r="QOJ374" s="116"/>
      <c r="QOK374" s="117"/>
      <c r="QOL374" s="117"/>
      <c r="QOM374" s="118"/>
      <c r="QON374" s="118"/>
      <c r="QOO374" s="116"/>
      <c r="QOP374" s="119"/>
      <c r="QOQ374" s="120"/>
      <c r="QOR374" s="120"/>
      <c r="QOS374" s="116"/>
      <c r="QOT374" s="117"/>
      <c r="QOU374" s="117"/>
      <c r="QOV374" s="118"/>
      <c r="QOW374" s="118"/>
      <c r="QOX374" s="116"/>
      <c r="QOY374" s="119"/>
      <c r="QOZ374" s="120"/>
      <c r="QPA374" s="120"/>
      <c r="QPB374" s="116"/>
      <c r="QPC374" s="117"/>
      <c r="QPD374" s="117"/>
      <c r="QPE374" s="118"/>
      <c r="QPF374" s="118"/>
      <c r="QPG374" s="116"/>
      <c r="QPH374" s="119"/>
      <c r="QPI374" s="120"/>
      <c r="QPJ374" s="120"/>
      <c r="QPK374" s="116"/>
      <c r="QPL374" s="117"/>
      <c r="QPM374" s="117"/>
      <c r="QPN374" s="118"/>
      <c r="QPO374" s="118"/>
      <c r="QPP374" s="116"/>
      <c r="QPQ374" s="119"/>
      <c r="QPR374" s="120"/>
      <c r="QPS374" s="120"/>
      <c r="QPT374" s="116"/>
      <c r="QPU374" s="117"/>
      <c r="QPV374" s="117"/>
      <c r="QPW374" s="118"/>
      <c r="QPX374" s="118"/>
      <c r="QPY374" s="116"/>
      <c r="QPZ374" s="119"/>
      <c r="QQA374" s="120"/>
      <c r="QQB374" s="120"/>
      <c r="QQC374" s="116"/>
      <c r="QQD374" s="117"/>
      <c r="QQE374" s="117"/>
      <c r="QQF374" s="118"/>
      <c r="QQG374" s="118"/>
      <c r="QQH374" s="116"/>
      <c r="QQI374" s="119"/>
      <c r="QQJ374" s="120"/>
      <c r="QQK374" s="120"/>
      <c r="QQL374" s="116"/>
      <c r="QQM374" s="117"/>
      <c r="QQN374" s="117"/>
      <c r="QQO374" s="118"/>
      <c r="QQP374" s="118"/>
      <c r="QQQ374" s="116"/>
      <c r="QQR374" s="119"/>
      <c r="QQS374" s="120"/>
      <c r="QQT374" s="120"/>
      <c r="QQU374" s="116"/>
      <c r="QQV374" s="117"/>
      <c r="QQW374" s="117"/>
      <c r="QQX374" s="118"/>
      <c r="QQY374" s="118"/>
      <c r="QQZ374" s="116"/>
      <c r="QRA374" s="119"/>
      <c r="QRB374" s="120"/>
      <c r="QRC374" s="120"/>
      <c r="QRD374" s="116"/>
      <c r="QRE374" s="117"/>
      <c r="QRF374" s="117"/>
      <c r="QRG374" s="118"/>
      <c r="QRH374" s="118"/>
      <c r="QRI374" s="116"/>
      <c r="QRJ374" s="119"/>
      <c r="QRK374" s="120"/>
      <c r="QRL374" s="120"/>
      <c r="QRM374" s="116"/>
      <c r="QRN374" s="117"/>
      <c r="QRO374" s="117"/>
      <c r="QRP374" s="118"/>
      <c r="QRQ374" s="118"/>
      <c r="QRR374" s="116"/>
      <c r="QRS374" s="119"/>
      <c r="QRT374" s="120"/>
      <c r="QRU374" s="120"/>
      <c r="QRV374" s="116"/>
      <c r="QRW374" s="117"/>
      <c r="QRX374" s="117"/>
      <c r="QRY374" s="118"/>
      <c r="QRZ374" s="118"/>
      <c r="QSA374" s="116"/>
      <c r="QSB374" s="119"/>
      <c r="QSC374" s="120"/>
      <c r="QSD374" s="120"/>
      <c r="QSE374" s="116"/>
      <c r="QSF374" s="117"/>
      <c r="QSG374" s="117"/>
      <c r="QSH374" s="118"/>
      <c r="QSI374" s="118"/>
      <c r="QSJ374" s="116"/>
      <c r="QSK374" s="119"/>
      <c r="QSL374" s="120"/>
      <c r="QSM374" s="120"/>
      <c r="QSN374" s="116"/>
      <c r="QSO374" s="117"/>
      <c r="QSP374" s="117"/>
      <c r="QSQ374" s="118"/>
      <c r="QSR374" s="118"/>
      <c r="QSS374" s="116"/>
      <c r="QST374" s="119"/>
      <c r="QSU374" s="120"/>
      <c r="QSV374" s="120"/>
      <c r="QSW374" s="116"/>
      <c r="QSX374" s="117"/>
      <c r="QSY374" s="117"/>
      <c r="QSZ374" s="118"/>
      <c r="QTA374" s="118"/>
      <c r="QTB374" s="116"/>
      <c r="QTC374" s="119"/>
      <c r="QTD374" s="120"/>
      <c r="QTE374" s="120"/>
      <c r="QTF374" s="116"/>
      <c r="QTG374" s="117"/>
      <c r="QTH374" s="117"/>
      <c r="QTI374" s="118"/>
      <c r="QTJ374" s="118"/>
      <c r="QTK374" s="116"/>
      <c r="QTL374" s="119"/>
      <c r="QTM374" s="120"/>
      <c r="QTN374" s="120"/>
      <c r="QTO374" s="116"/>
      <c r="QTP374" s="117"/>
      <c r="QTQ374" s="117"/>
      <c r="QTR374" s="118"/>
      <c r="QTS374" s="118"/>
      <c r="QTT374" s="116"/>
      <c r="QTU374" s="119"/>
      <c r="QTV374" s="120"/>
      <c r="QTW374" s="120"/>
      <c r="QTX374" s="116"/>
      <c r="QTY374" s="117"/>
      <c r="QTZ374" s="117"/>
      <c r="QUA374" s="118"/>
      <c r="QUB374" s="118"/>
      <c r="QUC374" s="116"/>
      <c r="QUD374" s="119"/>
      <c r="QUE374" s="120"/>
      <c r="QUF374" s="120"/>
      <c r="QUG374" s="116"/>
      <c r="QUH374" s="117"/>
      <c r="QUI374" s="117"/>
      <c r="QUJ374" s="118"/>
      <c r="QUK374" s="118"/>
      <c r="QUL374" s="116"/>
      <c r="QUM374" s="119"/>
      <c r="QUN374" s="120"/>
      <c r="QUO374" s="120"/>
      <c r="QUP374" s="116"/>
      <c r="QUQ374" s="117"/>
      <c r="QUR374" s="117"/>
      <c r="QUS374" s="118"/>
      <c r="QUT374" s="118"/>
      <c r="QUU374" s="116"/>
      <c r="QUV374" s="119"/>
      <c r="QUW374" s="120"/>
      <c r="QUX374" s="120"/>
      <c r="QUY374" s="116"/>
      <c r="QUZ374" s="117"/>
      <c r="QVA374" s="117"/>
      <c r="QVB374" s="118"/>
      <c r="QVC374" s="118"/>
      <c r="QVD374" s="116"/>
      <c r="QVE374" s="119"/>
      <c r="QVF374" s="120"/>
      <c r="QVG374" s="120"/>
      <c r="QVH374" s="116"/>
      <c r="QVI374" s="117"/>
      <c r="QVJ374" s="117"/>
      <c r="QVK374" s="118"/>
      <c r="QVL374" s="118"/>
      <c r="QVM374" s="116"/>
      <c r="QVN374" s="119"/>
      <c r="QVO374" s="120"/>
      <c r="QVP374" s="120"/>
      <c r="QVQ374" s="116"/>
      <c r="QVR374" s="117"/>
      <c r="QVS374" s="117"/>
      <c r="QVT374" s="118"/>
      <c r="QVU374" s="118"/>
      <c r="QVV374" s="116"/>
      <c r="QVW374" s="119"/>
      <c r="QVX374" s="120"/>
      <c r="QVY374" s="120"/>
      <c r="QVZ374" s="116"/>
      <c r="QWA374" s="117"/>
      <c r="QWB374" s="117"/>
      <c r="QWC374" s="118"/>
      <c r="QWD374" s="118"/>
      <c r="QWE374" s="116"/>
      <c r="QWF374" s="119"/>
      <c r="QWG374" s="120"/>
      <c r="QWH374" s="120"/>
      <c r="QWI374" s="116"/>
      <c r="QWJ374" s="117"/>
      <c r="QWK374" s="117"/>
      <c r="QWL374" s="118"/>
      <c r="QWM374" s="118"/>
      <c r="QWN374" s="116"/>
      <c r="QWO374" s="119"/>
      <c r="QWP374" s="120"/>
      <c r="QWQ374" s="120"/>
      <c r="QWR374" s="116"/>
      <c r="QWS374" s="117"/>
      <c r="QWT374" s="117"/>
      <c r="QWU374" s="118"/>
      <c r="QWV374" s="118"/>
      <c r="QWW374" s="116"/>
      <c r="QWX374" s="119"/>
      <c r="QWY374" s="120"/>
      <c r="QWZ374" s="120"/>
      <c r="QXA374" s="116"/>
      <c r="QXB374" s="117"/>
      <c r="QXC374" s="117"/>
      <c r="QXD374" s="118"/>
      <c r="QXE374" s="118"/>
      <c r="QXF374" s="116"/>
      <c r="QXG374" s="119"/>
      <c r="QXH374" s="120"/>
      <c r="QXI374" s="120"/>
      <c r="QXJ374" s="116"/>
      <c r="QXK374" s="117"/>
      <c r="QXL374" s="117"/>
      <c r="QXM374" s="118"/>
      <c r="QXN374" s="118"/>
      <c r="QXO374" s="116"/>
      <c r="QXP374" s="119"/>
      <c r="QXQ374" s="120"/>
      <c r="QXR374" s="120"/>
      <c r="QXS374" s="116"/>
      <c r="QXT374" s="117"/>
      <c r="QXU374" s="117"/>
      <c r="QXV374" s="118"/>
      <c r="QXW374" s="118"/>
      <c r="QXX374" s="116"/>
      <c r="QXY374" s="119"/>
      <c r="QXZ374" s="120"/>
      <c r="QYA374" s="120"/>
      <c r="QYB374" s="116"/>
      <c r="QYC374" s="117"/>
      <c r="QYD374" s="117"/>
      <c r="QYE374" s="118"/>
      <c r="QYF374" s="118"/>
      <c r="QYG374" s="116"/>
      <c r="QYH374" s="119"/>
      <c r="QYI374" s="120"/>
      <c r="QYJ374" s="120"/>
      <c r="QYK374" s="116"/>
      <c r="QYL374" s="117"/>
      <c r="QYM374" s="117"/>
      <c r="QYN374" s="118"/>
      <c r="QYO374" s="118"/>
      <c r="QYP374" s="116"/>
      <c r="QYQ374" s="119"/>
      <c r="QYR374" s="120"/>
      <c r="QYS374" s="120"/>
      <c r="QYT374" s="116"/>
      <c r="QYU374" s="117"/>
      <c r="QYV374" s="117"/>
      <c r="QYW374" s="118"/>
      <c r="QYX374" s="118"/>
      <c r="QYY374" s="116"/>
      <c r="QYZ374" s="119"/>
      <c r="QZA374" s="120"/>
      <c r="QZB374" s="120"/>
      <c r="QZC374" s="116"/>
      <c r="QZD374" s="117"/>
      <c r="QZE374" s="117"/>
      <c r="QZF374" s="118"/>
      <c r="QZG374" s="118"/>
      <c r="QZH374" s="116"/>
      <c r="QZI374" s="119"/>
      <c r="QZJ374" s="120"/>
      <c r="QZK374" s="120"/>
      <c r="QZL374" s="116"/>
      <c r="QZM374" s="117"/>
      <c r="QZN374" s="117"/>
      <c r="QZO374" s="118"/>
      <c r="QZP374" s="118"/>
      <c r="QZQ374" s="116"/>
      <c r="QZR374" s="119"/>
      <c r="QZS374" s="120"/>
      <c r="QZT374" s="120"/>
      <c r="QZU374" s="116"/>
      <c r="QZV374" s="117"/>
      <c r="QZW374" s="117"/>
      <c r="QZX374" s="118"/>
      <c r="QZY374" s="118"/>
      <c r="QZZ374" s="116"/>
      <c r="RAA374" s="119"/>
      <c r="RAB374" s="120"/>
      <c r="RAC374" s="120"/>
      <c r="RAD374" s="116"/>
      <c r="RAE374" s="117"/>
      <c r="RAF374" s="117"/>
      <c r="RAG374" s="118"/>
      <c r="RAH374" s="118"/>
      <c r="RAI374" s="116"/>
      <c r="RAJ374" s="119"/>
      <c r="RAK374" s="120"/>
      <c r="RAL374" s="120"/>
      <c r="RAM374" s="116"/>
      <c r="RAN374" s="117"/>
      <c r="RAO374" s="117"/>
      <c r="RAP374" s="118"/>
      <c r="RAQ374" s="118"/>
      <c r="RAR374" s="116"/>
      <c r="RAS374" s="119"/>
      <c r="RAT374" s="120"/>
      <c r="RAU374" s="120"/>
      <c r="RAV374" s="116"/>
      <c r="RAW374" s="117"/>
      <c r="RAX374" s="117"/>
      <c r="RAY374" s="118"/>
      <c r="RAZ374" s="118"/>
      <c r="RBA374" s="116"/>
      <c r="RBB374" s="119"/>
      <c r="RBC374" s="120"/>
      <c r="RBD374" s="120"/>
      <c r="RBE374" s="116"/>
      <c r="RBF374" s="117"/>
      <c r="RBG374" s="117"/>
      <c r="RBH374" s="118"/>
      <c r="RBI374" s="118"/>
      <c r="RBJ374" s="116"/>
      <c r="RBK374" s="119"/>
      <c r="RBL374" s="120"/>
      <c r="RBM374" s="120"/>
      <c r="RBN374" s="116"/>
      <c r="RBO374" s="117"/>
      <c r="RBP374" s="117"/>
      <c r="RBQ374" s="118"/>
      <c r="RBR374" s="118"/>
      <c r="RBS374" s="116"/>
      <c r="RBT374" s="119"/>
      <c r="RBU374" s="120"/>
      <c r="RBV374" s="120"/>
      <c r="RBW374" s="116"/>
      <c r="RBX374" s="117"/>
      <c r="RBY374" s="117"/>
      <c r="RBZ374" s="118"/>
      <c r="RCA374" s="118"/>
      <c r="RCB374" s="116"/>
      <c r="RCC374" s="119"/>
      <c r="RCD374" s="120"/>
      <c r="RCE374" s="120"/>
      <c r="RCF374" s="116"/>
      <c r="RCG374" s="117"/>
      <c r="RCH374" s="117"/>
      <c r="RCI374" s="118"/>
      <c r="RCJ374" s="118"/>
      <c r="RCK374" s="116"/>
      <c r="RCL374" s="119"/>
      <c r="RCM374" s="120"/>
      <c r="RCN374" s="120"/>
      <c r="RCO374" s="116"/>
      <c r="RCP374" s="117"/>
      <c r="RCQ374" s="117"/>
      <c r="RCR374" s="118"/>
      <c r="RCS374" s="118"/>
      <c r="RCT374" s="116"/>
      <c r="RCU374" s="119"/>
      <c r="RCV374" s="120"/>
      <c r="RCW374" s="120"/>
      <c r="RCX374" s="116"/>
      <c r="RCY374" s="117"/>
      <c r="RCZ374" s="117"/>
      <c r="RDA374" s="118"/>
      <c r="RDB374" s="118"/>
      <c r="RDC374" s="116"/>
      <c r="RDD374" s="119"/>
      <c r="RDE374" s="120"/>
      <c r="RDF374" s="120"/>
      <c r="RDG374" s="116"/>
      <c r="RDH374" s="117"/>
      <c r="RDI374" s="117"/>
      <c r="RDJ374" s="118"/>
      <c r="RDK374" s="118"/>
      <c r="RDL374" s="116"/>
      <c r="RDM374" s="119"/>
      <c r="RDN374" s="120"/>
      <c r="RDO374" s="120"/>
      <c r="RDP374" s="116"/>
      <c r="RDQ374" s="117"/>
      <c r="RDR374" s="117"/>
      <c r="RDS374" s="118"/>
      <c r="RDT374" s="118"/>
      <c r="RDU374" s="116"/>
      <c r="RDV374" s="119"/>
      <c r="RDW374" s="120"/>
      <c r="RDX374" s="120"/>
      <c r="RDY374" s="116"/>
      <c r="RDZ374" s="117"/>
      <c r="REA374" s="117"/>
      <c r="REB374" s="118"/>
      <c r="REC374" s="118"/>
      <c r="RED374" s="116"/>
      <c r="REE374" s="119"/>
      <c r="REF374" s="120"/>
      <c r="REG374" s="120"/>
      <c r="REH374" s="116"/>
      <c r="REI374" s="117"/>
      <c r="REJ374" s="117"/>
      <c r="REK374" s="118"/>
      <c r="REL374" s="118"/>
      <c r="REM374" s="116"/>
      <c r="REN374" s="119"/>
      <c r="REO374" s="120"/>
      <c r="REP374" s="120"/>
      <c r="REQ374" s="116"/>
      <c r="RER374" s="117"/>
      <c r="RES374" s="117"/>
      <c r="RET374" s="118"/>
      <c r="REU374" s="118"/>
      <c r="REV374" s="116"/>
      <c r="REW374" s="119"/>
      <c r="REX374" s="120"/>
      <c r="REY374" s="120"/>
      <c r="REZ374" s="116"/>
      <c r="RFA374" s="117"/>
      <c r="RFB374" s="117"/>
      <c r="RFC374" s="118"/>
      <c r="RFD374" s="118"/>
      <c r="RFE374" s="116"/>
      <c r="RFF374" s="119"/>
      <c r="RFG374" s="120"/>
      <c r="RFH374" s="120"/>
      <c r="RFI374" s="116"/>
      <c r="RFJ374" s="117"/>
      <c r="RFK374" s="117"/>
      <c r="RFL374" s="118"/>
      <c r="RFM374" s="118"/>
      <c r="RFN374" s="116"/>
      <c r="RFO374" s="119"/>
      <c r="RFP374" s="120"/>
      <c r="RFQ374" s="120"/>
      <c r="RFR374" s="116"/>
      <c r="RFS374" s="117"/>
      <c r="RFT374" s="117"/>
      <c r="RFU374" s="118"/>
      <c r="RFV374" s="118"/>
      <c r="RFW374" s="116"/>
      <c r="RFX374" s="119"/>
      <c r="RFY374" s="120"/>
      <c r="RFZ374" s="120"/>
      <c r="RGA374" s="116"/>
      <c r="RGB374" s="117"/>
      <c r="RGC374" s="117"/>
      <c r="RGD374" s="118"/>
      <c r="RGE374" s="118"/>
      <c r="RGF374" s="116"/>
      <c r="RGG374" s="119"/>
      <c r="RGH374" s="120"/>
      <c r="RGI374" s="120"/>
      <c r="RGJ374" s="116"/>
      <c r="RGK374" s="117"/>
      <c r="RGL374" s="117"/>
      <c r="RGM374" s="118"/>
      <c r="RGN374" s="118"/>
      <c r="RGO374" s="116"/>
      <c r="RGP374" s="119"/>
      <c r="RGQ374" s="120"/>
      <c r="RGR374" s="120"/>
      <c r="RGS374" s="116"/>
      <c r="RGT374" s="117"/>
      <c r="RGU374" s="117"/>
      <c r="RGV374" s="118"/>
      <c r="RGW374" s="118"/>
      <c r="RGX374" s="116"/>
      <c r="RGY374" s="119"/>
      <c r="RGZ374" s="120"/>
      <c r="RHA374" s="120"/>
      <c r="RHB374" s="116"/>
      <c r="RHC374" s="117"/>
      <c r="RHD374" s="117"/>
      <c r="RHE374" s="118"/>
      <c r="RHF374" s="118"/>
      <c r="RHG374" s="116"/>
      <c r="RHH374" s="119"/>
      <c r="RHI374" s="120"/>
      <c r="RHJ374" s="120"/>
      <c r="RHK374" s="116"/>
      <c r="RHL374" s="117"/>
      <c r="RHM374" s="117"/>
      <c r="RHN374" s="118"/>
      <c r="RHO374" s="118"/>
      <c r="RHP374" s="116"/>
      <c r="RHQ374" s="119"/>
      <c r="RHR374" s="120"/>
      <c r="RHS374" s="120"/>
      <c r="RHT374" s="116"/>
      <c r="RHU374" s="117"/>
      <c r="RHV374" s="117"/>
      <c r="RHW374" s="118"/>
      <c r="RHX374" s="118"/>
      <c r="RHY374" s="116"/>
      <c r="RHZ374" s="119"/>
      <c r="RIA374" s="120"/>
      <c r="RIB374" s="120"/>
      <c r="RIC374" s="116"/>
      <c r="RID374" s="117"/>
      <c r="RIE374" s="117"/>
      <c r="RIF374" s="118"/>
      <c r="RIG374" s="118"/>
      <c r="RIH374" s="116"/>
      <c r="RII374" s="119"/>
      <c r="RIJ374" s="120"/>
      <c r="RIK374" s="120"/>
      <c r="RIL374" s="116"/>
      <c r="RIM374" s="117"/>
      <c r="RIN374" s="117"/>
      <c r="RIO374" s="118"/>
      <c r="RIP374" s="118"/>
      <c r="RIQ374" s="116"/>
      <c r="RIR374" s="119"/>
      <c r="RIS374" s="120"/>
      <c r="RIT374" s="120"/>
      <c r="RIU374" s="116"/>
      <c r="RIV374" s="117"/>
      <c r="RIW374" s="117"/>
      <c r="RIX374" s="118"/>
      <c r="RIY374" s="118"/>
      <c r="RIZ374" s="116"/>
      <c r="RJA374" s="119"/>
      <c r="RJB374" s="120"/>
      <c r="RJC374" s="120"/>
      <c r="RJD374" s="116"/>
      <c r="RJE374" s="117"/>
      <c r="RJF374" s="117"/>
      <c r="RJG374" s="118"/>
      <c r="RJH374" s="118"/>
      <c r="RJI374" s="116"/>
      <c r="RJJ374" s="119"/>
      <c r="RJK374" s="120"/>
      <c r="RJL374" s="120"/>
      <c r="RJM374" s="116"/>
      <c r="RJN374" s="117"/>
      <c r="RJO374" s="117"/>
      <c r="RJP374" s="118"/>
      <c r="RJQ374" s="118"/>
      <c r="RJR374" s="116"/>
      <c r="RJS374" s="119"/>
      <c r="RJT374" s="120"/>
      <c r="RJU374" s="120"/>
      <c r="RJV374" s="116"/>
      <c r="RJW374" s="117"/>
      <c r="RJX374" s="117"/>
      <c r="RJY374" s="118"/>
      <c r="RJZ374" s="118"/>
      <c r="RKA374" s="116"/>
      <c r="RKB374" s="119"/>
      <c r="RKC374" s="120"/>
      <c r="RKD374" s="120"/>
      <c r="RKE374" s="116"/>
      <c r="RKF374" s="117"/>
      <c r="RKG374" s="117"/>
      <c r="RKH374" s="118"/>
      <c r="RKI374" s="118"/>
      <c r="RKJ374" s="116"/>
      <c r="RKK374" s="119"/>
      <c r="RKL374" s="120"/>
      <c r="RKM374" s="120"/>
      <c r="RKN374" s="116"/>
      <c r="RKO374" s="117"/>
      <c r="RKP374" s="117"/>
      <c r="RKQ374" s="118"/>
      <c r="RKR374" s="118"/>
      <c r="RKS374" s="116"/>
      <c r="RKT374" s="119"/>
      <c r="RKU374" s="120"/>
      <c r="RKV374" s="120"/>
      <c r="RKW374" s="116"/>
      <c r="RKX374" s="117"/>
      <c r="RKY374" s="117"/>
      <c r="RKZ374" s="118"/>
      <c r="RLA374" s="118"/>
      <c r="RLB374" s="116"/>
      <c r="RLC374" s="119"/>
      <c r="RLD374" s="120"/>
      <c r="RLE374" s="120"/>
      <c r="RLF374" s="116"/>
      <c r="RLG374" s="117"/>
      <c r="RLH374" s="117"/>
      <c r="RLI374" s="118"/>
      <c r="RLJ374" s="118"/>
      <c r="RLK374" s="116"/>
      <c r="RLL374" s="119"/>
      <c r="RLM374" s="120"/>
      <c r="RLN374" s="120"/>
      <c r="RLO374" s="116"/>
      <c r="RLP374" s="117"/>
      <c r="RLQ374" s="117"/>
      <c r="RLR374" s="118"/>
      <c r="RLS374" s="118"/>
      <c r="RLT374" s="116"/>
      <c r="RLU374" s="119"/>
      <c r="RLV374" s="120"/>
      <c r="RLW374" s="120"/>
      <c r="RLX374" s="116"/>
      <c r="RLY374" s="117"/>
      <c r="RLZ374" s="117"/>
      <c r="RMA374" s="118"/>
      <c r="RMB374" s="118"/>
      <c r="RMC374" s="116"/>
      <c r="RMD374" s="119"/>
      <c r="RME374" s="120"/>
      <c r="RMF374" s="120"/>
      <c r="RMG374" s="116"/>
      <c r="RMH374" s="117"/>
      <c r="RMI374" s="117"/>
      <c r="RMJ374" s="118"/>
      <c r="RMK374" s="118"/>
      <c r="RML374" s="116"/>
      <c r="RMM374" s="119"/>
      <c r="RMN374" s="120"/>
      <c r="RMO374" s="120"/>
      <c r="RMP374" s="116"/>
      <c r="RMQ374" s="117"/>
      <c r="RMR374" s="117"/>
      <c r="RMS374" s="118"/>
      <c r="RMT374" s="118"/>
      <c r="RMU374" s="116"/>
      <c r="RMV374" s="119"/>
      <c r="RMW374" s="120"/>
      <c r="RMX374" s="120"/>
      <c r="RMY374" s="116"/>
      <c r="RMZ374" s="117"/>
      <c r="RNA374" s="117"/>
      <c r="RNB374" s="118"/>
      <c r="RNC374" s="118"/>
      <c r="RND374" s="116"/>
      <c r="RNE374" s="119"/>
      <c r="RNF374" s="120"/>
      <c r="RNG374" s="120"/>
      <c r="RNH374" s="116"/>
      <c r="RNI374" s="117"/>
      <c r="RNJ374" s="117"/>
      <c r="RNK374" s="118"/>
      <c r="RNL374" s="118"/>
      <c r="RNM374" s="116"/>
      <c r="RNN374" s="119"/>
      <c r="RNO374" s="120"/>
      <c r="RNP374" s="120"/>
      <c r="RNQ374" s="116"/>
      <c r="RNR374" s="117"/>
      <c r="RNS374" s="117"/>
      <c r="RNT374" s="118"/>
      <c r="RNU374" s="118"/>
      <c r="RNV374" s="116"/>
      <c r="RNW374" s="119"/>
      <c r="RNX374" s="120"/>
      <c r="RNY374" s="120"/>
      <c r="RNZ374" s="116"/>
      <c r="ROA374" s="117"/>
      <c r="ROB374" s="117"/>
      <c r="ROC374" s="118"/>
      <c r="ROD374" s="118"/>
      <c r="ROE374" s="116"/>
      <c r="ROF374" s="119"/>
      <c r="ROG374" s="120"/>
      <c r="ROH374" s="120"/>
      <c r="ROI374" s="116"/>
      <c r="ROJ374" s="117"/>
      <c r="ROK374" s="117"/>
      <c r="ROL374" s="118"/>
      <c r="ROM374" s="118"/>
      <c r="RON374" s="116"/>
      <c r="ROO374" s="119"/>
      <c r="ROP374" s="120"/>
      <c r="ROQ374" s="120"/>
      <c r="ROR374" s="116"/>
      <c r="ROS374" s="117"/>
      <c r="ROT374" s="117"/>
      <c r="ROU374" s="118"/>
      <c r="ROV374" s="118"/>
      <c r="ROW374" s="116"/>
      <c r="ROX374" s="119"/>
      <c r="ROY374" s="120"/>
      <c r="ROZ374" s="120"/>
      <c r="RPA374" s="116"/>
      <c r="RPB374" s="117"/>
      <c r="RPC374" s="117"/>
      <c r="RPD374" s="118"/>
      <c r="RPE374" s="118"/>
      <c r="RPF374" s="116"/>
      <c r="RPG374" s="119"/>
      <c r="RPH374" s="120"/>
      <c r="RPI374" s="120"/>
      <c r="RPJ374" s="116"/>
      <c r="RPK374" s="117"/>
      <c r="RPL374" s="117"/>
      <c r="RPM374" s="118"/>
      <c r="RPN374" s="118"/>
      <c r="RPO374" s="116"/>
      <c r="RPP374" s="119"/>
      <c r="RPQ374" s="120"/>
      <c r="RPR374" s="120"/>
      <c r="RPS374" s="116"/>
      <c r="RPT374" s="117"/>
      <c r="RPU374" s="117"/>
      <c r="RPV374" s="118"/>
      <c r="RPW374" s="118"/>
      <c r="RPX374" s="116"/>
      <c r="RPY374" s="119"/>
      <c r="RPZ374" s="120"/>
      <c r="RQA374" s="120"/>
      <c r="RQB374" s="116"/>
      <c r="RQC374" s="117"/>
      <c r="RQD374" s="117"/>
      <c r="RQE374" s="118"/>
      <c r="RQF374" s="118"/>
      <c r="RQG374" s="116"/>
      <c r="RQH374" s="119"/>
      <c r="RQI374" s="120"/>
      <c r="RQJ374" s="120"/>
      <c r="RQK374" s="116"/>
      <c r="RQL374" s="117"/>
      <c r="RQM374" s="117"/>
      <c r="RQN374" s="118"/>
      <c r="RQO374" s="118"/>
      <c r="RQP374" s="116"/>
      <c r="RQQ374" s="119"/>
      <c r="RQR374" s="120"/>
      <c r="RQS374" s="120"/>
      <c r="RQT374" s="116"/>
      <c r="RQU374" s="117"/>
      <c r="RQV374" s="117"/>
      <c r="RQW374" s="118"/>
      <c r="RQX374" s="118"/>
      <c r="RQY374" s="116"/>
      <c r="RQZ374" s="119"/>
      <c r="RRA374" s="120"/>
      <c r="RRB374" s="120"/>
      <c r="RRC374" s="116"/>
      <c r="RRD374" s="117"/>
      <c r="RRE374" s="117"/>
      <c r="RRF374" s="118"/>
      <c r="RRG374" s="118"/>
      <c r="RRH374" s="116"/>
      <c r="RRI374" s="119"/>
      <c r="RRJ374" s="120"/>
      <c r="RRK374" s="120"/>
      <c r="RRL374" s="116"/>
      <c r="RRM374" s="117"/>
      <c r="RRN374" s="117"/>
      <c r="RRO374" s="118"/>
      <c r="RRP374" s="118"/>
      <c r="RRQ374" s="116"/>
      <c r="RRR374" s="119"/>
      <c r="RRS374" s="120"/>
      <c r="RRT374" s="120"/>
      <c r="RRU374" s="116"/>
      <c r="RRV374" s="117"/>
      <c r="RRW374" s="117"/>
      <c r="RRX374" s="118"/>
      <c r="RRY374" s="118"/>
      <c r="RRZ374" s="116"/>
      <c r="RSA374" s="119"/>
      <c r="RSB374" s="120"/>
      <c r="RSC374" s="120"/>
      <c r="RSD374" s="116"/>
      <c r="RSE374" s="117"/>
      <c r="RSF374" s="117"/>
      <c r="RSG374" s="118"/>
      <c r="RSH374" s="118"/>
      <c r="RSI374" s="116"/>
      <c r="RSJ374" s="119"/>
      <c r="RSK374" s="120"/>
      <c r="RSL374" s="120"/>
      <c r="RSM374" s="116"/>
      <c r="RSN374" s="117"/>
      <c r="RSO374" s="117"/>
      <c r="RSP374" s="118"/>
      <c r="RSQ374" s="118"/>
      <c r="RSR374" s="116"/>
      <c r="RSS374" s="119"/>
      <c r="RST374" s="120"/>
      <c r="RSU374" s="120"/>
      <c r="RSV374" s="116"/>
      <c r="RSW374" s="117"/>
      <c r="RSX374" s="117"/>
      <c r="RSY374" s="118"/>
      <c r="RSZ374" s="118"/>
      <c r="RTA374" s="116"/>
      <c r="RTB374" s="119"/>
      <c r="RTC374" s="120"/>
      <c r="RTD374" s="120"/>
      <c r="RTE374" s="116"/>
      <c r="RTF374" s="117"/>
      <c r="RTG374" s="117"/>
      <c r="RTH374" s="118"/>
      <c r="RTI374" s="118"/>
      <c r="RTJ374" s="116"/>
      <c r="RTK374" s="119"/>
      <c r="RTL374" s="120"/>
      <c r="RTM374" s="120"/>
      <c r="RTN374" s="116"/>
      <c r="RTO374" s="117"/>
      <c r="RTP374" s="117"/>
      <c r="RTQ374" s="118"/>
      <c r="RTR374" s="118"/>
      <c r="RTS374" s="116"/>
      <c r="RTT374" s="119"/>
      <c r="RTU374" s="120"/>
      <c r="RTV374" s="120"/>
      <c r="RTW374" s="116"/>
      <c r="RTX374" s="117"/>
      <c r="RTY374" s="117"/>
      <c r="RTZ374" s="118"/>
      <c r="RUA374" s="118"/>
      <c r="RUB374" s="116"/>
      <c r="RUC374" s="119"/>
      <c r="RUD374" s="120"/>
      <c r="RUE374" s="120"/>
      <c r="RUF374" s="116"/>
      <c r="RUG374" s="117"/>
      <c r="RUH374" s="117"/>
      <c r="RUI374" s="118"/>
      <c r="RUJ374" s="118"/>
      <c r="RUK374" s="116"/>
      <c r="RUL374" s="119"/>
      <c r="RUM374" s="120"/>
      <c r="RUN374" s="120"/>
      <c r="RUO374" s="116"/>
      <c r="RUP374" s="117"/>
      <c r="RUQ374" s="117"/>
      <c r="RUR374" s="118"/>
      <c r="RUS374" s="118"/>
      <c r="RUT374" s="116"/>
      <c r="RUU374" s="119"/>
      <c r="RUV374" s="120"/>
      <c r="RUW374" s="120"/>
      <c r="RUX374" s="116"/>
      <c r="RUY374" s="117"/>
      <c r="RUZ374" s="117"/>
      <c r="RVA374" s="118"/>
      <c r="RVB374" s="118"/>
      <c r="RVC374" s="116"/>
      <c r="RVD374" s="119"/>
      <c r="RVE374" s="120"/>
      <c r="RVF374" s="120"/>
      <c r="RVG374" s="116"/>
      <c r="RVH374" s="117"/>
      <c r="RVI374" s="117"/>
      <c r="RVJ374" s="118"/>
      <c r="RVK374" s="118"/>
      <c r="RVL374" s="116"/>
      <c r="RVM374" s="119"/>
      <c r="RVN374" s="120"/>
      <c r="RVO374" s="120"/>
      <c r="RVP374" s="116"/>
      <c r="RVQ374" s="117"/>
      <c r="RVR374" s="117"/>
      <c r="RVS374" s="118"/>
      <c r="RVT374" s="118"/>
      <c r="RVU374" s="116"/>
      <c r="RVV374" s="119"/>
      <c r="RVW374" s="120"/>
      <c r="RVX374" s="120"/>
      <c r="RVY374" s="116"/>
      <c r="RVZ374" s="117"/>
      <c r="RWA374" s="117"/>
      <c r="RWB374" s="118"/>
      <c r="RWC374" s="118"/>
      <c r="RWD374" s="116"/>
      <c r="RWE374" s="119"/>
      <c r="RWF374" s="120"/>
      <c r="RWG374" s="120"/>
      <c r="RWH374" s="116"/>
      <c r="RWI374" s="117"/>
      <c r="RWJ374" s="117"/>
      <c r="RWK374" s="118"/>
      <c r="RWL374" s="118"/>
      <c r="RWM374" s="116"/>
      <c r="RWN374" s="119"/>
      <c r="RWO374" s="120"/>
      <c r="RWP374" s="120"/>
      <c r="RWQ374" s="116"/>
      <c r="RWR374" s="117"/>
      <c r="RWS374" s="117"/>
      <c r="RWT374" s="118"/>
      <c r="RWU374" s="118"/>
      <c r="RWV374" s="116"/>
      <c r="RWW374" s="119"/>
      <c r="RWX374" s="120"/>
      <c r="RWY374" s="120"/>
      <c r="RWZ374" s="116"/>
      <c r="RXA374" s="117"/>
      <c r="RXB374" s="117"/>
      <c r="RXC374" s="118"/>
      <c r="RXD374" s="118"/>
      <c r="RXE374" s="116"/>
      <c r="RXF374" s="119"/>
      <c r="RXG374" s="120"/>
      <c r="RXH374" s="120"/>
      <c r="RXI374" s="116"/>
      <c r="RXJ374" s="117"/>
      <c r="RXK374" s="117"/>
      <c r="RXL374" s="118"/>
      <c r="RXM374" s="118"/>
      <c r="RXN374" s="116"/>
      <c r="RXO374" s="119"/>
      <c r="RXP374" s="120"/>
      <c r="RXQ374" s="120"/>
      <c r="RXR374" s="116"/>
      <c r="RXS374" s="117"/>
      <c r="RXT374" s="117"/>
      <c r="RXU374" s="118"/>
      <c r="RXV374" s="118"/>
      <c r="RXW374" s="116"/>
      <c r="RXX374" s="119"/>
      <c r="RXY374" s="120"/>
      <c r="RXZ374" s="120"/>
      <c r="RYA374" s="116"/>
      <c r="RYB374" s="117"/>
      <c r="RYC374" s="117"/>
      <c r="RYD374" s="118"/>
      <c r="RYE374" s="118"/>
      <c r="RYF374" s="116"/>
      <c r="RYG374" s="119"/>
      <c r="RYH374" s="120"/>
      <c r="RYI374" s="120"/>
      <c r="RYJ374" s="116"/>
      <c r="RYK374" s="117"/>
      <c r="RYL374" s="117"/>
      <c r="RYM374" s="118"/>
      <c r="RYN374" s="118"/>
      <c r="RYO374" s="116"/>
      <c r="RYP374" s="119"/>
      <c r="RYQ374" s="120"/>
      <c r="RYR374" s="120"/>
      <c r="RYS374" s="116"/>
      <c r="RYT374" s="117"/>
      <c r="RYU374" s="117"/>
      <c r="RYV374" s="118"/>
      <c r="RYW374" s="118"/>
      <c r="RYX374" s="116"/>
      <c r="RYY374" s="119"/>
      <c r="RYZ374" s="120"/>
      <c r="RZA374" s="120"/>
      <c r="RZB374" s="116"/>
      <c r="RZC374" s="117"/>
      <c r="RZD374" s="117"/>
      <c r="RZE374" s="118"/>
      <c r="RZF374" s="118"/>
      <c r="RZG374" s="116"/>
      <c r="RZH374" s="119"/>
      <c r="RZI374" s="120"/>
      <c r="RZJ374" s="120"/>
      <c r="RZK374" s="116"/>
      <c r="RZL374" s="117"/>
      <c r="RZM374" s="117"/>
      <c r="RZN374" s="118"/>
      <c r="RZO374" s="118"/>
      <c r="RZP374" s="116"/>
      <c r="RZQ374" s="119"/>
      <c r="RZR374" s="120"/>
      <c r="RZS374" s="120"/>
      <c r="RZT374" s="116"/>
      <c r="RZU374" s="117"/>
      <c r="RZV374" s="117"/>
      <c r="RZW374" s="118"/>
      <c r="RZX374" s="118"/>
      <c r="RZY374" s="116"/>
      <c r="RZZ374" s="119"/>
      <c r="SAA374" s="120"/>
      <c r="SAB374" s="120"/>
      <c r="SAC374" s="116"/>
      <c r="SAD374" s="117"/>
      <c r="SAE374" s="117"/>
      <c r="SAF374" s="118"/>
      <c r="SAG374" s="118"/>
      <c r="SAH374" s="116"/>
      <c r="SAI374" s="119"/>
      <c r="SAJ374" s="120"/>
      <c r="SAK374" s="120"/>
      <c r="SAL374" s="116"/>
      <c r="SAM374" s="117"/>
      <c r="SAN374" s="117"/>
      <c r="SAO374" s="118"/>
      <c r="SAP374" s="118"/>
      <c r="SAQ374" s="116"/>
      <c r="SAR374" s="119"/>
      <c r="SAS374" s="120"/>
      <c r="SAT374" s="120"/>
      <c r="SAU374" s="116"/>
      <c r="SAV374" s="117"/>
      <c r="SAW374" s="117"/>
      <c r="SAX374" s="118"/>
      <c r="SAY374" s="118"/>
      <c r="SAZ374" s="116"/>
      <c r="SBA374" s="119"/>
      <c r="SBB374" s="120"/>
      <c r="SBC374" s="120"/>
      <c r="SBD374" s="116"/>
      <c r="SBE374" s="117"/>
      <c r="SBF374" s="117"/>
      <c r="SBG374" s="118"/>
      <c r="SBH374" s="118"/>
      <c r="SBI374" s="116"/>
      <c r="SBJ374" s="119"/>
      <c r="SBK374" s="120"/>
      <c r="SBL374" s="120"/>
      <c r="SBM374" s="116"/>
      <c r="SBN374" s="117"/>
      <c r="SBO374" s="117"/>
      <c r="SBP374" s="118"/>
      <c r="SBQ374" s="118"/>
      <c r="SBR374" s="116"/>
      <c r="SBS374" s="119"/>
      <c r="SBT374" s="120"/>
      <c r="SBU374" s="120"/>
      <c r="SBV374" s="116"/>
      <c r="SBW374" s="117"/>
      <c r="SBX374" s="117"/>
      <c r="SBY374" s="118"/>
      <c r="SBZ374" s="118"/>
      <c r="SCA374" s="116"/>
      <c r="SCB374" s="119"/>
      <c r="SCC374" s="120"/>
      <c r="SCD374" s="120"/>
      <c r="SCE374" s="116"/>
      <c r="SCF374" s="117"/>
      <c r="SCG374" s="117"/>
      <c r="SCH374" s="118"/>
      <c r="SCI374" s="118"/>
      <c r="SCJ374" s="116"/>
      <c r="SCK374" s="119"/>
      <c r="SCL374" s="120"/>
      <c r="SCM374" s="120"/>
      <c r="SCN374" s="116"/>
      <c r="SCO374" s="117"/>
      <c r="SCP374" s="117"/>
      <c r="SCQ374" s="118"/>
      <c r="SCR374" s="118"/>
      <c r="SCS374" s="116"/>
      <c r="SCT374" s="119"/>
      <c r="SCU374" s="120"/>
      <c r="SCV374" s="120"/>
      <c r="SCW374" s="116"/>
      <c r="SCX374" s="117"/>
      <c r="SCY374" s="117"/>
      <c r="SCZ374" s="118"/>
      <c r="SDA374" s="118"/>
      <c r="SDB374" s="116"/>
      <c r="SDC374" s="119"/>
      <c r="SDD374" s="120"/>
      <c r="SDE374" s="120"/>
      <c r="SDF374" s="116"/>
      <c r="SDG374" s="117"/>
      <c r="SDH374" s="117"/>
      <c r="SDI374" s="118"/>
      <c r="SDJ374" s="118"/>
      <c r="SDK374" s="116"/>
      <c r="SDL374" s="119"/>
      <c r="SDM374" s="120"/>
      <c r="SDN374" s="120"/>
      <c r="SDO374" s="116"/>
      <c r="SDP374" s="117"/>
      <c r="SDQ374" s="117"/>
      <c r="SDR374" s="118"/>
      <c r="SDS374" s="118"/>
      <c r="SDT374" s="116"/>
      <c r="SDU374" s="119"/>
      <c r="SDV374" s="120"/>
      <c r="SDW374" s="120"/>
      <c r="SDX374" s="116"/>
      <c r="SDY374" s="117"/>
      <c r="SDZ374" s="117"/>
      <c r="SEA374" s="118"/>
      <c r="SEB374" s="118"/>
      <c r="SEC374" s="116"/>
      <c r="SED374" s="119"/>
      <c r="SEE374" s="120"/>
      <c r="SEF374" s="120"/>
      <c r="SEG374" s="116"/>
      <c r="SEH374" s="117"/>
      <c r="SEI374" s="117"/>
      <c r="SEJ374" s="118"/>
      <c r="SEK374" s="118"/>
      <c r="SEL374" s="116"/>
      <c r="SEM374" s="119"/>
      <c r="SEN374" s="120"/>
      <c r="SEO374" s="120"/>
      <c r="SEP374" s="116"/>
      <c r="SEQ374" s="117"/>
      <c r="SER374" s="117"/>
      <c r="SES374" s="118"/>
      <c r="SET374" s="118"/>
      <c r="SEU374" s="116"/>
      <c r="SEV374" s="119"/>
      <c r="SEW374" s="120"/>
      <c r="SEX374" s="120"/>
      <c r="SEY374" s="116"/>
      <c r="SEZ374" s="117"/>
      <c r="SFA374" s="117"/>
      <c r="SFB374" s="118"/>
      <c r="SFC374" s="118"/>
      <c r="SFD374" s="116"/>
      <c r="SFE374" s="119"/>
      <c r="SFF374" s="120"/>
      <c r="SFG374" s="120"/>
      <c r="SFH374" s="116"/>
      <c r="SFI374" s="117"/>
      <c r="SFJ374" s="117"/>
      <c r="SFK374" s="118"/>
      <c r="SFL374" s="118"/>
      <c r="SFM374" s="116"/>
      <c r="SFN374" s="119"/>
      <c r="SFO374" s="120"/>
      <c r="SFP374" s="120"/>
      <c r="SFQ374" s="116"/>
      <c r="SFR374" s="117"/>
      <c r="SFS374" s="117"/>
      <c r="SFT374" s="118"/>
      <c r="SFU374" s="118"/>
      <c r="SFV374" s="116"/>
      <c r="SFW374" s="119"/>
      <c r="SFX374" s="120"/>
      <c r="SFY374" s="120"/>
      <c r="SFZ374" s="116"/>
      <c r="SGA374" s="117"/>
      <c r="SGB374" s="117"/>
      <c r="SGC374" s="118"/>
      <c r="SGD374" s="118"/>
      <c r="SGE374" s="116"/>
      <c r="SGF374" s="119"/>
      <c r="SGG374" s="120"/>
      <c r="SGH374" s="120"/>
      <c r="SGI374" s="116"/>
      <c r="SGJ374" s="117"/>
      <c r="SGK374" s="117"/>
      <c r="SGL374" s="118"/>
      <c r="SGM374" s="118"/>
      <c r="SGN374" s="116"/>
      <c r="SGO374" s="119"/>
      <c r="SGP374" s="120"/>
      <c r="SGQ374" s="120"/>
      <c r="SGR374" s="116"/>
      <c r="SGS374" s="117"/>
      <c r="SGT374" s="117"/>
      <c r="SGU374" s="118"/>
      <c r="SGV374" s="118"/>
      <c r="SGW374" s="116"/>
      <c r="SGX374" s="119"/>
      <c r="SGY374" s="120"/>
      <c r="SGZ374" s="120"/>
      <c r="SHA374" s="116"/>
      <c r="SHB374" s="117"/>
      <c r="SHC374" s="117"/>
      <c r="SHD374" s="118"/>
      <c r="SHE374" s="118"/>
      <c r="SHF374" s="116"/>
      <c r="SHG374" s="119"/>
      <c r="SHH374" s="120"/>
      <c r="SHI374" s="120"/>
      <c r="SHJ374" s="116"/>
      <c r="SHK374" s="117"/>
      <c r="SHL374" s="117"/>
      <c r="SHM374" s="118"/>
      <c r="SHN374" s="118"/>
      <c r="SHO374" s="116"/>
      <c r="SHP374" s="119"/>
      <c r="SHQ374" s="120"/>
      <c r="SHR374" s="120"/>
      <c r="SHS374" s="116"/>
      <c r="SHT374" s="117"/>
      <c r="SHU374" s="117"/>
      <c r="SHV374" s="118"/>
      <c r="SHW374" s="118"/>
      <c r="SHX374" s="116"/>
      <c r="SHY374" s="119"/>
      <c r="SHZ374" s="120"/>
      <c r="SIA374" s="120"/>
      <c r="SIB374" s="116"/>
      <c r="SIC374" s="117"/>
      <c r="SID374" s="117"/>
      <c r="SIE374" s="118"/>
      <c r="SIF374" s="118"/>
      <c r="SIG374" s="116"/>
      <c r="SIH374" s="119"/>
      <c r="SII374" s="120"/>
      <c r="SIJ374" s="120"/>
      <c r="SIK374" s="116"/>
      <c r="SIL374" s="117"/>
      <c r="SIM374" s="117"/>
      <c r="SIN374" s="118"/>
      <c r="SIO374" s="118"/>
      <c r="SIP374" s="116"/>
      <c r="SIQ374" s="119"/>
      <c r="SIR374" s="120"/>
      <c r="SIS374" s="120"/>
      <c r="SIT374" s="116"/>
      <c r="SIU374" s="117"/>
      <c r="SIV374" s="117"/>
      <c r="SIW374" s="118"/>
      <c r="SIX374" s="118"/>
      <c r="SIY374" s="116"/>
      <c r="SIZ374" s="119"/>
      <c r="SJA374" s="120"/>
      <c r="SJB374" s="120"/>
      <c r="SJC374" s="116"/>
      <c r="SJD374" s="117"/>
      <c r="SJE374" s="117"/>
      <c r="SJF374" s="118"/>
      <c r="SJG374" s="118"/>
      <c r="SJH374" s="116"/>
      <c r="SJI374" s="119"/>
      <c r="SJJ374" s="120"/>
      <c r="SJK374" s="120"/>
      <c r="SJL374" s="116"/>
      <c r="SJM374" s="117"/>
      <c r="SJN374" s="117"/>
      <c r="SJO374" s="118"/>
      <c r="SJP374" s="118"/>
      <c r="SJQ374" s="116"/>
      <c r="SJR374" s="119"/>
      <c r="SJS374" s="120"/>
      <c r="SJT374" s="120"/>
      <c r="SJU374" s="116"/>
      <c r="SJV374" s="117"/>
      <c r="SJW374" s="117"/>
      <c r="SJX374" s="118"/>
      <c r="SJY374" s="118"/>
      <c r="SJZ374" s="116"/>
      <c r="SKA374" s="119"/>
      <c r="SKB374" s="120"/>
      <c r="SKC374" s="120"/>
      <c r="SKD374" s="116"/>
      <c r="SKE374" s="117"/>
      <c r="SKF374" s="117"/>
      <c r="SKG374" s="118"/>
      <c r="SKH374" s="118"/>
      <c r="SKI374" s="116"/>
      <c r="SKJ374" s="119"/>
      <c r="SKK374" s="120"/>
      <c r="SKL374" s="120"/>
      <c r="SKM374" s="116"/>
      <c r="SKN374" s="117"/>
      <c r="SKO374" s="117"/>
      <c r="SKP374" s="118"/>
      <c r="SKQ374" s="118"/>
      <c r="SKR374" s="116"/>
      <c r="SKS374" s="119"/>
      <c r="SKT374" s="120"/>
      <c r="SKU374" s="120"/>
      <c r="SKV374" s="116"/>
      <c r="SKW374" s="117"/>
      <c r="SKX374" s="117"/>
      <c r="SKY374" s="118"/>
      <c r="SKZ374" s="118"/>
      <c r="SLA374" s="116"/>
      <c r="SLB374" s="119"/>
      <c r="SLC374" s="120"/>
      <c r="SLD374" s="120"/>
      <c r="SLE374" s="116"/>
      <c r="SLF374" s="117"/>
      <c r="SLG374" s="117"/>
      <c r="SLH374" s="118"/>
      <c r="SLI374" s="118"/>
      <c r="SLJ374" s="116"/>
      <c r="SLK374" s="119"/>
      <c r="SLL374" s="120"/>
      <c r="SLM374" s="120"/>
      <c r="SLN374" s="116"/>
      <c r="SLO374" s="117"/>
      <c r="SLP374" s="117"/>
      <c r="SLQ374" s="118"/>
      <c r="SLR374" s="118"/>
      <c r="SLS374" s="116"/>
      <c r="SLT374" s="119"/>
      <c r="SLU374" s="120"/>
      <c r="SLV374" s="120"/>
      <c r="SLW374" s="116"/>
      <c r="SLX374" s="117"/>
      <c r="SLY374" s="117"/>
      <c r="SLZ374" s="118"/>
      <c r="SMA374" s="118"/>
      <c r="SMB374" s="116"/>
      <c r="SMC374" s="119"/>
      <c r="SMD374" s="120"/>
      <c r="SME374" s="120"/>
      <c r="SMF374" s="116"/>
      <c r="SMG374" s="117"/>
      <c r="SMH374" s="117"/>
      <c r="SMI374" s="118"/>
      <c r="SMJ374" s="118"/>
      <c r="SMK374" s="116"/>
      <c r="SML374" s="119"/>
      <c r="SMM374" s="120"/>
      <c r="SMN374" s="120"/>
      <c r="SMO374" s="116"/>
      <c r="SMP374" s="117"/>
      <c r="SMQ374" s="117"/>
      <c r="SMR374" s="118"/>
      <c r="SMS374" s="118"/>
      <c r="SMT374" s="116"/>
      <c r="SMU374" s="119"/>
      <c r="SMV374" s="120"/>
      <c r="SMW374" s="120"/>
      <c r="SMX374" s="116"/>
      <c r="SMY374" s="117"/>
      <c r="SMZ374" s="117"/>
      <c r="SNA374" s="118"/>
      <c r="SNB374" s="118"/>
      <c r="SNC374" s="116"/>
      <c r="SND374" s="119"/>
      <c r="SNE374" s="120"/>
      <c r="SNF374" s="120"/>
      <c r="SNG374" s="116"/>
      <c r="SNH374" s="117"/>
      <c r="SNI374" s="117"/>
      <c r="SNJ374" s="118"/>
      <c r="SNK374" s="118"/>
      <c r="SNL374" s="116"/>
      <c r="SNM374" s="119"/>
      <c r="SNN374" s="120"/>
      <c r="SNO374" s="120"/>
      <c r="SNP374" s="116"/>
      <c r="SNQ374" s="117"/>
      <c r="SNR374" s="117"/>
      <c r="SNS374" s="118"/>
      <c r="SNT374" s="118"/>
      <c r="SNU374" s="116"/>
      <c r="SNV374" s="119"/>
      <c r="SNW374" s="120"/>
      <c r="SNX374" s="120"/>
      <c r="SNY374" s="116"/>
      <c r="SNZ374" s="117"/>
      <c r="SOA374" s="117"/>
      <c r="SOB374" s="118"/>
      <c r="SOC374" s="118"/>
      <c r="SOD374" s="116"/>
      <c r="SOE374" s="119"/>
      <c r="SOF374" s="120"/>
      <c r="SOG374" s="120"/>
      <c r="SOH374" s="116"/>
      <c r="SOI374" s="117"/>
      <c r="SOJ374" s="117"/>
      <c r="SOK374" s="118"/>
      <c r="SOL374" s="118"/>
      <c r="SOM374" s="116"/>
      <c r="SON374" s="119"/>
      <c r="SOO374" s="120"/>
      <c r="SOP374" s="120"/>
      <c r="SOQ374" s="116"/>
      <c r="SOR374" s="117"/>
      <c r="SOS374" s="117"/>
      <c r="SOT374" s="118"/>
      <c r="SOU374" s="118"/>
      <c r="SOV374" s="116"/>
      <c r="SOW374" s="119"/>
      <c r="SOX374" s="120"/>
      <c r="SOY374" s="120"/>
      <c r="SOZ374" s="116"/>
      <c r="SPA374" s="117"/>
      <c r="SPB374" s="117"/>
      <c r="SPC374" s="118"/>
      <c r="SPD374" s="118"/>
      <c r="SPE374" s="116"/>
      <c r="SPF374" s="119"/>
      <c r="SPG374" s="120"/>
      <c r="SPH374" s="120"/>
      <c r="SPI374" s="116"/>
      <c r="SPJ374" s="117"/>
      <c r="SPK374" s="117"/>
      <c r="SPL374" s="118"/>
      <c r="SPM374" s="118"/>
      <c r="SPN374" s="116"/>
      <c r="SPO374" s="119"/>
      <c r="SPP374" s="120"/>
      <c r="SPQ374" s="120"/>
      <c r="SPR374" s="116"/>
      <c r="SPS374" s="117"/>
      <c r="SPT374" s="117"/>
      <c r="SPU374" s="118"/>
      <c r="SPV374" s="118"/>
      <c r="SPW374" s="116"/>
      <c r="SPX374" s="119"/>
      <c r="SPY374" s="120"/>
      <c r="SPZ374" s="120"/>
      <c r="SQA374" s="116"/>
      <c r="SQB374" s="117"/>
      <c r="SQC374" s="117"/>
      <c r="SQD374" s="118"/>
      <c r="SQE374" s="118"/>
      <c r="SQF374" s="116"/>
      <c r="SQG374" s="119"/>
      <c r="SQH374" s="120"/>
      <c r="SQI374" s="120"/>
      <c r="SQJ374" s="116"/>
      <c r="SQK374" s="117"/>
      <c r="SQL374" s="117"/>
      <c r="SQM374" s="118"/>
      <c r="SQN374" s="118"/>
      <c r="SQO374" s="116"/>
      <c r="SQP374" s="119"/>
      <c r="SQQ374" s="120"/>
      <c r="SQR374" s="120"/>
      <c r="SQS374" s="116"/>
      <c r="SQT374" s="117"/>
      <c r="SQU374" s="117"/>
      <c r="SQV374" s="118"/>
      <c r="SQW374" s="118"/>
      <c r="SQX374" s="116"/>
      <c r="SQY374" s="119"/>
      <c r="SQZ374" s="120"/>
      <c r="SRA374" s="120"/>
      <c r="SRB374" s="116"/>
      <c r="SRC374" s="117"/>
      <c r="SRD374" s="117"/>
      <c r="SRE374" s="118"/>
      <c r="SRF374" s="118"/>
      <c r="SRG374" s="116"/>
      <c r="SRH374" s="119"/>
      <c r="SRI374" s="120"/>
      <c r="SRJ374" s="120"/>
      <c r="SRK374" s="116"/>
      <c r="SRL374" s="117"/>
      <c r="SRM374" s="117"/>
      <c r="SRN374" s="118"/>
      <c r="SRO374" s="118"/>
      <c r="SRP374" s="116"/>
      <c r="SRQ374" s="119"/>
      <c r="SRR374" s="120"/>
      <c r="SRS374" s="120"/>
      <c r="SRT374" s="116"/>
      <c r="SRU374" s="117"/>
      <c r="SRV374" s="117"/>
      <c r="SRW374" s="118"/>
      <c r="SRX374" s="118"/>
      <c r="SRY374" s="116"/>
      <c r="SRZ374" s="119"/>
      <c r="SSA374" s="120"/>
      <c r="SSB374" s="120"/>
      <c r="SSC374" s="116"/>
      <c r="SSD374" s="117"/>
      <c r="SSE374" s="117"/>
      <c r="SSF374" s="118"/>
      <c r="SSG374" s="118"/>
      <c r="SSH374" s="116"/>
      <c r="SSI374" s="119"/>
      <c r="SSJ374" s="120"/>
      <c r="SSK374" s="120"/>
      <c r="SSL374" s="116"/>
      <c r="SSM374" s="117"/>
      <c r="SSN374" s="117"/>
      <c r="SSO374" s="118"/>
      <c r="SSP374" s="118"/>
      <c r="SSQ374" s="116"/>
      <c r="SSR374" s="119"/>
      <c r="SSS374" s="120"/>
      <c r="SST374" s="120"/>
      <c r="SSU374" s="116"/>
      <c r="SSV374" s="117"/>
      <c r="SSW374" s="117"/>
      <c r="SSX374" s="118"/>
      <c r="SSY374" s="118"/>
      <c r="SSZ374" s="116"/>
      <c r="STA374" s="119"/>
      <c r="STB374" s="120"/>
      <c r="STC374" s="120"/>
      <c r="STD374" s="116"/>
      <c r="STE374" s="117"/>
      <c r="STF374" s="117"/>
      <c r="STG374" s="118"/>
      <c r="STH374" s="118"/>
      <c r="STI374" s="116"/>
      <c r="STJ374" s="119"/>
      <c r="STK374" s="120"/>
      <c r="STL374" s="120"/>
      <c r="STM374" s="116"/>
      <c r="STN374" s="117"/>
      <c r="STO374" s="117"/>
      <c r="STP374" s="118"/>
      <c r="STQ374" s="118"/>
      <c r="STR374" s="116"/>
      <c r="STS374" s="119"/>
      <c r="STT374" s="120"/>
      <c r="STU374" s="120"/>
      <c r="STV374" s="116"/>
      <c r="STW374" s="117"/>
      <c r="STX374" s="117"/>
      <c r="STY374" s="118"/>
      <c r="STZ374" s="118"/>
      <c r="SUA374" s="116"/>
      <c r="SUB374" s="119"/>
      <c r="SUC374" s="120"/>
      <c r="SUD374" s="120"/>
      <c r="SUE374" s="116"/>
      <c r="SUF374" s="117"/>
      <c r="SUG374" s="117"/>
      <c r="SUH374" s="118"/>
      <c r="SUI374" s="118"/>
      <c r="SUJ374" s="116"/>
      <c r="SUK374" s="119"/>
      <c r="SUL374" s="120"/>
      <c r="SUM374" s="120"/>
      <c r="SUN374" s="116"/>
      <c r="SUO374" s="117"/>
      <c r="SUP374" s="117"/>
      <c r="SUQ374" s="118"/>
      <c r="SUR374" s="118"/>
      <c r="SUS374" s="116"/>
      <c r="SUT374" s="119"/>
      <c r="SUU374" s="120"/>
      <c r="SUV374" s="120"/>
      <c r="SUW374" s="116"/>
      <c r="SUX374" s="117"/>
      <c r="SUY374" s="117"/>
      <c r="SUZ374" s="118"/>
      <c r="SVA374" s="118"/>
      <c r="SVB374" s="116"/>
      <c r="SVC374" s="119"/>
      <c r="SVD374" s="120"/>
      <c r="SVE374" s="120"/>
      <c r="SVF374" s="116"/>
      <c r="SVG374" s="117"/>
      <c r="SVH374" s="117"/>
      <c r="SVI374" s="118"/>
      <c r="SVJ374" s="118"/>
      <c r="SVK374" s="116"/>
      <c r="SVL374" s="119"/>
      <c r="SVM374" s="120"/>
      <c r="SVN374" s="120"/>
      <c r="SVO374" s="116"/>
      <c r="SVP374" s="117"/>
      <c r="SVQ374" s="117"/>
      <c r="SVR374" s="118"/>
      <c r="SVS374" s="118"/>
      <c r="SVT374" s="116"/>
      <c r="SVU374" s="119"/>
      <c r="SVV374" s="120"/>
      <c r="SVW374" s="120"/>
      <c r="SVX374" s="116"/>
      <c r="SVY374" s="117"/>
      <c r="SVZ374" s="117"/>
      <c r="SWA374" s="118"/>
      <c r="SWB374" s="118"/>
      <c r="SWC374" s="116"/>
      <c r="SWD374" s="119"/>
      <c r="SWE374" s="120"/>
      <c r="SWF374" s="120"/>
      <c r="SWG374" s="116"/>
      <c r="SWH374" s="117"/>
      <c r="SWI374" s="117"/>
      <c r="SWJ374" s="118"/>
      <c r="SWK374" s="118"/>
      <c r="SWL374" s="116"/>
      <c r="SWM374" s="119"/>
      <c r="SWN374" s="120"/>
      <c r="SWO374" s="120"/>
      <c r="SWP374" s="116"/>
      <c r="SWQ374" s="117"/>
      <c r="SWR374" s="117"/>
      <c r="SWS374" s="118"/>
      <c r="SWT374" s="118"/>
      <c r="SWU374" s="116"/>
      <c r="SWV374" s="119"/>
      <c r="SWW374" s="120"/>
      <c r="SWX374" s="120"/>
      <c r="SWY374" s="116"/>
      <c r="SWZ374" s="117"/>
      <c r="SXA374" s="117"/>
      <c r="SXB374" s="118"/>
      <c r="SXC374" s="118"/>
      <c r="SXD374" s="116"/>
      <c r="SXE374" s="119"/>
      <c r="SXF374" s="120"/>
      <c r="SXG374" s="120"/>
      <c r="SXH374" s="116"/>
      <c r="SXI374" s="117"/>
      <c r="SXJ374" s="117"/>
      <c r="SXK374" s="118"/>
      <c r="SXL374" s="118"/>
      <c r="SXM374" s="116"/>
      <c r="SXN374" s="119"/>
      <c r="SXO374" s="120"/>
      <c r="SXP374" s="120"/>
      <c r="SXQ374" s="116"/>
      <c r="SXR374" s="117"/>
      <c r="SXS374" s="117"/>
      <c r="SXT374" s="118"/>
      <c r="SXU374" s="118"/>
      <c r="SXV374" s="116"/>
      <c r="SXW374" s="119"/>
      <c r="SXX374" s="120"/>
      <c r="SXY374" s="120"/>
      <c r="SXZ374" s="116"/>
      <c r="SYA374" s="117"/>
      <c r="SYB374" s="117"/>
      <c r="SYC374" s="118"/>
      <c r="SYD374" s="118"/>
      <c r="SYE374" s="116"/>
      <c r="SYF374" s="119"/>
      <c r="SYG374" s="120"/>
      <c r="SYH374" s="120"/>
      <c r="SYI374" s="116"/>
      <c r="SYJ374" s="117"/>
      <c r="SYK374" s="117"/>
      <c r="SYL374" s="118"/>
      <c r="SYM374" s="118"/>
      <c r="SYN374" s="116"/>
      <c r="SYO374" s="119"/>
      <c r="SYP374" s="120"/>
      <c r="SYQ374" s="120"/>
      <c r="SYR374" s="116"/>
      <c r="SYS374" s="117"/>
      <c r="SYT374" s="117"/>
      <c r="SYU374" s="118"/>
      <c r="SYV374" s="118"/>
      <c r="SYW374" s="116"/>
      <c r="SYX374" s="119"/>
      <c r="SYY374" s="120"/>
      <c r="SYZ374" s="120"/>
      <c r="SZA374" s="116"/>
      <c r="SZB374" s="117"/>
      <c r="SZC374" s="117"/>
      <c r="SZD374" s="118"/>
      <c r="SZE374" s="118"/>
      <c r="SZF374" s="116"/>
      <c r="SZG374" s="119"/>
      <c r="SZH374" s="120"/>
      <c r="SZI374" s="120"/>
      <c r="SZJ374" s="116"/>
      <c r="SZK374" s="117"/>
      <c r="SZL374" s="117"/>
      <c r="SZM374" s="118"/>
      <c r="SZN374" s="118"/>
      <c r="SZO374" s="116"/>
      <c r="SZP374" s="119"/>
      <c r="SZQ374" s="120"/>
      <c r="SZR374" s="120"/>
      <c r="SZS374" s="116"/>
      <c r="SZT374" s="117"/>
      <c r="SZU374" s="117"/>
      <c r="SZV374" s="118"/>
      <c r="SZW374" s="118"/>
      <c r="SZX374" s="116"/>
      <c r="SZY374" s="119"/>
      <c r="SZZ374" s="120"/>
      <c r="TAA374" s="120"/>
      <c r="TAB374" s="116"/>
      <c r="TAC374" s="117"/>
      <c r="TAD374" s="117"/>
      <c r="TAE374" s="118"/>
      <c r="TAF374" s="118"/>
      <c r="TAG374" s="116"/>
      <c r="TAH374" s="119"/>
      <c r="TAI374" s="120"/>
      <c r="TAJ374" s="120"/>
      <c r="TAK374" s="116"/>
      <c r="TAL374" s="117"/>
      <c r="TAM374" s="117"/>
      <c r="TAN374" s="118"/>
      <c r="TAO374" s="118"/>
      <c r="TAP374" s="116"/>
      <c r="TAQ374" s="119"/>
      <c r="TAR374" s="120"/>
      <c r="TAS374" s="120"/>
      <c r="TAT374" s="116"/>
      <c r="TAU374" s="117"/>
      <c r="TAV374" s="117"/>
      <c r="TAW374" s="118"/>
      <c r="TAX374" s="118"/>
      <c r="TAY374" s="116"/>
      <c r="TAZ374" s="119"/>
      <c r="TBA374" s="120"/>
      <c r="TBB374" s="120"/>
      <c r="TBC374" s="116"/>
      <c r="TBD374" s="117"/>
      <c r="TBE374" s="117"/>
      <c r="TBF374" s="118"/>
      <c r="TBG374" s="118"/>
      <c r="TBH374" s="116"/>
      <c r="TBI374" s="119"/>
      <c r="TBJ374" s="120"/>
      <c r="TBK374" s="120"/>
      <c r="TBL374" s="116"/>
      <c r="TBM374" s="117"/>
      <c r="TBN374" s="117"/>
      <c r="TBO374" s="118"/>
      <c r="TBP374" s="118"/>
      <c r="TBQ374" s="116"/>
      <c r="TBR374" s="119"/>
      <c r="TBS374" s="120"/>
      <c r="TBT374" s="120"/>
      <c r="TBU374" s="116"/>
      <c r="TBV374" s="117"/>
      <c r="TBW374" s="117"/>
      <c r="TBX374" s="118"/>
      <c r="TBY374" s="118"/>
      <c r="TBZ374" s="116"/>
      <c r="TCA374" s="119"/>
      <c r="TCB374" s="120"/>
      <c r="TCC374" s="120"/>
      <c r="TCD374" s="116"/>
      <c r="TCE374" s="117"/>
      <c r="TCF374" s="117"/>
      <c r="TCG374" s="118"/>
      <c r="TCH374" s="118"/>
      <c r="TCI374" s="116"/>
      <c r="TCJ374" s="119"/>
      <c r="TCK374" s="120"/>
      <c r="TCL374" s="120"/>
      <c r="TCM374" s="116"/>
      <c r="TCN374" s="117"/>
      <c r="TCO374" s="117"/>
      <c r="TCP374" s="118"/>
      <c r="TCQ374" s="118"/>
      <c r="TCR374" s="116"/>
      <c r="TCS374" s="119"/>
      <c r="TCT374" s="120"/>
      <c r="TCU374" s="120"/>
      <c r="TCV374" s="116"/>
      <c r="TCW374" s="117"/>
      <c r="TCX374" s="117"/>
      <c r="TCY374" s="118"/>
      <c r="TCZ374" s="118"/>
      <c r="TDA374" s="116"/>
      <c r="TDB374" s="119"/>
      <c r="TDC374" s="120"/>
      <c r="TDD374" s="120"/>
      <c r="TDE374" s="116"/>
      <c r="TDF374" s="117"/>
      <c r="TDG374" s="117"/>
      <c r="TDH374" s="118"/>
      <c r="TDI374" s="118"/>
      <c r="TDJ374" s="116"/>
      <c r="TDK374" s="119"/>
      <c r="TDL374" s="120"/>
      <c r="TDM374" s="120"/>
      <c r="TDN374" s="116"/>
      <c r="TDO374" s="117"/>
      <c r="TDP374" s="117"/>
      <c r="TDQ374" s="118"/>
      <c r="TDR374" s="118"/>
      <c r="TDS374" s="116"/>
      <c r="TDT374" s="119"/>
      <c r="TDU374" s="120"/>
      <c r="TDV374" s="120"/>
      <c r="TDW374" s="116"/>
      <c r="TDX374" s="117"/>
      <c r="TDY374" s="117"/>
      <c r="TDZ374" s="118"/>
      <c r="TEA374" s="118"/>
      <c r="TEB374" s="116"/>
      <c r="TEC374" s="119"/>
      <c r="TED374" s="120"/>
      <c r="TEE374" s="120"/>
      <c r="TEF374" s="116"/>
      <c r="TEG374" s="117"/>
      <c r="TEH374" s="117"/>
      <c r="TEI374" s="118"/>
      <c r="TEJ374" s="118"/>
      <c r="TEK374" s="116"/>
      <c r="TEL374" s="119"/>
      <c r="TEM374" s="120"/>
      <c r="TEN374" s="120"/>
      <c r="TEO374" s="116"/>
      <c r="TEP374" s="117"/>
      <c r="TEQ374" s="117"/>
      <c r="TER374" s="118"/>
      <c r="TES374" s="118"/>
      <c r="TET374" s="116"/>
      <c r="TEU374" s="119"/>
      <c r="TEV374" s="120"/>
      <c r="TEW374" s="120"/>
      <c r="TEX374" s="116"/>
      <c r="TEY374" s="117"/>
      <c r="TEZ374" s="117"/>
      <c r="TFA374" s="118"/>
      <c r="TFB374" s="118"/>
      <c r="TFC374" s="116"/>
      <c r="TFD374" s="119"/>
      <c r="TFE374" s="120"/>
      <c r="TFF374" s="120"/>
      <c r="TFG374" s="116"/>
      <c r="TFH374" s="117"/>
      <c r="TFI374" s="117"/>
      <c r="TFJ374" s="118"/>
      <c r="TFK374" s="118"/>
      <c r="TFL374" s="116"/>
      <c r="TFM374" s="119"/>
      <c r="TFN374" s="120"/>
      <c r="TFO374" s="120"/>
      <c r="TFP374" s="116"/>
      <c r="TFQ374" s="117"/>
      <c r="TFR374" s="117"/>
      <c r="TFS374" s="118"/>
      <c r="TFT374" s="118"/>
      <c r="TFU374" s="116"/>
      <c r="TFV374" s="119"/>
      <c r="TFW374" s="120"/>
      <c r="TFX374" s="120"/>
      <c r="TFY374" s="116"/>
      <c r="TFZ374" s="117"/>
      <c r="TGA374" s="117"/>
      <c r="TGB374" s="118"/>
      <c r="TGC374" s="118"/>
      <c r="TGD374" s="116"/>
      <c r="TGE374" s="119"/>
      <c r="TGF374" s="120"/>
      <c r="TGG374" s="120"/>
      <c r="TGH374" s="116"/>
      <c r="TGI374" s="117"/>
      <c r="TGJ374" s="117"/>
      <c r="TGK374" s="118"/>
      <c r="TGL374" s="118"/>
      <c r="TGM374" s="116"/>
      <c r="TGN374" s="119"/>
      <c r="TGO374" s="120"/>
      <c r="TGP374" s="120"/>
      <c r="TGQ374" s="116"/>
      <c r="TGR374" s="117"/>
      <c r="TGS374" s="117"/>
      <c r="TGT374" s="118"/>
      <c r="TGU374" s="118"/>
      <c r="TGV374" s="116"/>
      <c r="TGW374" s="119"/>
      <c r="TGX374" s="120"/>
      <c r="TGY374" s="120"/>
      <c r="TGZ374" s="116"/>
      <c r="THA374" s="117"/>
      <c r="THB374" s="117"/>
      <c r="THC374" s="118"/>
      <c r="THD374" s="118"/>
      <c r="THE374" s="116"/>
      <c r="THF374" s="119"/>
      <c r="THG374" s="120"/>
      <c r="THH374" s="120"/>
      <c r="THI374" s="116"/>
      <c r="THJ374" s="117"/>
      <c r="THK374" s="117"/>
      <c r="THL374" s="118"/>
      <c r="THM374" s="118"/>
      <c r="THN374" s="116"/>
      <c r="THO374" s="119"/>
      <c r="THP374" s="120"/>
      <c r="THQ374" s="120"/>
      <c r="THR374" s="116"/>
      <c r="THS374" s="117"/>
      <c r="THT374" s="117"/>
      <c r="THU374" s="118"/>
      <c r="THV374" s="118"/>
      <c r="THW374" s="116"/>
      <c r="THX374" s="119"/>
      <c r="THY374" s="120"/>
      <c r="THZ374" s="120"/>
      <c r="TIA374" s="116"/>
      <c r="TIB374" s="117"/>
      <c r="TIC374" s="117"/>
      <c r="TID374" s="118"/>
      <c r="TIE374" s="118"/>
      <c r="TIF374" s="116"/>
      <c r="TIG374" s="119"/>
      <c r="TIH374" s="120"/>
      <c r="TII374" s="120"/>
      <c r="TIJ374" s="116"/>
      <c r="TIK374" s="117"/>
      <c r="TIL374" s="117"/>
      <c r="TIM374" s="118"/>
      <c r="TIN374" s="118"/>
      <c r="TIO374" s="116"/>
      <c r="TIP374" s="119"/>
      <c r="TIQ374" s="120"/>
      <c r="TIR374" s="120"/>
      <c r="TIS374" s="116"/>
      <c r="TIT374" s="117"/>
      <c r="TIU374" s="117"/>
      <c r="TIV374" s="118"/>
      <c r="TIW374" s="118"/>
      <c r="TIX374" s="116"/>
      <c r="TIY374" s="119"/>
      <c r="TIZ374" s="120"/>
      <c r="TJA374" s="120"/>
      <c r="TJB374" s="116"/>
      <c r="TJC374" s="117"/>
      <c r="TJD374" s="117"/>
      <c r="TJE374" s="118"/>
      <c r="TJF374" s="118"/>
      <c r="TJG374" s="116"/>
      <c r="TJH374" s="119"/>
      <c r="TJI374" s="120"/>
      <c r="TJJ374" s="120"/>
      <c r="TJK374" s="116"/>
      <c r="TJL374" s="117"/>
      <c r="TJM374" s="117"/>
      <c r="TJN374" s="118"/>
      <c r="TJO374" s="118"/>
      <c r="TJP374" s="116"/>
      <c r="TJQ374" s="119"/>
      <c r="TJR374" s="120"/>
      <c r="TJS374" s="120"/>
      <c r="TJT374" s="116"/>
      <c r="TJU374" s="117"/>
      <c r="TJV374" s="117"/>
      <c r="TJW374" s="118"/>
      <c r="TJX374" s="118"/>
      <c r="TJY374" s="116"/>
      <c r="TJZ374" s="119"/>
      <c r="TKA374" s="120"/>
      <c r="TKB374" s="120"/>
      <c r="TKC374" s="116"/>
      <c r="TKD374" s="117"/>
      <c r="TKE374" s="117"/>
      <c r="TKF374" s="118"/>
      <c r="TKG374" s="118"/>
      <c r="TKH374" s="116"/>
      <c r="TKI374" s="119"/>
      <c r="TKJ374" s="120"/>
      <c r="TKK374" s="120"/>
      <c r="TKL374" s="116"/>
      <c r="TKM374" s="117"/>
      <c r="TKN374" s="117"/>
      <c r="TKO374" s="118"/>
      <c r="TKP374" s="118"/>
      <c r="TKQ374" s="116"/>
      <c r="TKR374" s="119"/>
      <c r="TKS374" s="120"/>
      <c r="TKT374" s="120"/>
      <c r="TKU374" s="116"/>
      <c r="TKV374" s="117"/>
      <c r="TKW374" s="117"/>
      <c r="TKX374" s="118"/>
      <c r="TKY374" s="118"/>
      <c r="TKZ374" s="116"/>
      <c r="TLA374" s="119"/>
      <c r="TLB374" s="120"/>
      <c r="TLC374" s="120"/>
      <c r="TLD374" s="116"/>
      <c r="TLE374" s="117"/>
      <c r="TLF374" s="117"/>
      <c r="TLG374" s="118"/>
      <c r="TLH374" s="118"/>
      <c r="TLI374" s="116"/>
      <c r="TLJ374" s="119"/>
      <c r="TLK374" s="120"/>
      <c r="TLL374" s="120"/>
      <c r="TLM374" s="116"/>
      <c r="TLN374" s="117"/>
      <c r="TLO374" s="117"/>
      <c r="TLP374" s="118"/>
      <c r="TLQ374" s="118"/>
      <c r="TLR374" s="116"/>
      <c r="TLS374" s="119"/>
      <c r="TLT374" s="120"/>
      <c r="TLU374" s="120"/>
      <c r="TLV374" s="116"/>
      <c r="TLW374" s="117"/>
      <c r="TLX374" s="117"/>
      <c r="TLY374" s="118"/>
      <c r="TLZ374" s="118"/>
      <c r="TMA374" s="116"/>
      <c r="TMB374" s="119"/>
      <c r="TMC374" s="120"/>
      <c r="TMD374" s="120"/>
      <c r="TME374" s="116"/>
      <c r="TMF374" s="117"/>
      <c r="TMG374" s="117"/>
      <c r="TMH374" s="118"/>
      <c r="TMI374" s="118"/>
      <c r="TMJ374" s="116"/>
      <c r="TMK374" s="119"/>
      <c r="TML374" s="120"/>
      <c r="TMM374" s="120"/>
      <c r="TMN374" s="116"/>
      <c r="TMO374" s="117"/>
      <c r="TMP374" s="117"/>
      <c r="TMQ374" s="118"/>
      <c r="TMR374" s="118"/>
      <c r="TMS374" s="116"/>
      <c r="TMT374" s="119"/>
      <c r="TMU374" s="120"/>
      <c r="TMV374" s="120"/>
      <c r="TMW374" s="116"/>
      <c r="TMX374" s="117"/>
      <c r="TMY374" s="117"/>
      <c r="TMZ374" s="118"/>
      <c r="TNA374" s="118"/>
      <c r="TNB374" s="116"/>
      <c r="TNC374" s="119"/>
      <c r="TND374" s="120"/>
      <c r="TNE374" s="120"/>
      <c r="TNF374" s="116"/>
      <c r="TNG374" s="117"/>
      <c r="TNH374" s="117"/>
      <c r="TNI374" s="118"/>
      <c r="TNJ374" s="118"/>
      <c r="TNK374" s="116"/>
      <c r="TNL374" s="119"/>
      <c r="TNM374" s="120"/>
      <c r="TNN374" s="120"/>
      <c r="TNO374" s="116"/>
      <c r="TNP374" s="117"/>
      <c r="TNQ374" s="117"/>
      <c r="TNR374" s="118"/>
      <c r="TNS374" s="118"/>
      <c r="TNT374" s="116"/>
      <c r="TNU374" s="119"/>
      <c r="TNV374" s="120"/>
      <c r="TNW374" s="120"/>
      <c r="TNX374" s="116"/>
      <c r="TNY374" s="117"/>
      <c r="TNZ374" s="117"/>
      <c r="TOA374" s="118"/>
      <c r="TOB374" s="118"/>
      <c r="TOC374" s="116"/>
      <c r="TOD374" s="119"/>
      <c r="TOE374" s="120"/>
      <c r="TOF374" s="120"/>
      <c r="TOG374" s="116"/>
      <c r="TOH374" s="117"/>
      <c r="TOI374" s="117"/>
      <c r="TOJ374" s="118"/>
      <c r="TOK374" s="118"/>
      <c r="TOL374" s="116"/>
      <c r="TOM374" s="119"/>
      <c r="TON374" s="120"/>
      <c r="TOO374" s="120"/>
      <c r="TOP374" s="116"/>
      <c r="TOQ374" s="117"/>
      <c r="TOR374" s="117"/>
      <c r="TOS374" s="118"/>
      <c r="TOT374" s="118"/>
      <c r="TOU374" s="116"/>
      <c r="TOV374" s="119"/>
      <c r="TOW374" s="120"/>
      <c r="TOX374" s="120"/>
      <c r="TOY374" s="116"/>
      <c r="TOZ374" s="117"/>
      <c r="TPA374" s="117"/>
      <c r="TPB374" s="118"/>
      <c r="TPC374" s="118"/>
      <c r="TPD374" s="116"/>
      <c r="TPE374" s="119"/>
      <c r="TPF374" s="120"/>
      <c r="TPG374" s="120"/>
      <c r="TPH374" s="116"/>
      <c r="TPI374" s="117"/>
      <c r="TPJ374" s="117"/>
      <c r="TPK374" s="118"/>
      <c r="TPL374" s="118"/>
      <c r="TPM374" s="116"/>
      <c r="TPN374" s="119"/>
      <c r="TPO374" s="120"/>
      <c r="TPP374" s="120"/>
      <c r="TPQ374" s="116"/>
      <c r="TPR374" s="117"/>
      <c r="TPS374" s="117"/>
      <c r="TPT374" s="118"/>
      <c r="TPU374" s="118"/>
      <c r="TPV374" s="116"/>
      <c r="TPW374" s="119"/>
      <c r="TPX374" s="120"/>
      <c r="TPY374" s="120"/>
      <c r="TPZ374" s="116"/>
      <c r="TQA374" s="117"/>
      <c r="TQB374" s="117"/>
      <c r="TQC374" s="118"/>
      <c r="TQD374" s="118"/>
      <c r="TQE374" s="116"/>
      <c r="TQF374" s="119"/>
      <c r="TQG374" s="120"/>
      <c r="TQH374" s="120"/>
      <c r="TQI374" s="116"/>
      <c r="TQJ374" s="117"/>
      <c r="TQK374" s="117"/>
      <c r="TQL374" s="118"/>
      <c r="TQM374" s="118"/>
      <c r="TQN374" s="116"/>
      <c r="TQO374" s="119"/>
      <c r="TQP374" s="120"/>
      <c r="TQQ374" s="120"/>
      <c r="TQR374" s="116"/>
      <c r="TQS374" s="117"/>
      <c r="TQT374" s="117"/>
      <c r="TQU374" s="118"/>
      <c r="TQV374" s="118"/>
      <c r="TQW374" s="116"/>
      <c r="TQX374" s="119"/>
      <c r="TQY374" s="120"/>
      <c r="TQZ374" s="120"/>
      <c r="TRA374" s="116"/>
      <c r="TRB374" s="117"/>
      <c r="TRC374" s="117"/>
      <c r="TRD374" s="118"/>
      <c r="TRE374" s="118"/>
      <c r="TRF374" s="116"/>
      <c r="TRG374" s="119"/>
      <c r="TRH374" s="120"/>
      <c r="TRI374" s="120"/>
      <c r="TRJ374" s="116"/>
      <c r="TRK374" s="117"/>
      <c r="TRL374" s="117"/>
      <c r="TRM374" s="118"/>
      <c r="TRN374" s="118"/>
      <c r="TRO374" s="116"/>
      <c r="TRP374" s="119"/>
      <c r="TRQ374" s="120"/>
      <c r="TRR374" s="120"/>
      <c r="TRS374" s="116"/>
      <c r="TRT374" s="117"/>
      <c r="TRU374" s="117"/>
      <c r="TRV374" s="118"/>
      <c r="TRW374" s="118"/>
      <c r="TRX374" s="116"/>
      <c r="TRY374" s="119"/>
      <c r="TRZ374" s="120"/>
      <c r="TSA374" s="120"/>
      <c r="TSB374" s="116"/>
      <c r="TSC374" s="117"/>
      <c r="TSD374" s="117"/>
      <c r="TSE374" s="118"/>
      <c r="TSF374" s="118"/>
      <c r="TSG374" s="116"/>
      <c r="TSH374" s="119"/>
      <c r="TSI374" s="120"/>
      <c r="TSJ374" s="120"/>
      <c r="TSK374" s="116"/>
      <c r="TSL374" s="117"/>
      <c r="TSM374" s="117"/>
      <c r="TSN374" s="118"/>
      <c r="TSO374" s="118"/>
      <c r="TSP374" s="116"/>
      <c r="TSQ374" s="119"/>
      <c r="TSR374" s="120"/>
      <c r="TSS374" s="120"/>
      <c r="TST374" s="116"/>
      <c r="TSU374" s="117"/>
      <c r="TSV374" s="117"/>
      <c r="TSW374" s="118"/>
      <c r="TSX374" s="118"/>
      <c r="TSY374" s="116"/>
      <c r="TSZ374" s="119"/>
      <c r="TTA374" s="120"/>
      <c r="TTB374" s="120"/>
      <c r="TTC374" s="116"/>
      <c r="TTD374" s="117"/>
      <c r="TTE374" s="117"/>
      <c r="TTF374" s="118"/>
      <c r="TTG374" s="118"/>
      <c r="TTH374" s="116"/>
      <c r="TTI374" s="119"/>
      <c r="TTJ374" s="120"/>
      <c r="TTK374" s="120"/>
      <c r="TTL374" s="116"/>
      <c r="TTM374" s="117"/>
      <c r="TTN374" s="117"/>
      <c r="TTO374" s="118"/>
      <c r="TTP374" s="118"/>
      <c r="TTQ374" s="116"/>
      <c r="TTR374" s="119"/>
      <c r="TTS374" s="120"/>
      <c r="TTT374" s="120"/>
      <c r="TTU374" s="116"/>
      <c r="TTV374" s="117"/>
      <c r="TTW374" s="117"/>
      <c r="TTX374" s="118"/>
      <c r="TTY374" s="118"/>
      <c r="TTZ374" s="116"/>
      <c r="TUA374" s="119"/>
      <c r="TUB374" s="120"/>
      <c r="TUC374" s="120"/>
      <c r="TUD374" s="116"/>
      <c r="TUE374" s="117"/>
      <c r="TUF374" s="117"/>
      <c r="TUG374" s="118"/>
      <c r="TUH374" s="118"/>
      <c r="TUI374" s="116"/>
      <c r="TUJ374" s="119"/>
      <c r="TUK374" s="120"/>
      <c r="TUL374" s="120"/>
      <c r="TUM374" s="116"/>
      <c r="TUN374" s="117"/>
      <c r="TUO374" s="117"/>
      <c r="TUP374" s="118"/>
      <c r="TUQ374" s="118"/>
      <c r="TUR374" s="116"/>
      <c r="TUS374" s="119"/>
      <c r="TUT374" s="120"/>
      <c r="TUU374" s="120"/>
      <c r="TUV374" s="116"/>
      <c r="TUW374" s="117"/>
      <c r="TUX374" s="117"/>
      <c r="TUY374" s="118"/>
      <c r="TUZ374" s="118"/>
      <c r="TVA374" s="116"/>
      <c r="TVB374" s="119"/>
      <c r="TVC374" s="120"/>
      <c r="TVD374" s="120"/>
      <c r="TVE374" s="116"/>
      <c r="TVF374" s="117"/>
      <c r="TVG374" s="117"/>
      <c r="TVH374" s="118"/>
      <c r="TVI374" s="118"/>
      <c r="TVJ374" s="116"/>
      <c r="TVK374" s="119"/>
      <c r="TVL374" s="120"/>
      <c r="TVM374" s="120"/>
      <c r="TVN374" s="116"/>
      <c r="TVO374" s="117"/>
      <c r="TVP374" s="117"/>
      <c r="TVQ374" s="118"/>
      <c r="TVR374" s="118"/>
      <c r="TVS374" s="116"/>
      <c r="TVT374" s="119"/>
      <c r="TVU374" s="120"/>
      <c r="TVV374" s="120"/>
      <c r="TVW374" s="116"/>
      <c r="TVX374" s="117"/>
      <c r="TVY374" s="117"/>
      <c r="TVZ374" s="118"/>
      <c r="TWA374" s="118"/>
      <c r="TWB374" s="116"/>
      <c r="TWC374" s="119"/>
      <c r="TWD374" s="120"/>
      <c r="TWE374" s="120"/>
      <c r="TWF374" s="116"/>
      <c r="TWG374" s="117"/>
      <c r="TWH374" s="117"/>
      <c r="TWI374" s="118"/>
      <c r="TWJ374" s="118"/>
      <c r="TWK374" s="116"/>
      <c r="TWL374" s="119"/>
      <c r="TWM374" s="120"/>
      <c r="TWN374" s="120"/>
      <c r="TWO374" s="116"/>
      <c r="TWP374" s="117"/>
      <c r="TWQ374" s="117"/>
      <c r="TWR374" s="118"/>
      <c r="TWS374" s="118"/>
      <c r="TWT374" s="116"/>
      <c r="TWU374" s="119"/>
      <c r="TWV374" s="120"/>
      <c r="TWW374" s="120"/>
      <c r="TWX374" s="116"/>
      <c r="TWY374" s="117"/>
      <c r="TWZ374" s="117"/>
      <c r="TXA374" s="118"/>
      <c r="TXB374" s="118"/>
      <c r="TXC374" s="116"/>
      <c r="TXD374" s="119"/>
      <c r="TXE374" s="120"/>
      <c r="TXF374" s="120"/>
      <c r="TXG374" s="116"/>
      <c r="TXH374" s="117"/>
      <c r="TXI374" s="117"/>
      <c r="TXJ374" s="118"/>
      <c r="TXK374" s="118"/>
      <c r="TXL374" s="116"/>
      <c r="TXM374" s="119"/>
      <c r="TXN374" s="120"/>
      <c r="TXO374" s="120"/>
      <c r="TXP374" s="116"/>
      <c r="TXQ374" s="117"/>
      <c r="TXR374" s="117"/>
      <c r="TXS374" s="118"/>
      <c r="TXT374" s="118"/>
      <c r="TXU374" s="116"/>
      <c r="TXV374" s="119"/>
      <c r="TXW374" s="120"/>
      <c r="TXX374" s="120"/>
      <c r="TXY374" s="116"/>
      <c r="TXZ374" s="117"/>
      <c r="TYA374" s="117"/>
      <c r="TYB374" s="118"/>
      <c r="TYC374" s="118"/>
      <c r="TYD374" s="116"/>
      <c r="TYE374" s="119"/>
      <c r="TYF374" s="120"/>
      <c r="TYG374" s="120"/>
      <c r="TYH374" s="116"/>
      <c r="TYI374" s="117"/>
      <c r="TYJ374" s="117"/>
      <c r="TYK374" s="118"/>
      <c r="TYL374" s="118"/>
      <c r="TYM374" s="116"/>
      <c r="TYN374" s="119"/>
      <c r="TYO374" s="120"/>
      <c r="TYP374" s="120"/>
      <c r="TYQ374" s="116"/>
      <c r="TYR374" s="117"/>
      <c r="TYS374" s="117"/>
      <c r="TYT374" s="118"/>
      <c r="TYU374" s="118"/>
      <c r="TYV374" s="116"/>
      <c r="TYW374" s="119"/>
      <c r="TYX374" s="120"/>
      <c r="TYY374" s="120"/>
      <c r="TYZ374" s="116"/>
      <c r="TZA374" s="117"/>
      <c r="TZB374" s="117"/>
      <c r="TZC374" s="118"/>
      <c r="TZD374" s="118"/>
      <c r="TZE374" s="116"/>
      <c r="TZF374" s="119"/>
      <c r="TZG374" s="120"/>
      <c r="TZH374" s="120"/>
      <c r="TZI374" s="116"/>
      <c r="TZJ374" s="117"/>
      <c r="TZK374" s="117"/>
      <c r="TZL374" s="118"/>
      <c r="TZM374" s="118"/>
      <c r="TZN374" s="116"/>
      <c r="TZO374" s="119"/>
      <c r="TZP374" s="120"/>
      <c r="TZQ374" s="120"/>
      <c r="TZR374" s="116"/>
      <c r="TZS374" s="117"/>
      <c r="TZT374" s="117"/>
      <c r="TZU374" s="118"/>
      <c r="TZV374" s="118"/>
      <c r="TZW374" s="116"/>
      <c r="TZX374" s="119"/>
      <c r="TZY374" s="120"/>
      <c r="TZZ374" s="120"/>
      <c r="UAA374" s="116"/>
      <c r="UAB374" s="117"/>
      <c r="UAC374" s="117"/>
      <c r="UAD374" s="118"/>
      <c r="UAE374" s="118"/>
      <c r="UAF374" s="116"/>
      <c r="UAG374" s="119"/>
      <c r="UAH374" s="120"/>
      <c r="UAI374" s="120"/>
      <c r="UAJ374" s="116"/>
      <c r="UAK374" s="117"/>
      <c r="UAL374" s="117"/>
      <c r="UAM374" s="118"/>
      <c r="UAN374" s="118"/>
      <c r="UAO374" s="116"/>
      <c r="UAP374" s="119"/>
      <c r="UAQ374" s="120"/>
      <c r="UAR374" s="120"/>
      <c r="UAS374" s="116"/>
      <c r="UAT374" s="117"/>
      <c r="UAU374" s="117"/>
      <c r="UAV374" s="118"/>
      <c r="UAW374" s="118"/>
      <c r="UAX374" s="116"/>
      <c r="UAY374" s="119"/>
      <c r="UAZ374" s="120"/>
      <c r="UBA374" s="120"/>
      <c r="UBB374" s="116"/>
      <c r="UBC374" s="117"/>
      <c r="UBD374" s="117"/>
      <c r="UBE374" s="118"/>
      <c r="UBF374" s="118"/>
      <c r="UBG374" s="116"/>
      <c r="UBH374" s="119"/>
      <c r="UBI374" s="120"/>
      <c r="UBJ374" s="120"/>
      <c r="UBK374" s="116"/>
      <c r="UBL374" s="117"/>
      <c r="UBM374" s="117"/>
      <c r="UBN374" s="118"/>
      <c r="UBO374" s="118"/>
      <c r="UBP374" s="116"/>
      <c r="UBQ374" s="119"/>
      <c r="UBR374" s="120"/>
      <c r="UBS374" s="120"/>
      <c r="UBT374" s="116"/>
      <c r="UBU374" s="117"/>
      <c r="UBV374" s="117"/>
      <c r="UBW374" s="118"/>
      <c r="UBX374" s="118"/>
      <c r="UBY374" s="116"/>
      <c r="UBZ374" s="119"/>
      <c r="UCA374" s="120"/>
      <c r="UCB374" s="120"/>
      <c r="UCC374" s="116"/>
      <c r="UCD374" s="117"/>
      <c r="UCE374" s="117"/>
      <c r="UCF374" s="118"/>
      <c r="UCG374" s="118"/>
      <c r="UCH374" s="116"/>
      <c r="UCI374" s="119"/>
      <c r="UCJ374" s="120"/>
      <c r="UCK374" s="120"/>
      <c r="UCL374" s="116"/>
      <c r="UCM374" s="117"/>
      <c r="UCN374" s="117"/>
      <c r="UCO374" s="118"/>
      <c r="UCP374" s="118"/>
      <c r="UCQ374" s="116"/>
      <c r="UCR374" s="119"/>
      <c r="UCS374" s="120"/>
      <c r="UCT374" s="120"/>
      <c r="UCU374" s="116"/>
      <c r="UCV374" s="117"/>
      <c r="UCW374" s="117"/>
      <c r="UCX374" s="118"/>
      <c r="UCY374" s="118"/>
      <c r="UCZ374" s="116"/>
      <c r="UDA374" s="119"/>
      <c r="UDB374" s="120"/>
      <c r="UDC374" s="120"/>
      <c r="UDD374" s="116"/>
      <c r="UDE374" s="117"/>
      <c r="UDF374" s="117"/>
      <c r="UDG374" s="118"/>
      <c r="UDH374" s="118"/>
      <c r="UDI374" s="116"/>
      <c r="UDJ374" s="119"/>
      <c r="UDK374" s="120"/>
      <c r="UDL374" s="120"/>
      <c r="UDM374" s="116"/>
      <c r="UDN374" s="117"/>
      <c r="UDO374" s="117"/>
      <c r="UDP374" s="118"/>
      <c r="UDQ374" s="118"/>
      <c r="UDR374" s="116"/>
      <c r="UDS374" s="119"/>
      <c r="UDT374" s="120"/>
      <c r="UDU374" s="120"/>
      <c r="UDV374" s="116"/>
      <c r="UDW374" s="117"/>
      <c r="UDX374" s="117"/>
      <c r="UDY374" s="118"/>
      <c r="UDZ374" s="118"/>
      <c r="UEA374" s="116"/>
      <c r="UEB374" s="119"/>
      <c r="UEC374" s="120"/>
      <c r="UED374" s="120"/>
      <c r="UEE374" s="116"/>
      <c r="UEF374" s="117"/>
      <c r="UEG374" s="117"/>
      <c r="UEH374" s="118"/>
      <c r="UEI374" s="118"/>
      <c r="UEJ374" s="116"/>
      <c r="UEK374" s="119"/>
      <c r="UEL374" s="120"/>
      <c r="UEM374" s="120"/>
      <c r="UEN374" s="116"/>
      <c r="UEO374" s="117"/>
      <c r="UEP374" s="117"/>
      <c r="UEQ374" s="118"/>
      <c r="UER374" s="118"/>
      <c r="UES374" s="116"/>
      <c r="UET374" s="119"/>
      <c r="UEU374" s="120"/>
      <c r="UEV374" s="120"/>
      <c r="UEW374" s="116"/>
      <c r="UEX374" s="117"/>
      <c r="UEY374" s="117"/>
      <c r="UEZ374" s="118"/>
      <c r="UFA374" s="118"/>
      <c r="UFB374" s="116"/>
      <c r="UFC374" s="119"/>
      <c r="UFD374" s="120"/>
      <c r="UFE374" s="120"/>
      <c r="UFF374" s="116"/>
      <c r="UFG374" s="117"/>
      <c r="UFH374" s="117"/>
      <c r="UFI374" s="118"/>
      <c r="UFJ374" s="118"/>
      <c r="UFK374" s="116"/>
      <c r="UFL374" s="119"/>
      <c r="UFM374" s="120"/>
      <c r="UFN374" s="120"/>
      <c r="UFO374" s="116"/>
      <c r="UFP374" s="117"/>
      <c r="UFQ374" s="117"/>
      <c r="UFR374" s="118"/>
      <c r="UFS374" s="118"/>
      <c r="UFT374" s="116"/>
      <c r="UFU374" s="119"/>
      <c r="UFV374" s="120"/>
      <c r="UFW374" s="120"/>
      <c r="UFX374" s="116"/>
      <c r="UFY374" s="117"/>
      <c r="UFZ374" s="117"/>
      <c r="UGA374" s="118"/>
      <c r="UGB374" s="118"/>
      <c r="UGC374" s="116"/>
      <c r="UGD374" s="119"/>
      <c r="UGE374" s="120"/>
      <c r="UGF374" s="120"/>
      <c r="UGG374" s="116"/>
      <c r="UGH374" s="117"/>
      <c r="UGI374" s="117"/>
      <c r="UGJ374" s="118"/>
      <c r="UGK374" s="118"/>
      <c r="UGL374" s="116"/>
      <c r="UGM374" s="119"/>
      <c r="UGN374" s="120"/>
      <c r="UGO374" s="120"/>
      <c r="UGP374" s="116"/>
      <c r="UGQ374" s="117"/>
      <c r="UGR374" s="117"/>
      <c r="UGS374" s="118"/>
      <c r="UGT374" s="118"/>
      <c r="UGU374" s="116"/>
      <c r="UGV374" s="119"/>
      <c r="UGW374" s="120"/>
      <c r="UGX374" s="120"/>
      <c r="UGY374" s="116"/>
      <c r="UGZ374" s="117"/>
      <c r="UHA374" s="117"/>
      <c r="UHB374" s="118"/>
      <c r="UHC374" s="118"/>
      <c r="UHD374" s="116"/>
      <c r="UHE374" s="119"/>
      <c r="UHF374" s="120"/>
      <c r="UHG374" s="120"/>
      <c r="UHH374" s="116"/>
      <c r="UHI374" s="117"/>
      <c r="UHJ374" s="117"/>
      <c r="UHK374" s="118"/>
      <c r="UHL374" s="118"/>
      <c r="UHM374" s="116"/>
      <c r="UHN374" s="119"/>
      <c r="UHO374" s="120"/>
      <c r="UHP374" s="120"/>
      <c r="UHQ374" s="116"/>
      <c r="UHR374" s="117"/>
      <c r="UHS374" s="117"/>
      <c r="UHT374" s="118"/>
      <c r="UHU374" s="118"/>
      <c r="UHV374" s="116"/>
      <c r="UHW374" s="119"/>
      <c r="UHX374" s="120"/>
      <c r="UHY374" s="120"/>
      <c r="UHZ374" s="116"/>
      <c r="UIA374" s="117"/>
      <c r="UIB374" s="117"/>
      <c r="UIC374" s="118"/>
      <c r="UID374" s="118"/>
      <c r="UIE374" s="116"/>
      <c r="UIF374" s="119"/>
      <c r="UIG374" s="120"/>
      <c r="UIH374" s="120"/>
      <c r="UII374" s="116"/>
      <c r="UIJ374" s="117"/>
      <c r="UIK374" s="117"/>
      <c r="UIL374" s="118"/>
      <c r="UIM374" s="118"/>
      <c r="UIN374" s="116"/>
      <c r="UIO374" s="119"/>
      <c r="UIP374" s="120"/>
      <c r="UIQ374" s="120"/>
      <c r="UIR374" s="116"/>
      <c r="UIS374" s="117"/>
      <c r="UIT374" s="117"/>
      <c r="UIU374" s="118"/>
      <c r="UIV374" s="118"/>
      <c r="UIW374" s="116"/>
      <c r="UIX374" s="119"/>
      <c r="UIY374" s="120"/>
      <c r="UIZ374" s="120"/>
      <c r="UJA374" s="116"/>
      <c r="UJB374" s="117"/>
      <c r="UJC374" s="117"/>
      <c r="UJD374" s="118"/>
      <c r="UJE374" s="118"/>
      <c r="UJF374" s="116"/>
      <c r="UJG374" s="119"/>
      <c r="UJH374" s="120"/>
      <c r="UJI374" s="120"/>
      <c r="UJJ374" s="116"/>
      <c r="UJK374" s="117"/>
      <c r="UJL374" s="117"/>
      <c r="UJM374" s="118"/>
      <c r="UJN374" s="118"/>
      <c r="UJO374" s="116"/>
      <c r="UJP374" s="119"/>
      <c r="UJQ374" s="120"/>
      <c r="UJR374" s="120"/>
      <c r="UJS374" s="116"/>
      <c r="UJT374" s="117"/>
      <c r="UJU374" s="117"/>
      <c r="UJV374" s="118"/>
      <c r="UJW374" s="118"/>
      <c r="UJX374" s="116"/>
      <c r="UJY374" s="119"/>
      <c r="UJZ374" s="120"/>
      <c r="UKA374" s="120"/>
      <c r="UKB374" s="116"/>
      <c r="UKC374" s="117"/>
      <c r="UKD374" s="117"/>
      <c r="UKE374" s="118"/>
      <c r="UKF374" s="118"/>
      <c r="UKG374" s="116"/>
      <c r="UKH374" s="119"/>
      <c r="UKI374" s="120"/>
      <c r="UKJ374" s="120"/>
      <c r="UKK374" s="116"/>
      <c r="UKL374" s="117"/>
      <c r="UKM374" s="117"/>
      <c r="UKN374" s="118"/>
      <c r="UKO374" s="118"/>
      <c r="UKP374" s="116"/>
      <c r="UKQ374" s="119"/>
      <c r="UKR374" s="120"/>
      <c r="UKS374" s="120"/>
      <c r="UKT374" s="116"/>
      <c r="UKU374" s="117"/>
      <c r="UKV374" s="117"/>
      <c r="UKW374" s="118"/>
      <c r="UKX374" s="118"/>
      <c r="UKY374" s="116"/>
      <c r="UKZ374" s="119"/>
      <c r="ULA374" s="120"/>
      <c r="ULB374" s="120"/>
      <c r="ULC374" s="116"/>
      <c r="ULD374" s="117"/>
      <c r="ULE374" s="117"/>
      <c r="ULF374" s="118"/>
      <c r="ULG374" s="118"/>
      <c r="ULH374" s="116"/>
      <c r="ULI374" s="119"/>
      <c r="ULJ374" s="120"/>
      <c r="ULK374" s="120"/>
      <c r="ULL374" s="116"/>
      <c r="ULM374" s="117"/>
      <c r="ULN374" s="117"/>
      <c r="ULO374" s="118"/>
      <c r="ULP374" s="118"/>
      <c r="ULQ374" s="116"/>
      <c r="ULR374" s="119"/>
      <c r="ULS374" s="120"/>
      <c r="ULT374" s="120"/>
      <c r="ULU374" s="116"/>
      <c r="ULV374" s="117"/>
      <c r="ULW374" s="117"/>
      <c r="ULX374" s="118"/>
      <c r="ULY374" s="118"/>
      <c r="ULZ374" s="116"/>
      <c r="UMA374" s="119"/>
      <c r="UMB374" s="120"/>
      <c r="UMC374" s="120"/>
      <c r="UMD374" s="116"/>
      <c r="UME374" s="117"/>
      <c r="UMF374" s="117"/>
      <c r="UMG374" s="118"/>
      <c r="UMH374" s="118"/>
      <c r="UMI374" s="116"/>
      <c r="UMJ374" s="119"/>
      <c r="UMK374" s="120"/>
      <c r="UML374" s="120"/>
      <c r="UMM374" s="116"/>
      <c r="UMN374" s="117"/>
      <c r="UMO374" s="117"/>
      <c r="UMP374" s="118"/>
      <c r="UMQ374" s="118"/>
      <c r="UMR374" s="116"/>
      <c r="UMS374" s="119"/>
      <c r="UMT374" s="120"/>
      <c r="UMU374" s="120"/>
      <c r="UMV374" s="116"/>
      <c r="UMW374" s="117"/>
      <c r="UMX374" s="117"/>
      <c r="UMY374" s="118"/>
      <c r="UMZ374" s="118"/>
      <c r="UNA374" s="116"/>
      <c r="UNB374" s="119"/>
      <c r="UNC374" s="120"/>
      <c r="UND374" s="120"/>
      <c r="UNE374" s="116"/>
      <c r="UNF374" s="117"/>
      <c r="UNG374" s="117"/>
      <c r="UNH374" s="118"/>
      <c r="UNI374" s="118"/>
      <c r="UNJ374" s="116"/>
      <c r="UNK374" s="119"/>
      <c r="UNL374" s="120"/>
      <c r="UNM374" s="120"/>
      <c r="UNN374" s="116"/>
      <c r="UNO374" s="117"/>
      <c r="UNP374" s="117"/>
      <c r="UNQ374" s="118"/>
      <c r="UNR374" s="118"/>
      <c r="UNS374" s="116"/>
      <c r="UNT374" s="119"/>
      <c r="UNU374" s="120"/>
      <c r="UNV374" s="120"/>
      <c r="UNW374" s="116"/>
      <c r="UNX374" s="117"/>
      <c r="UNY374" s="117"/>
      <c r="UNZ374" s="118"/>
      <c r="UOA374" s="118"/>
      <c r="UOB374" s="116"/>
      <c r="UOC374" s="119"/>
      <c r="UOD374" s="120"/>
      <c r="UOE374" s="120"/>
      <c r="UOF374" s="116"/>
      <c r="UOG374" s="117"/>
      <c r="UOH374" s="117"/>
      <c r="UOI374" s="118"/>
      <c r="UOJ374" s="118"/>
      <c r="UOK374" s="116"/>
      <c r="UOL374" s="119"/>
      <c r="UOM374" s="120"/>
      <c r="UON374" s="120"/>
      <c r="UOO374" s="116"/>
      <c r="UOP374" s="117"/>
      <c r="UOQ374" s="117"/>
      <c r="UOR374" s="118"/>
      <c r="UOS374" s="118"/>
      <c r="UOT374" s="116"/>
      <c r="UOU374" s="119"/>
      <c r="UOV374" s="120"/>
      <c r="UOW374" s="120"/>
      <c r="UOX374" s="116"/>
      <c r="UOY374" s="117"/>
      <c r="UOZ374" s="117"/>
      <c r="UPA374" s="118"/>
      <c r="UPB374" s="118"/>
      <c r="UPC374" s="116"/>
      <c r="UPD374" s="119"/>
      <c r="UPE374" s="120"/>
      <c r="UPF374" s="120"/>
      <c r="UPG374" s="116"/>
      <c r="UPH374" s="117"/>
      <c r="UPI374" s="117"/>
      <c r="UPJ374" s="118"/>
      <c r="UPK374" s="118"/>
      <c r="UPL374" s="116"/>
      <c r="UPM374" s="119"/>
      <c r="UPN374" s="120"/>
      <c r="UPO374" s="120"/>
      <c r="UPP374" s="116"/>
      <c r="UPQ374" s="117"/>
      <c r="UPR374" s="117"/>
      <c r="UPS374" s="118"/>
      <c r="UPT374" s="118"/>
      <c r="UPU374" s="116"/>
      <c r="UPV374" s="119"/>
      <c r="UPW374" s="120"/>
      <c r="UPX374" s="120"/>
      <c r="UPY374" s="116"/>
      <c r="UPZ374" s="117"/>
      <c r="UQA374" s="117"/>
      <c r="UQB374" s="118"/>
      <c r="UQC374" s="118"/>
      <c r="UQD374" s="116"/>
      <c r="UQE374" s="119"/>
      <c r="UQF374" s="120"/>
      <c r="UQG374" s="120"/>
      <c r="UQH374" s="116"/>
      <c r="UQI374" s="117"/>
      <c r="UQJ374" s="117"/>
      <c r="UQK374" s="118"/>
      <c r="UQL374" s="118"/>
      <c r="UQM374" s="116"/>
      <c r="UQN374" s="119"/>
      <c r="UQO374" s="120"/>
      <c r="UQP374" s="120"/>
      <c r="UQQ374" s="116"/>
      <c r="UQR374" s="117"/>
      <c r="UQS374" s="117"/>
      <c r="UQT374" s="118"/>
      <c r="UQU374" s="118"/>
      <c r="UQV374" s="116"/>
      <c r="UQW374" s="119"/>
      <c r="UQX374" s="120"/>
      <c r="UQY374" s="120"/>
      <c r="UQZ374" s="116"/>
      <c r="URA374" s="117"/>
      <c r="URB374" s="117"/>
      <c r="URC374" s="118"/>
      <c r="URD374" s="118"/>
      <c r="URE374" s="116"/>
      <c r="URF374" s="119"/>
      <c r="URG374" s="120"/>
      <c r="URH374" s="120"/>
      <c r="URI374" s="116"/>
      <c r="URJ374" s="117"/>
      <c r="URK374" s="117"/>
      <c r="URL374" s="118"/>
      <c r="URM374" s="118"/>
      <c r="URN374" s="116"/>
      <c r="URO374" s="119"/>
      <c r="URP374" s="120"/>
      <c r="URQ374" s="120"/>
      <c r="URR374" s="116"/>
      <c r="URS374" s="117"/>
      <c r="URT374" s="117"/>
      <c r="URU374" s="118"/>
      <c r="URV374" s="118"/>
      <c r="URW374" s="116"/>
      <c r="URX374" s="119"/>
      <c r="URY374" s="120"/>
      <c r="URZ374" s="120"/>
      <c r="USA374" s="116"/>
      <c r="USB374" s="117"/>
      <c r="USC374" s="117"/>
      <c r="USD374" s="118"/>
      <c r="USE374" s="118"/>
      <c r="USF374" s="116"/>
      <c r="USG374" s="119"/>
      <c r="USH374" s="120"/>
      <c r="USI374" s="120"/>
      <c r="USJ374" s="116"/>
      <c r="USK374" s="117"/>
      <c r="USL374" s="117"/>
      <c r="USM374" s="118"/>
      <c r="USN374" s="118"/>
      <c r="USO374" s="116"/>
      <c r="USP374" s="119"/>
      <c r="USQ374" s="120"/>
      <c r="USR374" s="120"/>
      <c r="USS374" s="116"/>
      <c r="UST374" s="117"/>
      <c r="USU374" s="117"/>
      <c r="USV374" s="118"/>
      <c r="USW374" s="118"/>
      <c r="USX374" s="116"/>
      <c r="USY374" s="119"/>
      <c r="USZ374" s="120"/>
      <c r="UTA374" s="120"/>
      <c r="UTB374" s="116"/>
      <c r="UTC374" s="117"/>
      <c r="UTD374" s="117"/>
      <c r="UTE374" s="118"/>
      <c r="UTF374" s="118"/>
      <c r="UTG374" s="116"/>
      <c r="UTH374" s="119"/>
      <c r="UTI374" s="120"/>
      <c r="UTJ374" s="120"/>
      <c r="UTK374" s="116"/>
      <c r="UTL374" s="117"/>
      <c r="UTM374" s="117"/>
      <c r="UTN374" s="118"/>
      <c r="UTO374" s="118"/>
      <c r="UTP374" s="116"/>
      <c r="UTQ374" s="119"/>
      <c r="UTR374" s="120"/>
      <c r="UTS374" s="120"/>
      <c r="UTT374" s="116"/>
      <c r="UTU374" s="117"/>
      <c r="UTV374" s="117"/>
      <c r="UTW374" s="118"/>
      <c r="UTX374" s="118"/>
      <c r="UTY374" s="116"/>
      <c r="UTZ374" s="119"/>
      <c r="UUA374" s="120"/>
      <c r="UUB374" s="120"/>
      <c r="UUC374" s="116"/>
      <c r="UUD374" s="117"/>
      <c r="UUE374" s="117"/>
      <c r="UUF374" s="118"/>
      <c r="UUG374" s="118"/>
      <c r="UUH374" s="116"/>
      <c r="UUI374" s="119"/>
      <c r="UUJ374" s="120"/>
      <c r="UUK374" s="120"/>
      <c r="UUL374" s="116"/>
      <c r="UUM374" s="117"/>
      <c r="UUN374" s="117"/>
      <c r="UUO374" s="118"/>
      <c r="UUP374" s="118"/>
      <c r="UUQ374" s="116"/>
      <c r="UUR374" s="119"/>
      <c r="UUS374" s="120"/>
      <c r="UUT374" s="120"/>
      <c r="UUU374" s="116"/>
      <c r="UUV374" s="117"/>
      <c r="UUW374" s="117"/>
      <c r="UUX374" s="118"/>
      <c r="UUY374" s="118"/>
      <c r="UUZ374" s="116"/>
      <c r="UVA374" s="119"/>
      <c r="UVB374" s="120"/>
      <c r="UVC374" s="120"/>
      <c r="UVD374" s="116"/>
      <c r="UVE374" s="117"/>
      <c r="UVF374" s="117"/>
      <c r="UVG374" s="118"/>
      <c r="UVH374" s="118"/>
      <c r="UVI374" s="116"/>
      <c r="UVJ374" s="119"/>
      <c r="UVK374" s="120"/>
      <c r="UVL374" s="120"/>
      <c r="UVM374" s="116"/>
      <c r="UVN374" s="117"/>
      <c r="UVO374" s="117"/>
      <c r="UVP374" s="118"/>
      <c r="UVQ374" s="118"/>
      <c r="UVR374" s="116"/>
      <c r="UVS374" s="119"/>
      <c r="UVT374" s="120"/>
      <c r="UVU374" s="120"/>
      <c r="UVV374" s="116"/>
      <c r="UVW374" s="117"/>
      <c r="UVX374" s="117"/>
      <c r="UVY374" s="118"/>
      <c r="UVZ374" s="118"/>
      <c r="UWA374" s="116"/>
      <c r="UWB374" s="119"/>
      <c r="UWC374" s="120"/>
      <c r="UWD374" s="120"/>
      <c r="UWE374" s="116"/>
      <c r="UWF374" s="117"/>
      <c r="UWG374" s="117"/>
      <c r="UWH374" s="118"/>
      <c r="UWI374" s="118"/>
      <c r="UWJ374" s="116"/>
      <c r="UWK374" s="119"/>
      <c r="UWL374" s="120"/>
      <c r="UWM374" s="120"/>
      <c r="UWN374" s="116"/>
      <c r="UWO374" s="117"/>
      <c r="UWP374" s="117"/>
      <c r="UWQ374" s="118"/>
      <c r="UWR374" s="118"/>
      <c r="UWS374" s="116"/>
      <c r="UWT374" s="119"/>
      <c r="UWU374" s="120"/>
      <c r="UWV374" s="120"/>
      <c r="UWW374" s="116"/>
      <c r="UWX374" s="117"/>
      <c r="UWY374" s="117"/>
      <c r="UWZ374" s="118"/>
      <c r="UXA374" s="118"/>
      <c r="UXB374" s="116"/>
      <c r="UXC374" s="119"/>
      <c r="UXD374" s="120"/>
      <c r="UXE374" s="120"/>
      <c r="UXF374" s="116"/>
      <c r="UXG374" s="117"/>
      <c r="UXH374" s="117"/>
      <c r="UXI374" s="118"/>
      <c r="UXJ374" s="118"/>
      <c r="UXK374" s="116"/>
      <c r="UXL374" s="119"/>
      <c r="UXM374" s="120"/>
      <c r="UXN374" s="120"/>
      <c r="UXO374" s="116"/>
      <c r="UXP374" s="117"/>
      <c r="UXQ374" s="117"/>
      <c r="UXR374" s="118"/>
      <c r="UXS374" s="118"/>
      <c r="UXT374" s="116"/>
      <c r="UXU374" s="119"/>
      <c r="UXV374" s="120"/>
      <c r="UXW374" s="120"/>
      <c r="UXX374" s="116"/>
      <c r="UXY374" s="117"/>
      <c r="UXZ374" s="117"/>
      <c r="UYA374" s="118"/>
      <c r="UYB374" s="118"/>
      <c r="UYC374" s="116"/>
      <c r="UYD374" s="119"/>
      <c r="UYE374" s="120"/>
      <c r="UYF374" s="120"/>
      <c r="UYG374" s="116"/>
      <c r="UYH374" s="117"/>
      <c r="UYI374" s="117"/>
      <c r="UYJ374" s="118"/>
      <c r="UYK374" s="118"/>
      <c r="UYL374" s="116"/>
      <c r="UYM374" s="119"/>
      <c r="UYN374" s="120"/>
      <c r="UYO374" s="120"/>
      <c r="UYP374" s="116"/>
      <c r="UYQ374" s="117"/>
      <c r="UYR374" s="117"/>
      <c r="UYS374" s="118"/>
      <c r="UYT374" s="118"/>
      <c r="UYU374" s="116"/>
      <c r="UYV374" s="119"/>
      <c r="UYW374" s="120"/>
      <c r="UYX374" s="120"/>
      <c r="UYY374" s="116"/>
      <c r="UYZ374" s="117"/>
      <c r="UZA374" s="117"/>
      <c r="UZB374" s="118"/>
      <c r="UZC374" s="118"/>
      <c r="UZD374" s="116"/>
      <c r="UZE374" s="119"/>
      <c r="UZF374" s="120"/>
      <c r="UZG374" s="120"/>
      <c r="UZH374" s="116"/>
      <c r="UZI374" s="117"/>
      <c r="UZJ374" s="117"/>
      <c r="UZK374" s="118"/>
      <c r="UZL374" s="118"/>
      <c r="UZM374" s="116"/>
      <c r="UZN374" s="119"/>
      <c r="UZO374" s="120"/>
      <c r="UZP374" s="120"/>
      <c r="UZQ374" s="116"/>
      <c r="UZR374" s="117"/>
      <c r="UZS374" s="117"/>
      <c r="UZT374" s="118"/>
      <c r="UZU374" s="118"/>
      <c r="UZV374" s="116"/>
      <c r="UZW374" s="119"/>
      <c r="UZX374" s="120"/>
      <c r="UZY374" s="120"/>
      <c r="UZZ374" s="116"/>
      <c r="VAA374" s="117"/>
      <c r="VAB374" s="117"/>
      <c r="VAC374" s="118"/>
      <c r="VAD374" s="118"/>
      <c r="VAE374" s="116"/>
      <c r="VAF374" s="119"/>
      <c r="VAG374" s="120"/>
      <c r="VAH374" s="120"/>
      <c r="VAI374" s="116"/>
      <c r="VAJ374" s="117"/>
      <c r="VAK374" s="117"/>
      <c r="VAL374" s="118"/>
      <c r="VAM374" s="118"/>
      <c r="VAN374" s="116"/>
      <c r="VAO374" s="119"/>
      <c r="VAP374" s="120"/>
      <c r="VAQ374" s="120"/>
      <c r="VAR374" s="116"/>
      <c r="VAS374" s="117"/>
      <c r="VAT374" s="117"/>
      <c r="VAU374" s="118"/>
      <c r="VAV374" s="118"/>
      <c r="VAW374" s="116"/>
      <c r="VAX374" s="119"/>
      <c r="VAY374" s="120"/>
      <c r="VAZ374" s="120"/>
      <c r="VBA374" s="116"/>
      <c r="VBB374" s="117"/>
      <c r="VBC374" s="117"/>
      <c r="VBD374" s="118"/>
      <c r="VBE374" s="118"/>
      <c r="VBF374" s="116"/>
      <c r="VBG374" s="119"/>
      <c r="VBH374" s="120"/>
      <c r="VBI374" s="120"/>
      <c r="VBJ374" s="116"/>
      <c r="VBK374" s="117"/>
      <c r="VBL374" s="117"/>
      <c r="VBM374" s="118"/>
      <c r="VBN374" s="118"/>
      <c r="VBO374" s="116"/>
      <c r="VBP374" s="119"/>
      <c r="VBQ374" s="120"/>
      <c r="VBR374" s="120"/>
      <c r="VBS374" s="116"/>
      <c r="VBT374" s="117"/>
      <c r="VBU374" s="117"/>
      <c r="VBV374" s="118"/>
      <c r="VBW374" s="118"/>
      <c r="VBX374" s="116"/>
      <c r="VBY374" s="119"/>
      <c r="VBZ374" s="120"/>
      <c r="VCA374" s="120"/>
      <c r="VCB374" s="116"/>
      <c r="VCC374" s="117"/>
      <c r="VCD374" s="117"/>
      <c r="VCE374" s="118"/>
      <c r="VCF374" s="118"/>
      <c r="VCG374" s="116"/>
      <c r="VCH374" s="119"/>
      <c r="VCI374" s="120"/>
      <c r="VCJ374" s="120"/>
      <c r="VCK374" s="116"/>
      <c r="VCL374" s="117"/>
      <c r="VCM374" s="117"/>
      <c r="VCN374" s="118"/>
      <c r="VCO374" s="118"/>
      <c r="VCP374" s="116"/>
      <c r="VCQ374" s="119"/>
      <c r="VCR374" s="120"/>
      <c r="VCS374" s="120"/>
      <c r="VCT374" s="116"/>
      <c r="VCU374" s="117"/>
      <c r="VCV374" s="117"/>
      <c r="VCW374" s="118"/>
      <c r="VCX374" s="118"/>
      <c r="VCY374" s="116"/>
      <c r="VCZ374" s="119"/>
      <c r="VDA374" s="120"/>
      <c r="VDB374" s="120"/>
      <c r="VDC374" s="116"/>
      <c r="VDD374" s="117"/>
      <c r="VDE374" s="117"/>
      <c r="VDF374" s="118"/>
      <c r="VDG374" s="118"/>
      <c r="VDH374" s="116"/>
      <c r="VDI374" s="119"/>
      <c r="VDJ374" s="120"/>
      <c r="VDK374" s="120"/>
      <c r="VDL374" s="116"/>
      <c r="VDM374" s="117"/>
      <c r="VDN374" s="117"/>
      <c r="VDO374" s="118"/>
      <c r="VDP374" s="118"/>
      <c r="VDQ374" s="116"/>
      <c r="VDR374" s="119"/>
      <c r="VDS374" s="120"/>
      <c r="VDT374" s="120"/>
      <c r="VDU374" s="116"/>
      <c r="VDV374" s="117"/>
      <c r="VDW374" s="117"/>
      <c r="VDX374" s="118"/>
      <c r="VDY374" s="118"/>
      <c r="VDZ374" s="116"/>
      <c r="VEA374" s="119"/>
      <c r="VEB374" s="120"/>
      <c r="VEC374" s="120"/>
      <c r="VED374" s="116"/>
      <c r="VEE374" s="117"/>
      <c r="VEF374" s="117"/>
      <c r="VEG374" s="118"/>
      <c r="VEH374" s="118"/>
      <c r="VEI374" s="116"/>
      <c r="VEJ374" s="119"/>
      <c r="VEK374" s="120"/>
      <c r="VEL374" s="120"/>
      <c r="VEM374" s="116"/>
      <c r="VEN374" s="117"/>
      <c r="VEO374" s="117"/>
      <c r="VEP374" s="118"/>
      <c r="VEQ374" s="118"/>
      <c r="VER374" s="116"/>
      <c r="VES374" s="119"/>
      <c r="VET374" s="120"/>
      <c r="VEU374" s="120"/>
      <c r="VEV374" s="116"/>
      <c r="VEW374" s="117"/>
      <c r="VEX374" s="117"/>
      <c r="VEY374" s="118"/>
      <c r="VEZ374" s="118"/>
      <c r="VFA374" s="116"/>
      <c r="VFB374" s="119"/>
      <c r="VFC374" s="120"/>
      <c r="VFD374" s="120"/>
      <c r="VFE374" s="116"/>
      <c r="VFF374" s="117"/>
      <c r="VFG374" s="117"/>
      <c r="VFH374" s="118"/>
      <c r="VFI374" s="118"/>
      <c r="VFJ374" s="116"/>
      <c r="VFK374" s="119"/>
      <c r="VFL374" s="120"/>
      <c r="VFM374" s="120"/>
      <c r="VFN374" s="116"/>
      <c r="VFO374" s="117"/>
      <c r="VFP374" s="117"/>
      <c r="VFQ374" s="118"/>
      <c r="VFR374" s="118"/>
      <c r="VFS374" s="116"/>
      <c r="VFT374" s="119"/>
      <c r="VFU374" s="120"/>
      <c r="VFV374" s="120"/>
      <c r="VFW374" s="116"/>
      <c r="VFX374" s="117"/>
      <c r="VFY374" s="117"/>
      <c r="VFZ374" s="118"/>
      <c r="VGA374" s="118"/>
      <c r="VGB374" s="116"/>
      <c r="VGC374" s="119"/>
      <c r="VGD374" s="120"/>
      <c r="VGE374" s="120"/>
      <c r="VGF374" s="116"/>
      <c r="VGG374" s="117"/>
      <c r="VGH374" s="117"/>
      <c r="VGI374" s="118"/>
      <c r="VGJ374" s="118"/>
      <c r="VGK374" s="116"/>
      <c r="VGL374" s="119"/>
      <c r="VGM374" s="120"/>
      <c r="VGN374" s="120"/>
      <c r="VGO374" s="116"/>
      <c r="VGP374" s="117"/>
      <c r="VGQ374" s="117"/>
      <c r="VGR374" s="118"/>
      <c r="VGS374" s="118"/>
      <c r="VGT374" s="116"/>
      <c r="VGU374" s="119"/>
      <c r="VGV374" s="120"/>
      <c r="VGW374" s="120"/>
      <c r="VGX374" s="116"/>
      <c r="VGY374" s="117"/>
      <c r="VGZ374" s="117"/>
      <c r="VHA374" s="118"/>
      <c r="VHB374" s="118"/>
      <c r="VHC374" s="116"/>
      <c r="VHD374" s="119"/>
      <c r="VHE374" s="120"/>
      <c r="VHF374" s="120"/>
      <c r="VHG374" s="116"/>
      <c r="VHH374" s="117"/>
      <c r="VHI374" s="117"/>
      <c r="VHJ374" s="118"/>
      <c r="VHK374" s="118"/>
      <c r="VHL374" s="116"/>
      <c r="VHM374" s="119"/>
      <c r="VHN374" s="120"/>
      <c r="VHO374" s="120"/>
      <c r="VHP374" s="116"/>
      <c r="VHQ374" s="117"/>
      <c r="VHR374" s="117"/>
      <c r="VHS374" s="118"/>
      <c r="VHT374" s="118"/>
      <c r="VHU374" s="116"/>
      <c r="VHV374" s="119"/>
      <c r="VHW374" s="120"/>
      <c r="VHX374" s="120"/>
      <c r="VHY374" s="116"/>
      <c r="VHZ374" s="117"/>
      <c r="VIA374" s="117"/>
      <c r="VIB374" s="118"/>
      <c r="VIC374" s="118"/>
      <c r="VID374" s="116"/>
      <c r="VIE374" s="119"/>
      <c r="VIF374" s="120"/>
      <c r="VIG374" s="120"/>
      <c r="VIH374" s="116"/>
      <c r="VII374" s="117"/>
      <c r="VIJ374" s="117"/>
      <c r="VIK374" s="118"/>
      <c r="VIL374" s="118"/>
      <c r="VIM374" s="116"/>
      <c r="VIN374" s="119"/>
      <c r="VIO374" s="120"/>
      <c r="VIP374" s="120"/>
      <c r="VIQ374" s="116"/>
      <c r="VIR374" s="117"/>
      <c r="VIS374" s="117"/>
      <c r="VIT374" s="118"/>
      <c r="VIU374" s="118"/>
      <c r="VIV374" s="116"/>
      <c r="VIW374" s="119"/>
      <c r="VIX374" s="120"/>
      <c r="VIY374" s="120"/>
      <c r="VIZ374" s="116"/>
      <c r="VJA374" s="117"/>
      <c r="VJB374" s="117"/>
      <c r="VJC374" s="118"/>
      <c r="VJD374" s="118"/>
      <c r="VJE374" s="116"/>
      <c r="VJF374" s="119"/>
      <c r="VJG374" s="120"/>
      <c r="VJH374" s="120"/>
      <c r="VJI374" s="116"/>
      <c r="VJJ374" s="117"/>
      <c r="VJK374" s="117"/>
      <c r="VJL374" s="118"/>
      <c r="VJM374" s="118"/>
      <c r="VJN374" s="116"/>
      <c r="VJO374" s="119"/>
      <c r="VJP374" s="120"/>
      <c r="VJQ374" s="120"/>
      <c r="VJR374" s="116"/>
      <c r="VJS374" s="117"/>
      <c r="VJT374" s="117"/>
      <c r="VJU374" s="118"/>
      <c r="VJV374" s="118"/>
      <c r="VJW374" s="116"/>
      <c r="VJX374" s="119"/>
      <c r="VJY374" s="120"/>
      <c r="VJZ374" s="120"/>
      <c r="VKA374" s="116"/>
      <c r="VKB374" s="117"/>
      <c r="VKC374" s="117"/>
      <c r="VKD374" s="118"/>
      <c r="VKE374" s="118"/>
      <c r="VKF374" s="116"/>
      <c r="VKG374" s="119"/>
      <c r="VKH374" s="120"/>
      <c r="VKI374" s="120"/>
      <c r="VKJ374" s="116"/>
      <c r="VKK374" s="117"/>
      <c r="VKL374" s="117"/>
      <c r="VKM374" s="118"/>
      <c r="VKN374" s="118"/>
      <c r="VKO374" s="116"/>
      <c r="VKP374" s="119"/>
      <c r="VKQ374" s="120"/>
      <c r="VKR374" s="120"/>
      <c r="VKS374" s="116"/>
      <c r="VKT374" s="117"/>
      <c r="VKU374" s="117"/>
      <c r="VKV374" s="118"/>
      <c r="VKW374" s="118"/>
      <c r="VKX374" s="116"/>
      <c r="VKY374" s="119"/>
      <c r="VKZ374" s="120"/>
      <c r="VLA374" s="120"/>
      <c r="VLB374" s="116"/>
      <c r="VLC374" s="117"/>
      <c r="VLD374" s="117"/>
      <c r="VLE374" s="118"/>
      <c r="VLF374" s="118"/>
      <c r="VLG374" s="116"/>
      <c r="VLH374" s="119"/>
      <c r="VLI374" s="120"/>
      <c r="VLJ374" s="120"/>
      <c r="VLK374" s="116"/>
      <c r="VLL374" s="117"/>
      <c r="VLM374" s="117"/>
      <c r="VLN374" s="118"/>
      <c r="VLO374" s="118"/>
      <c r="VLP374" s="116"/>
      <c r="VLQ374" s="119"/>
      <c r="VLR374" s="120"/>
      <c r="VLS374" s="120"/>
      <c r="VLT374" s="116"/>
      <c r="VLU374" s="117"/>
      <c r="VLV374" s="117"/>
      <c r="VLW374" s="118"/>
      <c r="VLX374" s="118"/>
      <c r="VLY374" s="116"/>
      <c r="VLZ374" s="119"/>
      <c r="VMA374" s="120"/>
      <c r="VMB374" s="120"/>
      <c r="VMC374" s="116"/>
      <c r="VMD374" s="117"/>
      <c r="VME374" s="117"/>
      <c r="VMF374" s="118"/>
      <c r="VMG374" s="118"/>
      <c r="VMH374" s="116"/>
      <c r="VMI374" s="119"/>
      <c r="VMJ374" s="120"/>
      <c r="VMK374" s="120"/>
      <c r="VML374" s="116"/>
      <c r="VMM374" s="117"/>
      <c r="VMN374" s="117"/>
      <c r="VMO374" s="118"/>
      <c r="VMP374" s="118"/>
      <c r="VMQ374" s="116"/>
      <c r="VMR374" s="119"/>
      <c r="VMS374" s="120"/>
      <c r="VMT374" s="120"/>
      <c r="VMU374" s="116"/>
      <c r="VMV374" s="117"/>
      <c r="VMW374" s="117"/>
      <c r="VMX374" s="118"/>
      <c r="VMY374" s="118"/>
      <c r="VMZ374" s="116"/>
      <c r="VNA374" s="119"/>
      <c r="VNB374" s="120"/>
      <c r="VNC374" s="120"/>
      <c r="VND374" s="116"/>
      <c r="VNE374" s="117"/>
      <c r="VNF374" s="117"/>
      <c r="VNG374" s="118"/>
      <c r="VNH374" s="118"/>
      <c r="VNI374" s="116"/>
      <c r="VNJ374" s="119"/>
      <c r="VNK374" s="120"/>
      <c r="VNL374" s="120"/>
      <c r="VNM374" s="116"/>
      <c r="VNN374" s="117"/>
      <c r="VNO374" s="117"/>
      <c r="VNP374" s="118"/>
      <c r="VNQ374" s="118"/>
      <c r="VNR374" s="116"/>
      <c r="VNS374" s="119"/>
      <c r="VNT374" s="120"/>
      <c r="VNU374" s="120"/>
      <c r="VNV374" s="116"/>
      <c r="VNW374" s="117"/>
      <c r="VNX374" s="117"/>
      <c r="VNY374" s="118"/>
      <c r="VNZ374" s="118"/>
      <c r="VOA374" s="116"/>
      <c r="VOB374" s="119"/>
      <c r="VOC374" s="120"/>
      <c r="VOD374" s="120"/>
      <c r="VOE374" s="116"/>
      <c r="VOF374" s="117"/>
      <c r="VOG374" s="117"/>
      <c r="VOH374" s="118"/>
      <c r="VOI374" s="118"/>
      <c r="VOJ374" s="116"/>
      <c r="VOK374" s="119"/>
      <c r="VOL374" s="120"/>
      <c r="VOM374" s="120"/>
      <c r="VON374" s="116"/>
      <c r="VOO374" s="117"/>
      <c r="VOP374" s="117"/>
      <c r="VOQ374" s="118"/>
      <c r="VOR374" s="118"/>
      <c r="VOS374" s="116"/>
      <c r="VOT374" s="119"/>
      <c r="VOU374" s="120"/>
      <c r="VOV374" s="120"/>
      <c r="VOW374" s="116"/>
      <c r="VOX374" s="117"/>
      <c r="VOY374" s="117"/>
      <c r="VOZ374" s="118"/>
      <c r="VPA374" s="118"/>
      <c r="VPB374" s="116"/>
      <c r="VPC374" s="119"/>
      <c r="VPD374" s="120"/>
      <c r="VPE374" s="120"/>
      <c r="VPF374" s="116"/>
      <c r="VPG374" s="117"/>
      <c r="VPH374" s="117"/>
      <c r="VPI374" s="118"/>
      <c r="VPJ374" s="118"/>
      <c r="VPK374" s="116"/>
      <c r="VPL374" s="119"/>
      <c r="VPM374" s="120"/>
      <c r="VPN374" s="120"/>
      <c r="VPO374" s="116"/>
      <c r="VPP374" s="117"/>
      <c r="VPQ374" s="117"/>
      <c r="VPR374" s="118"/>
      <c r="VPS374" s="118"/>
      <c r="VPT374" s="116"/>
      <c r="VPU374" s="119"/>
      <c r="VPV374" s="120"/>
      <c r="VPW374" s="120"/>
      <c r="VPX374" s="116"/>
      <c r="VPY374" s="117"/>
      <c r="VPZ374" s="117"/>
      <c r="VQA374" s="118"/>
      <c r="VQB374" s="118"/>
      <c r="VQC374" s="116"/>
      <c r="VQD374" s="119"/>
      <c r="VQE374" s="120"/>
      <c r="VQF374" s="120"/>
      <c r="VQG374" s="116"/>
      <c r="VQH374" s="117"/>
      <c r="VQI374" s="117"/>
      <c r="VQJ374" s="118"/>
      <c r="VQK374" s="118"/>
      <c r="VQL374" s="116"/>
      <c r="VQM374" s="119"/>
      <c r="VQN374" s="120"/>
      <c r="VQO374" s="120"/>
      <c r="VQP374" s="116"/>
      <c r="VQQ374" s="117"/>
      <c r="VQR374" s="117"/>
      <c r="VQS374" s="118"/>
      <c r="VQT374" s="118"/>
      <c r="VQU374" s="116"/>
      <c r="VQV374" s="119"/>
      <c r="VQW374" s="120"/>
      <c r="VQX374" s="120"/>
      <c r="VQY374" s="116"/>
      <c r="VQZ374" s="117"/>
      <c r="VRA374" s="117"/>
      <c r="VRB374" s="118"/>
      <c r="VRC374" s="118"/>
      <c r="VRD374" s="116"/>
      <c r="VRE374" s="119"/>
      <c r="VRF374" s="120"/>
      <c r="VRG374" s="120"/>
      <c r="VRH374" s="116"/>
      <c r="VRI374" s="117"/>
      <c r="VRJ374" s="117"/>
      <c r="VRK374" s="118"/>
      <c r="VRL374" s="118"/>
      <c r="VRM374" s="116"/>
      <c r="VRN374" s="119"/>
      <c r="VRO374" s="120"/>
      <c r="VRP374" s="120"/>
      <c r="VRQ374" s="116"/>
      <c r="VRR374" s="117"/>
      <c r="VRS374" s="117"/>
      <c r="VRT374" s="118"/>
      <c r="VRU374" s="118"/>
      <c r="VRV374" s="116"/>
      <c r="VRW374" s="119"/>
      <c r="VRX374" s="120"/>
      <c r="VRY374" s="120"/>
      <c r="VRZ374" s="116"/>
      <c r="VSA374" s="117"/>
      <c r="VSB374" s="117"/>
      <c r="VSC374" s="118"/>
      <c r="VSD374" s="118"/>
      <c r="VSE374" s="116"/>
      <c r="VSF374" s="119"/>
      <c r="VSG374" s="120"/>
      <c r="VSH374" s="120"/>
      <c r="VSI374" s="116"/>
      <c r="VSJ374" s="117"/>
      <c r="VSK374" s="117"/>
      <c r="VSL374" s="118"/>
      <c r="VSM374" s="118"/>
      <c r="VSN374" s="116"/>
      <c r="VSO374" s="119"/>
      <c r="VSP374" s="120"/>
      <c r="VSQ374" s="120"/>
      <c r="VSR374" s="116"/>
      <c r="VSS374" s="117"/>
      <c r="VST374" s="117"/>
      <c r="VSU374" s="118"/>
      <c r="VSV374" s="118"/>
      <c r="VSW374" s="116"/>
      <c r="VSX374" s="119"/>
      <c r="VSY374" s="120"/>
      <c r="VSZ374" s="120"/>
      <c r="VTA374" s="116"/>
      <c r="VTB374" s="117"/>
      <c r="VTC374" s="117"/>
      <c r="VTD374" s="118"/>
      <c r="VTE374" s="118"/>
      <c r="VTF374" s="116"/>
      <c r="VTG374" s="119"/>
      <c r="VTH374" s="120"/>
      <c r="VTI374" s="120"/>
      <c r="VTJ374" s="116"/>
      <c r="VTK374" s="117"/>
      <c r="VTL374" s="117"/>
      <c r="VTM374" s="118"/>
      <c r="VTN374" s="118"/>
      <c r="VTO374" s="116"/>
      <c r="VTP374" s="119"/>
      <c r="VTQ374" s="120"/>
      <c r="VTR374" s="120"/>
      <c r="VTS374" s="116"/>
      <c r="VTT374" s="117"/>
      <c r="VTU374" s="117"/>
      <c r="VTV374" s="118"/>
      <c r="VTW374" s="118"/>
      <c r="VTX374" s="116"/>
      <c r="VTY374" s="119"/>
      <c r="VTZ374" s="120"/>
      <c r="VUA374" s="120"/>
      <c r="VUB374" s="116"/>
      <c r="VUC374" s="117"/>
      <c r="VUD374" s="117"/>
      <c r="VUE374" s="118"/>
      <c r="VUF374" s="118"/>
      <c r="VUG374" s="116"/>
      <c r="VUH374" s="119"/>
      <c r="VUI374" s="120"/>
      <c r="VUJ374" s="120"/>
      <c r="VUK374" s="116"/>
      <c r="VUL374" s="117"/>
      <c r="VUM374" s="117"/>
      <c r="VUN374" s="118"/>
      <c r="VUO374" s="118"/>
      <c r="VUP374" s="116"/>
      <c r="VUQ374" s="119"/>
      <c r="VUR374" s="120"/>
      <c r="VUS374" s="120"/>
      <c r="VUT374" s="116"/>
      <c r="VUU374" s="117"/>
      <c r="VUV374" s="117"/>
      <c r="VUW374" s="118"/>
      <c r="VUX374" s="118"/>
      <c r="VUY374" s="116"/>
      <c r="VUZ374" s="119"/>
      <c r="VVA374" s="120"/>
      <c r="VVB374" s="120"/>
      <c r="VVC374" s="116"/>
      <c r="VVD374" s="117"/>
      <c r="VVE374" s="117"/>
      <c r="VVF374" s="118"/>
      <c r="VVG374" s="118"/>
      <c r="VVH374" s="116"/>
      <c r="VVI374" s="119"/>
      <c r="VVJ374" s="120"/>
      <c r="VVK374" s="120"/>
      <c r="VVL374" s="116"/>
      <c r="VVM374" s="117"/>
      <c r="VVN374" s="117"/>
      <c r="VVO374" s="118"/>
      <c r="VVP374" s="118"/>
      <c r="VVQ374" s="116"/>
      <c r="VVR374" s="119"/>
      <c r="VVS374" s="120"/>
      <c r="VVT374" s="120"/>
      <c r="VVU374" s="116"/>
      <c r="VVV374" s="117"/>
      <c r="VVW374" s="117"/>
      <c r="VVX374" s="118"/>
      <c r="VVY374" s="118"/>
      <c r="VVZ374" s="116"/>
      <c r="VWA374" s="119"/>
      <c r="VWB374" s="120"/>
      <c r="VWC374" s="120"/>
      <c r="VWD374" s="116"/>
      <c r="VWE374" s="117"/>
      <c r="VWF374" s="117"/>
      <c r="VWG374" s="118"/>
      <c r="VWH374" s="118"/>
      <c r="VWI374" s="116"/>
      <c r="VWJ374" s="119"/>
      <c r="VWK374" s="120"/>
      <c r="VWL374" s="120"/>
      <c r="VWM374" s="116"/>
      <c r="VWN374" s="117"/>
      <c r="VWO374" s="117"/>
      <c r="VWP374" s="118"/>
      <c r="VWQ374" s="118"/>
      <c r="VWR374" s="116"/>
      <c r="VWS374" s="119"/>
      <c r="VWT374" s="120"/>
      <c r="VWU374" s="120"/>
      <c r="VWV374" s="116"/>
      <c r="VWW374" s="117"/>
      <c r="VWX374" s="117"/>
      <c r="VWY374" s="118"/>
      <c r="VWZ374" s="118"/>
      <c r="VXA374" s="116"/>
      <c r="VXB374" s="119"/>
      <c r="VXC374" s="120"/>
      <c r="VXD374" s="120"/>
      <c r="VXE374" s="116"/>
      <c r="VXF374" s="117"/>
      <c r="VXG374" s="117"/>
      <c r="VXH374" s="118"/>
      <c r="VXI374" s="118"/>
      <c r="VXJ374" s="116"/>
      <c r="VXK374" s="119"/>
      <c r="VXL374" s="120"/>
      <c r="VXM374" s="120"/>
      <c r="VXN374" s="116"/>
      <c r="VXO374" s="117"/>
      <c r="VXP374" s="117"/>
      <c r="VXQ374" s="118"/>
      <c r="VXR374" s="118"/>
      <c r="VXS374" s="116"/>
      <c r="VXT374" s="119"/>
      <c r="VXU374" s="120"/>
      <c r="VXV374" s="120"/>
      <c r="VXW374" s="116"/>
      <c r="VXX374" s="117"/>
      <c r="VXY374" s="117"/>
      <c r="VXZ374" s="118"/>
      <c r="VYA374" s="118"/>
      <c r="VYB374" s="116"/>
      <c r="VYC374" s="119"/>
      <c r="VYD374" s="120"/>
      <c r="VYE374" s="120"/>
      <c r="VYF374" s="116"/>
      <c r="VYG374" s="117"/>
      <c r="VYH374" s="117"/>
      <c r="VYI374" s="118"/>
      <c r="VYJ374" s="118"/>
      <c r="VYK374" s="116"/>
      <c r="VYL374" s="119"/>
      <c r="VYM374" s="120"/>
      <c r="VYN374" s="120"/>
      <c r="VYO374" s="116"/>
      <c r="VYP374" s="117"/>
      <c r="VYQ374" s="117"/>
      <c r="VYR374" s="118"/>
      <c r="VYS374" s="118"/>
      <c r="VYT374" s="116"/>
      <c r="VYU374" s="119"/>
      <c r="VYV374" s="120"/>
      <c r="VYW374" s="120"/>
      <c r="VYX374" s="116"/>
      <c r="VYY374" s="117"/>
      <c r="VYZ374" s="117"/>
      <c r="VZA374" s="118"/>
      <c r="VZB374" s="118"/>
      <c r="VZC374" s="116"/>
      <c r="VZD374" s="119"/>
      <c r="VZE374" s="120"/>
      <c r="VZF374" s="120"/>
      <c r="VZG374" s="116"/>
      <c r="VZH374" s="117"/>
      <c r="VZI374" s="117"/>
      <c r="VZJ374" s="118"/>
      <c r="VZK374" s="118"/>
      <c r="VZL374" s="116"/>
      <c r="VZM374" s="119"/>
      <c r="VZN374" s="120"/>
      <c r="VZO374" s="120"/>
      <c r="VZP374" s="116"/>
      <c r="VZQ374" s="117"/>
      <c r="VZR374" s="117"/>
      <c r="VZS374" s="118"/>
      <c r="VZT374" s="118"/>
      <c r="VZU374" s="116"/>
      <c r="VZV374" s="119"/>
      <c r="VZW374" s="120"/>
      <c r="VZX374" s="120"/>
      <c r="VZY374" s="116"/>
      <c r="VZZ374" s="117"/>
      <c r="WAA374" s="117"/>
      <c r="WAB374" s="118"/>
      <c r="WAC374" s="118"/>
      <c r="WAD374" s="116"/>
      <c r="WAE374" s="119"/>
      <c r="WAF374" s="120"/>
      <c r="WAG374" s="120"/>
      <c r="WAH374" s="116"/>
      <c r="WAI374" s="117"/>
      <c r="WAJ374" s="117"/>
      <c r="WAK374" s="118"/>
      <c r="WAL374" s="118"/>
      <c r="WAM374" s="116"/>
      <c r="WAN374" s="119"/>
      <c r="WAO374" s="120"/>
      <c r="WAP374" s="120"/>
      <c r="WAQ374" s="116"/>
      <c r="WAR374" s="117"/>
      <c r="WAS374" s="117"/>
      <c r="WAT374" s="118"/>
      <c r="WAU374" s="118"/>
      <c r="WAV374" s="116"/>
      <c r="WAW374" s="119"/>
      <c r="WAX374" s="120"/>
      <c r="WAY374" s="120"/>
      <c r="WAZ374" s="116"/>
      <c r="WBA374" s="117"/>
      <c r="WBB374" s="117"/>
      <c r="WBC374" s="118"/>
      <c r="WBD374" s="118"/>
      <c r="WBE374" s="116"/>
      <c r="WBF374" s="119"/>
      <c r="WBG374" s="120"/>
      <c r="WBH374" s="120"/>
      <c r="WBI374" s="116"/>
      <c r="WBJ374" s="117"/>
      <c r="WBK374" s="117"/>
      <c r="WBL374" s="118"/>
      <c r="WBM374" s="118"/>
      <c r="WBN374" s="116"/>
      <c r="WBO374" s="119"/>
      <c r="WBP374" s="120"/>
      <c r="WBQ374" s="120"/>
      <c r="WBR374" s="116"/>
      <c r="WBS374" s="117"/>
      <c r="WBT374" s="117"/>
      <c r="WBU374" s="118"/>
      <c r="WBV374" s="118"/>
      <c r="WBW374" s="116"/>
      <c r="WBX374" s="119"/>
      <c r="WBY374" s="120"/>
      <c r="WBZ374" s="120"/>
      <c r="WCA374" s="116"/>
      <c r="WCB374" s="117"/>
      <c r="WCC374" s="117"/>
      <c r="WCD374" s="118"/>
      <c r="WCE374" s="118"/>
      <c r="WCF374" s="116"/>
      <c r="WCG374" s="119"/>
      <c r="WCH374" s="120"/>
      <c r="WCI374" s="120"/>
      <c r="WCJ374" s="116"/>
      <c r="WCK374" s="117"/>
      <c r="WCL374" s="117"/>
      <c r="WCM374" s="118"/>
      <c r="WCN374" s="118"/>
      <c r="WCO374" s="116"/>
      <c r="WCP374" s="119"/>
      <c r="WCQ374" s="120"/>
      <c r="WCR374" s="120"/>
      <c r="WCS374" s="116"/>
      <c r="WCT374" s="117"/>
      <c r="WCU374" s="117"/>
      <c r="WCV374" s="118"/>
      <c r="WCW374" s="118"/>
      <c r="WCX374" s="116"/>
      <c r="WCY374" s="119"/>
      <c r="WCZ374" s="120"/>
      <c r="WDA374" s="120"/>
      <c r="WDB374" s="116"/>
      <c r="WDC374" s="117"/>
      <c r="WDD374" s="117"/>
      <c r="WDE374" s="118"/>
      <c r="WDF374" s="118"/>
      <c r="WDG374" s="116"/>
      <c r="WDH374" s="119"/>
      <c r="WDI374" s="120"/>
      <c r="WDJ374" s="120"/>
      <c r="WDK374" s="116"/>
      <c r="WDL374" s="117"/>
      <c r="WDM374" s="117"/>
      <c r="WDN374" s="118"/>
      <c r="WDO374" s="118"/>
      <c r="WDP374" s="116"/>
      <c r="WDQ374" s="119"/>
      <c r="WDR374" s="120"/>
      <c r="WDS374" s="120"/>
      <c r="WDT374" s="116"/>
      <c r="WDU374" s="117"/>
      <c r="WDV374" s="117"/>
      <c r="WDW374" s="118"/>
      <c r="WDX374" s="118"/>
      <c r="WDY374" s="116"/>
      <c r="WDZ374" s="119"/>
      <c r="WEA374" s="120"/>
      <c r="WEB374" s="120"/>
      <c r="WEC374" s="116"/>
      <c r="WED374" s="117"/>
      <c r="WEE374" s="117"/>
      <c r="WEF374" s="118"/>
      <c r="WEG374" s="118"/>
      <c r="WEH374" s="116"/>
      <c r="WEI374" s="119"/>
      <c r="WEJ374" s="120"/>
      <c r="WEK374" s="120"/>
      <c r="WEL374" s="116"/>
      <c r="WEM374" s="117"/>
      <c r="WEN374" s="117"/>
      <c r="WEO374" s="118"/>
      <c r="WEP374" s="118"/>
      <c r="WEQ374" s="116"/>
      <c r="WER374" s="119"/>
      <c r="WES374" s="120"/>
      <c r="WET374" s="120"/>
      <c r="WEU374" s="116"/>
      <c r="WEV374" s="117"/>
      <c r="WEW374" s="117"/>
      <c r="WEX374" s="118"/>
      <c r="WEY374" s="118"/>
      <c r="WEZ374" s="116"/>
      <c r="WFA374" s="119"/>
      <c r="WFB374" s="120"/>
      <c r="WFC374" s="120"/>
      <c r="WFD374" s="116"/>
      <c r="WFE374" s="117"/>
      <c r="WFF374" s="117"/>
      <c r="WFG374" s="118"/>
      <c r="WFH374" s="118"/>
      <c r="WFI374" s="116"/>
      <c r="WFJ374" s="119"/>
      <c r="WFK374" s="120"/>
      <c r="WFL374" s="120"/>
      <c r="WFM374" s="116"/>
      <c r="WFN374" s="117"/>
      <c r="WFO374" s="117"/>
      <c r="WFP374" s="118"/>
      <c r="WFQ374" s="118"/>
      <c r="WFR374" s="116"/>
      <c r="WFS374" s="119"/>
      <c r="WFT374" s="120"/>
      <c r="WFU374" s="120"/>
      <c r="WFV374" s="116"/>
      <c r="WFW374" s="117"/>
      <c r="WFX374" s="117"/>
      <c r="WFY374" s="118"/>
      <c r="WFZ374" s="118"/>
      <c r="WGA374" s="116"/>
      <c r="WGB374" s="119"/>
      <c r="WGC374" s="120"/>
      <c r="WGD374" s="120"/>
      <c r="WGE374" s="116"/>
      <c r="WGF374" s="117"/>
      <c r="WGG374" s="117"/>
      <c r="WGH374" s="118"/>
      <c r="WGI374" s="118"/>
      <c r="WGJ374" s="116"/>
      <c r="WGK374" s="119"/>
      <c r="WGL374" s="120"/>
      <c r="WGM374" s="120"/>
      <c r="WGN374" s="116"/>
      <c r="WGO374" s="117"/>
      <c r="WGP374" s="117"/>
      <c r="WGQ374" s="118"/>
      <c r="WGR374" s="118"/>
      <c r="WGS374" s="116"/>
      <c r="WGT374" s="119"/>
      <c r="WGU374" s="120"/>
      <c r="WGV374" s="120"/>
      <c r="WGW374" s="116"/>
      <c r="WGX374" s="117"/>
      <c r="WGY374" s="117"/>
      <c r="WGZ374" s="118"/>
      <c r="WHA374" s="118"/>
      <c r="WHB374" s="116"/>
      <c r="WHC374" s="119"/>
      <c r="WHD374" s="120"/>
      <c r="WHE374" s="120"/>
      <c r="WHF374" s="116"/>
      <c r="WHG374" s="117"/>
      <c r="WHH374" s="117"/>
      <c r="WHI374" s="118"/>
      <c r="WHJ374" s="118"/>
      <c r="WHK374" s="116"/>
      <c r="WHL374" s="119"/>
      <c r="WHM374" s="120"/>
      <c r="WHN374" s="120"/>
      <c r="WHO374" s="116"/>
      <c r="WHP374" s="117"/>
      <c r="WHQ374" s="117"/>
      <c r="WHR374" s="118"/>
      <c r="WHS374" s="118"/>
      <c r="WHT374" s="116"/>
      <c r="WHU374" s="119"/>
      <c r="WHV374" s="120"/>
      <c r="WHW374" s="120"/>
      <c r="WHX374" s="116"/>
      <c r="WHY374" s="117"/>
      <c r="WHZ374" s="117"/>
      <c r="WIA374" s="118"/>
      <c r="WIB374" s="118"/>
      <c r="WIC374" s="116"/>
      <c r="WID374" s="119"/>
      <c r="WIE374" s="120"/>
      <c r="WIF374" s="120"/>
      <c r="WIG374" s="116"/>
      <c r="WIH374" s="117"/>
      <c r="WII374" s="117"/>
      <c r="WIJ374" s="118"/>
      <c r="WIK374" s="118"/>
      <c r="WIL374" s="116"/>
      <c r="WIM374" s="119"/>
      <c r="WIN374" s="120"/>
      <c r="WIO374" s="120"/>
      <c r="WIP374" s="116"/>
      <c r="WIQ374" s="117"/>
      <c r="WIR374" s="117"/>
      <c r="WIS374" s="118"/>
      <c r="WIT374" s="118"/>
      <c r="WIU374" s="116"/>
      <c r="WIV374" s="119"/>
      <c r="WIW374" s="120"/>
      <c r="WIX374" s="120"/>
      <c r="WIY374" s="116"/>
      <c r="WIZ374" s="117"/>
      <c r="WJA374" s="117"/>
      <c r="WJB374" s="118"/>
      <c r="WJC374" s="118"/>
      <c r="WJD374" s="116"/>
      <c r="WJE374" s="119"/>
      <c r="WJF374" s="120"/>
      <c r="WJG374" s="120"/>
      <c r="WJH374" s="116"/>
      <c r="WJI374" s="117"/>
      <c r="WJJ374" s="117"/>
      <c r="WJK374" s="118"/>
      <c r="WJL374" s="118"/>
      <c r="WJM374" s="116"/>
      <c r="WJN374" s="119"/>
      <c r="WJO374" s="120"/>
      <c r="WJP374" s="120"/>
      <c r="WJQ374" s="116"/>
      <c r="WJR374" s="117"/>
      <c r="WJS374" s="117"/>
      <c r="WJT374" s="118"/>
      <c r="WJU374" s="118"/>
      <c r="WJV374" s="116"/>
      <c r="WJW374" s="119"/>
      <c r="WJX374" s="120"/>
      <c r="WJY374" s="120"/>
      <c r="WJZ374" s="116"/>
      <c r="WKA374" s="117"/>
      <c r="WKB374" s="117"/>
      <c r="WKC374" s="118"/>
      <c r="WKD374" s="118"/>
      <c r="WKE374" s="116"/>
      <c r="WKF374" s="119"/>
      <c r="WKG374" s="120"/>
      <c r="WKH374" s="120"/>
      <c r="WKI374" s="116"/>
      <c r="WKJ374" s="117"/>
      <c r="WKK374" s="117"/>
      <c r="WKL374" s="118"/>
      <c r="WKM374" s="118"/>
      <c r="WKN374" s="116"/>
      <c r="WKO374" s="119"/>
      <c r="WKP374" s="120"/>
      <c r="WKQ374" s="120"/>
      <c r="WKR374" s="116"/>
      <c r="WKS374" s="117"/>
      <c r="WKT374" s="117"/>
      <c r="WKU374" s="118"/>
      <c r="WKV374" s="118"/>
      <c r="WKW374" s="116"/>
      <c r="WKX374" s="119"/>
      <c r="WKY374" s="120"/>
      <c r="WKZ374" s="120"/>
      <c r="WLA374" s="116"/>
      <c r="WLB374" s="117"/>
      <c r="WLC374" s="117"/>
      <c r="WLD374" s="118"/>
      <c r="WLE374" s="118"/>
      <c r="WLF374" s="116"/>
      <c r="WLG374" s="119"/>
      <c r="WLH374" s="120"/>
      <c r="WLI374" s="120"/>
      <c r="WLJ374" s="116"/>
      <c r="WLK374" s="117"/>
      <c r="WLL374" s="117"/>
      <c r="WLM374" s="118"/>
      <c r="WLN374" s="118"/>
      <c r="WLO374" s="116"/>
      <c r="WLP374" s="119"/>
      <c r="WLQ374" s="120"/>
      <c r="WLR374" s="120"/>
      <c r="WLS374" s="116"/>
      <c r="WLT374" s="117"/>
      <c r="WLU374" s="117"/>
      <c r="WLV374" s="118"/>
      <c r="WLW374" s="118"/>
      <c r="WLX374" s="116"/>
      <c r="WLY374" s="119"/>
      <c r="WLZ374" s="120"/>
      <c r="WMA374" s="120"/>
      <c r="WMB374" s="116"/>
      <c r="WMC374" s="117"/>
      <c r="WMD374" s="117"/>
      <c r="WME374" s="118"/>
      <c r="WMF374" s="118"/>
      <c r="WMG374" s="116"/>
      <c r="WMH374" s="119"/>
      <c r="WMI374" s="120"/>
      <c r="WMJ374" s="120"/>
      <c r="WMK374" s="116"/>
      <c r="WML374" s="117"/>
      <c r="WMM374" s="117"/>
      <c r="WMN374" s="118"/>
      <c r="WMO374" s="118"/>
      <c r="WMP374" s="116"/>
      <c r="WMQ374" s="119"/>
      <c r="WMR374" s="120"/>
      <c r="WMS374" s="120"/>
      <c r="WMT374" s="116"/>
      <c r="WMU374" s="117"/>
      <c r="WMV374" s="117"/>
      <c r="WMW374" s="118"/>
      <c r="WMX374" s="118"/>
      <c r="WMY374" s="116"/>
      <c r="WMZ374" s="119"/>
      <c r="WNA374" s="120"/>
      <c r="WNB374" s="120"/>
      <c r="WNC374" s="116"/>
      <c r="WND374" s="117"/>
      <c r="WNE374" s="117"/>
      <c r="WNF374" s="118"/>
      <c r="WNG374" s="118"/>
      <c r="WNH374" s="116"/>
      <c r="WNI374" s="119"/>
      <c r="WNJ374" s="120"/>
      <c r="WNK374" s="120"/>
      <c r="WNL374" s="116"/>
      <c r="WNM374" s="117"/>
      <c r="WNN374" s="117"/>
      <c r="WNO374" s="118"/>
      <c r="WNP374" s="118"/>
      <c r="WNQ374" s="116"/>
      <c r="WNR374" s="119"/>
      <c r="WNS374" s="120"/>
      <c r="WNT374" s="120"/>
      <c r="WNU374" s="116"/>
      <c r="WNV374" s="117"/>
      <c r="WNW374" s="117"/>
      <c r="WNX374" s="118"/>
      <c r="WNY374" s="118"/>
      <c r="WNZ374" s="116"/>
      <c r="WOA374" s="119"/>
      <c r="WOB374" s="120"/>
      <c r="WOC374" s="120"/>
      <c r="WOD374" s="116"/>
      <c r="WOE374" s="117"/>
      <c r="WOF374" s="117"/>
      <c r="WOG374" s="118"/>
      <c r="WOH374" s="118"/>
      <c r="WOI374" s="116"/>
      <c r="WOJ374" s="119"/>
      <c r="WOK374" s="120"/>
      <c r="WOL374" s="120"/>
      <c r="WOM374" s="116"/>
      <c r="WON374" s="117"/>
      <c r="WOO374" s="117"/>
      <c r="WOP374" s="118"/>
      <c r="WOQ374" s="118"/>
      <c r="WOR374" s="116"/>
      <c r="WOS374" s="119"/>
      <c r="WOT374" s="120"/>
      <c r="WOU374" s="120"/>
      <c r="WOV374" s="116"/>
      <c r="WOW374" s="117"/>
      <c r="WOX374" s="117"/>
      <c r="WOY374" s="118"/>
      <c r="WOZ374" s="118"/>
      <c r="WPA374" s="116"/>
      <c r="WPB374" s="119"/>
      <c r="WPC374" s="120"/>
      <c r="WPD374" s="120"/>
      <c r="WPE374" s="116"/>
      <c r="WPF374" s="117"/>
      <c r="WPG374" s="117"/>
      <c r="WPH374" s="118"/>
      <c r="WPI374" s="118"/>
      <c r="WPJ374" s="116"/>
      <c r="WPK374" s="119"/>
      <c r="WPL374" s="120"/>
      <c r="WPM374" s="120"/>
      <c r="WPN374" s="116"/>
      <c r="WPO374" s="117"/>
      <c r="WPP374" s="117"/>
      <c r="WPQ374" s="118"/>
      <c r="WPR374" s="118"/>
      <c r="WPS374" s="116"/>
      <c r="WPT374" s="119"/>
      <c r="WPU374" s="120"/>
      <c r="WPV374" s="120"/>
      <c r="WPW374" s="116"/>
      <c r="WPX374" s="117"/>
      <c r="WPY374" s="117"/>
      <c r="WPZ374" s="118"/>
      <c r="WQA374" s="118"/>
      <c r="WQB374" s="116"/>
      <c r="WQC374" s="119"/>
      <c r="WQD374" s="120"/>
      <c r="WQE374" s="120"/>
      <c r="WQF374" s="116"/>
      <c r="WQG374" s="117"/>
      <c r="WQH374" s="117"/>
      <c r="WQI374" s="118"/>
      <c r="WQJ374" s="118"/>
      <c r="WQK374" s="116"/>
      <c r="WQL374" s="119"/>
      <c r="WQM374" s="120"/>
      <c r="WQN374" s="120"/>
      <c r="WQO374" s="116"/>
      <c r="WQP374" s="117"/>
      <c r="WQQ374" s="117"/>
      <c r="WQR374" s="118"/>
      <c r="WQS374" s="118"/>
      <c r="WQT374" s="116"/>
      <c r="WQU374" s="119"/>
      <c r="WQV374" s="120"/>
      <c r="WQW374" s="120"/>
      <c r="WQX374" s="116"/>
      <c r="WQY374" s="117"/>
      <c r="WQZ374" s="117"/>
      <c r="WRA374" s="118"/>
      <c r="WRB374" s="118"/>
      <c r="WRC374" s="116"/>
      <c r="WRD374" s="119"/>
      <c r="WRE374" s="120"/>
      <c r="WRF374" s="120"/>
      <c r="WRG374" s="116"/>
      <c r="WRH374" s="117"/>
      <c r="WRI374" s="117"/>
      <c r="WRJ374" s="118"/>
      <c r="WRK374" s="118"/>
      <c r="WRL374" s="116"/>
      <c r="WRM374" s="119"/>
      <c r="WRN374" s="120"/>
      <c r="WRO374" s="120"/>
      <c r="WRP374" s="116"/>
      <c r="WRQ374" s="117"/>
      <c r="WRR374" s="117"/>
      <c r="WRS374" s="118"/>
      <c r="WRT374" s="118"/>
      <c r="WRU374" s="116"/>
      <c r="WRV374" s="119"/>
      <c r="WRW374" s="120"/>
      <c r="WRX374" s="120"/>
      <c r="WRY374" s="116"/>
      <c r="WRZ374" s="117"/>
      <c r="WSA374" s="117"/>
      <c r="WSB374" s="118"/>
      <c r="WSC374" s="118"/>
      <c r="WSD374" s="116"/>
      <c r="WSE374" s="119"/>
      <c r="WSF374" s="120"/>
      <c r="WSG374" s="120"/>
      <c r="WSH374" s="116"/>
      <c r="WSI374" s="117"/>
      <c r="WSJ374" s="117"/>
      <c r="WSK374" s="118"/>
      <c r="WSL374" s="118"/>
      <c r="WSM374" s="116"/>
      <c r="WSN374" s="119"/>
      <c r="WSO374" s="120"/>
      <c r="WSP374" s="120"/>
      <c r="WSQ374" s="116"/>
      <c r="WSR374" s="117"/>
      <c r="WSS374" s="117"/>
      <c r="WST374" s="118"/>
      <c r="WSU374" s="118"/>
      <c r="WSV374" s="116"/>
      <c r="WSW374" s="119"/>
      <c r="WSX374" s="120"/>
      <c r="WSY374" s="120"/>
      <c r="WSZ374" s="116"/>
      <c r="WTA374" s="117"/>
      <c r="WTB374" s="117"/>
      <c r="WTC374" s="118"/>
      <c r="WTD374" s="118"/>
      <c r="WTE374" s="116"/>
      <c r="WTF374" s="119"/>
      <c r="WTG374" s="120"/>
      <c r="WTH374" s="120"/>
      <c r="WTI374" s="116"/>
      <c r="WTJ374" s="117"/>
      <c r="WTK374" s="117"/>
      <c r="WTL374" s="118"/>
      <c r="WTM374" s="118"/>
      <c r="WTN374" s="116"/>
      <c r="WTO374" s="119"/>
      <c r="WTP374" s="120"/>
      <c r="WTQ374" s="120"/>
      <c r="WTR374" s="116"/>
      <c r="WTS374" s="117"/>
      <c r="WTT374" s="117"/>
      <c r="WTU374" s="118"/>
      <c r="WTV374" s="118"/>
      <c r="WTW374" s="116"/>
      <c r="WTX374" s="119"/>
      <c r="WTY374" s="120"/>
      <c r="WTZ374" s="120"/>
      <c r="WUA374" s="116"/>
      <c r="WUB374" s="117"/>
      <c r="WUC374" s="117"/>
      <c r="WUD374" s="118"/>
      <c r="WUE374" s="118"/>
      <c r="WUF374" s="116"/>
      <c r="WUG374" s="119"/>
      <c r="WUH374" s="120"/>
      <c r="WUI374" s="120"/>
      <c r="WUJ374" s="116"/>
      <c r="WUK374" s="117"/>
      <c r="WUL374" s="117"/>
      <c r="WUM374" s="118"/>
      <c r="WUN374" s="118"/>
      <c r="WUO374" s="116"/>
      <c r="WUP374" s="119"/>
      <c r="WUQ374" s="120"/>
      <c r="WUR374" s="120"/>
      <c r="WUS374" s="116"/>
      <c r="WUT374" s="117"/>
      <c r="WUU374" s="117"/>
      <c r="WUV374" s="118"/>
      <c r="WUW374" s="118"/>
      <c r="WUX374" s="116"/>
      <c r="WUY374" s="119"/>
      <c r="WUZ374" s="120"/>
      <c r="WVA374" s="120"/>
      <c r="WVB374" s="116"/>
      <c r="WVC374" s="117"/>
      <c r="WVD374" s="117"/>
      <c r="WVE374" s="118"/>
      <c r="WVF374" s="118"/>
      <c r="WVG374" s="116"/>
      <c r="WVH374" s="119"/>
      <c r="WVI374" s="120"/>
      <c r="WVJ374" s="120"/>
      <c r="WVK374" s="116"/>
      <c r="WVL374" s="117"/>
      <c r="WVM374" s="117"/>
      <c r="WVN374" s="118"/>
      <c r="WVO374" s="118"/>
      <c r="WVP374" s="116"/>
      <c r="WVQ374" s="119"/>
      <c r="WVR374" s="120"/>
      <c r="WVS374" s="120"/>
      <c r="WVT374" s="116"/>
      <c r="WVU374" s="117"/>
      <c r="WVV374" s="117"/>
      <c r="WVW374" s="118"/>
      <c r="WVX374" s="118"/>
      <c r="WVY374" s="116"/>
      <c r="WVZ374" s="119"/>
      <c r="WWA374" s="120"/>
      <c r="WWB374" s="120"/>
      <c r="WWC374" s="116"/>
      <c r="WWD374" s="117"/>
      <c r="WWE374" s="117"/>
      <c r="WWF374" s="118"/>
      <c r="WWG374" s="118"/>
      <c r="WWH374" s="116"/>
      <c r="WWI374" s="119"/>
      <c r="WWJ374" s="120"/>
      <c r="WWK374" s="120"/>
      <c r="WWL374" s="116"/>
      <c r="WWM374" s="117"/>
      <c r="WWN374" s="117"/>
      <c r="WWO374" s="118"/>
      <c r="WWP374" s="118"/>
      <c r="WWQ374" s="116"/>
      <c r="WWR374" s="119"/>
      <c r="WWS374" s="120"/>
      <c r="WWT374" s="120"/>
      <c r="WWU374" s="116"/>
      <c r="WWV374" s="117"/>
      <c r="WWW374" s="117"/>
      <c r="WWX374" s="118"/>
      <c r="WWY374" s="118"/>
      <c r="WWZ374" s="116"/>
      <c r="WXA374" s="119"/>
      <c r="WXB374" s="120"/>
      <c r="WXC374" s="120"/>
      <c r="WXD374" s="116"/>
      <c r="WXE374" s="117"/>
      <c r="WXF374" s="117"/>
      <c r="WXG374" s="118"/>
      <c r="WXH374" s="118"/>
      <c r="WXI374" s="116"/>
      <c r="WXJ374" s="119"/>
      <c r="WXK374" s="120"/>
      <c r="WXL374" s="120"/>
      <c r="WXM374" s="116"/>
      <c r="WXN374" s="117"/>
      <c r="WXO374" s="117"/>
      <c r="WXP374" s="118"/>
      <c r="WXQ374" s="118"/>
      <c r="WXR374" s="116"/>
      <c r="WXS374" s="119"/>
      <c r="WXT374" s="120"/>
      <c r="WXU374" s="120"/>
      <c r="WXV374" s="116"/>
      <c r="WXW374" s="117"/>
      <c r="WXX374" s="117"/>
      <c r="WXY374" s="118"/>
      <c r="WXZ374" s="118"/>
      <c r="WYA374" s="116"/>
      <c r="WYB374" s="119"/>
      <c r="WYC374" s="120"/>
      <c r="WYD374" s="120"/>
      <c r="WYE374" s="116"/>
      <c r="WYF374" s="117"/>
      <c r="WYG374" s="117"/>
      <c r="WYH374" s="118"/>
      <c r="WYI374" s="118"/>
      <c r="WYJ374" s="116"/>
      <c r="WYK374" s="119"/>
      <c r="WYL374" s="120"/>
      <c r="WYM374" s="120"/>
      <c r="WYN374" s="116"/>
      <c r="WYO374" s="117"/>
      <c r="WYP374" s="117"/>
      <c r="WYQ374" s="118"/>
      <c r="WYR374" s="118"/>
      <c r="WYS374" s="116"/>
      <c r="WYT374" s="119"/>
      <c r="WYU374" s="120"/>
      <c r="WYV374" s="120"/>
      <c r="WYW374" s="116"/>
      <c r="WYX374" s="117"/>
      <c r="WYY374" s="117"/>
      <c r="WYZ374" s="118"/>
      <c r="WZA374" s="118"/>
      <c r="WZB374" s="116"/>
      <c r="WZC374" s="119"/>
      <c r="WZD374" s="120"/>
      <c r="WZE374" s="120"/>
      <c r="WZF374" s="116"/>
      <c r="WZG374" s="117"/>
      <c r="WZH374" s="117"/>
      <c r="WZI374" s="118"/>
      <c r="WZJ374" s="118"/>
      <c r="WZK374" s="116"/>
      <c r="WZL374" s="119"/>
      <c r="WZM374" s="120"/>
      <c r="WZN374" s="120"/>
      <c r="WZO374" s="116"/>
      <c r="WZP374" s="117"/>
      <c r="WZQ374" s="117"/>
      <c r="WZR374" s="118"/>
      <c r="WZS374" s="118"/>
      <c r="WZT374" s="116"/>
      <c r="WZU374" s="119"/>
      <c r="WZV374" s="120"/>
      <c r="WZW374" s="120"/>
      <c r="WZX374" s="116"/>
      <c r="WZY374" s="117"/>
      <c r="WZZ374" s="117"/>
      <c r="XAA374" s="118"/>
      <c r="XAB374" s="118"/>
      <c r="XAC374" s="116"/>
      <c r="XAD374" s="119"/>
      <c r="XAE374" s="120"/>
      <c r="XAF374" s="120"/>
      <c r="XAG374" s="116"/>
      <c r="XAH374" s="117"/>
      <c r="XAI374" s="117"/>
      <c r="XAJ374" s="118"/>
      <c r="XAK374" s="118"/>
      <c r="XAL374" s="116"/>
      <c r="XAM374" s="119"/>
      <c r="XAN374" s="120"/>
      <c r="XAO374" s="120"/>
      <c r="XAP374" s="116"/>
      <c r="XAQ374" s="117"/>
      <c r="XAR374" s="117"/>
      <c r="XAS374" s="118"/>
      <c r="XAT374" s="118"/>
      <c r="XAU374" s="116"/>
      <c r="XAV374" s="119"/>
      <c r="XAW374" s="120"/>
      <c r="XAX374" s="120"/>
      <c r="XAY374" s="116"/>
      <c r="XAZ374" s="117"/>
      <c r="XBA374" s="117"/>
      <c r="XBB374" s="118"/>
      <c r="XBC374" s="118"/>
      <c r="XBD374" s="116"/>
      <c r="XBE374" s="119"/>
      <c r="XBF374" s="120"/>
      <c r="XBG374" s="120"/>
      <c r="XBH374" s="116"/>
      <c r="XBI374" s="117"/>
      <c r="XBJ374" s="117"/>
      <c r="XBK374" s="118"/>
      <c r="XBL374" s="118"/>
      <c r="XBM374" s="116"/>
      <c r="XBN374" s="119"/>
      <c r="XBO374" s="120"/>
      <c r="XBP374" s="120"/>
      <c r="XBQ374" s="116"/>
      <c r="XBR374" s="117"/>
      <c r="XBS374" s="117"/>
      <c r="XBT374" s="118"/>
      <c r="XBU374" s="118"/>
      <c r="XBV374" s="116"/>
      <c r="XBW374" s="119"/>
      <c r="XBX374" s="120"/>
      <c r="XBY374" s="120"/>
      <c r="XBZ374" s="116"/>
      <c r="XCA374" s="117"/>
      <c r="XCB374" s="117"/>
      <c r="XCC374" s="118"/>
      <c r="XCD374" s="118"/>
      <c r="XCE374" s="116"/>
      <c r="XCF374" s="119"/>
      <c r="XCG374" s="120"/>
      <c r="XCH374" s="120"/>
      <c r="XCI374" s="116"/>
      <c r="XCJ374" s="117"/>
      <c r="XCK374" s="117"/>
      <c r="XCL374" s="118"/>
      <c r="XCM374" s="118"/>
      <c r="XCN374" s="116"/>
      <c r="XCO374" s="119"/>
      <c r="XCP374" s="120"/>
      <c r="XCQ374" s="120"/>
      <c r="XCR374" s="116"/>
      <c r="XCS374" s="117"/>
      <c r="XCT374" s="117"/>
      <c r="XCU374" s="118"/>
      <c r="XCV374" s="118"/>
      <c r="XCW374" s="116"/>
      <c r="XCX374" s="119"/>
      <c r="XCY374" s="120"/>
      <c r="XCZ374" s="120"/>
      <c r="XDA374" s="116"/>
      <c r="XDB374" s="117"/>
      <c r="XDC374" s="117"/>
      <c r="XDD374" s="118"/>
      <c r="XDE374" s="118"/>
      <c r="XDF374" s="116"/>
      <c r="XDG374" s="119"/>
      <c r="XDH374" s="120"/>
      <c r="XDI374" s="120"/>
      <c r="XDJ374" s="116"/>
      <c r="XDK374" s="117"/>
      <c r="XDL374" s="117"/>
      <c r="XDM374" s="118"/>
      <c r="XDN374" s="118"/>
      <c r="XDO374" s="116"/>
      <c r="XDP374" s="119"/>
      <c r="XDQ374" s="120"/>
      <c r="XDR374" s="120"/>
      <c r="XDS374" s="116"/>
      <c r="XDT374" s="117"/>
      <c r="XDU374" s="117"/>
      <c r="XDV374" s="118"/>
      <c r="XDW374" s="118"/>
      <c r="XDX374" s="116"/>
      <c r="XDY374" s="119"/>
      <c r="XDZ374" s="120"/>
      <c r="XEA374" s="120"/>
      <c r="XEB374" s="116"/>
      <c r="XEC374" s="117"/>
      <c r="XED374" s="117"/>
      <c r="XEE374" s="118"/>
      <c r="XEF374" s="118"/>
      <c r="XEG374" s="116"/>
      <c r="XEH374" s="119"/>
      <c r="XEI374" s="120"/>
      <c r="XEJ374" s="120"/>
      <c r="XEK374" s="116"/>
      <c r="XEL374" s="117"/>
      <c r="XEM374" s="117"/>
      <c r="XEN374" s="118"/>
      <c r="XEO374" s="118"/>
      <c r="XEP374" s="116"/>
      <c r="XEQ374" s="119"/>
      <c r="XER374" s="120"/>
      <c r="XES374" s="120"/>
      <c r="XET374" s="116"/>
      <c r="XEU374" s="117"/>
      <c r="XEV374" s="117"/>
      <c r="XEW374" s="118"/>
      <c r="XEX374" s="118"/>
      <c r="XEY374" s="116"/>
      <c r="XEZ374" s="119"/>
      <c r="XFA374" s="120"/>
      <c r="XFB374" s="120"/>
      <c r="XFC374" s="116"/>
      <c r="XFD374" s="117"/>
    </row>
    <row r="375" spans="1:16384" s="82" customFormat="1" ht="14.25" customHeight="1">
      <c r="A375" s="273" t="s">
        <v>26</v>
      </c>
      <c r="B375" s="274" t="s">
        <v>27</v>
      </c>
      <c r="C375" s="274" t="s">
        <v>28</v>
      </c>
      <c r="D375" s="274" t="s">
        <v>29</v>
      </c>
      <c r="E375" s="274" t="s">
        <v>30</v>
      </c>
      <c r="F375" s="275">
        <v>44498</v>
      </c>
      <c r="G375" s="276">
        <v>44505</v>
      </c>
      <c r="H375" s="282">
        <v>26.03</v>
      </c>
      <c r="I375" s="282">
        <v>26.03</v>
      </c>
      <c r="J375" s="278" t="s">
        <v>337</v>
      </c>
      <c r="K375" s="279" t="s">
        <v>26</v>
      </c>
      <c r="L375" s="110"/>
      <c r="M375" s="81"/>
      <c r="N375" s="81"/>
      <c r="O375" s="81"/>
      <c r="P375" s="81"/>
      <c r="Q375" s="81"/>
      <c r="R375" s="81"/>
      <c r="S375" s="81"/>
      <c r="T375" s="81"/>
      <c r="U375" s="81"/>
      <c r="V375" s="81"/>
      <c r="W375" s="81"/>
      <c r="X375" s="81"/>
      <c r="Y375" s="81"/>
      <c r="Z375" s="81"/>
    </row>
    <row r="376" spans="1:16384" ht="14.25" hidden="1" customHeight="1">
      <c r="A376" s="283" t="s">
        <v>26</v>
      </c>
      <c r="B376" s="284" t="s">
        <v>32</v>
      </c>
      <c r="C376" s="284" t="s">
        <v>33</v>
      </c>
      <c r="D376" s="284" t="s">
        <v>29</v>
      </c>
      <c r="E376" s="285" t="s">
        <v>30</v>
      </c>
      <c r="F376" s="286">
        <v>44502</v>
      </c>
      <c r="G376" s="286">
        <v>44508</v>
      </c>
      <c r="H376" s="287">
        <v>131</v>
      </c>
      <c r="I376" s="287">
        <v>131</v>
      </c>
      <c r="J376" s="285" t="s">
        <v>338</v>
      </c>
      <c r="K376" s="288" t="s">
        <v>26</v>
      </c>
      <c r="L376" s="110">
        <v>44498</v>
      </c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16384" hidden="1">
      <c r="A377" s="342">
        <v>44503</v>
      </c>
      <c r="B377" s="342" t="s">
        <v>78</v>
      </c>
      <c r="C377" s="342" t="s">
        <v>79</v>
      </c>
      <c r="D377" s="342" t="s">
        <v>29</v>
      </c>
      <c r="E377" s="342" t="s">
        <v>30</v>
      </c>
      <c r="F377" s="159">
        <v>44504</v>
      </c>
      <c r="G377" s="159">
        <v>44510</v>
      </c>
      <c r="H377" s="463">
        <v>78.17</v>
      </c>
      <c r="I377" s="155">
        <v>9.9749999999999996</v>
      </c>
      <c r="J377" s="370" t="s">
        <v>339</v>
      </c>
      <c r="K377" s="465">
        <v>30332166895</v>
      </c>
      <c r="L377" s="110">
        <v>44503</v>
      </c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16384" hidden="1">
      <c r="A378" s="342"/>
      <c r="B378" s="342"/>
      <c r="C378" s="342"/>
      <c r="D378" s="342"/>
      <c r="E378" s="342"/>
      <c r="F378" s="159">
        <v>44524</v>
      </c>
      <c r="G378" s="159">
        <v>44530</v>
      </c>
      <c r="H378" s="464"/>
      <c r="I378" s="155">
        <v>58.22</v>
      </c>
      <c r="J378" s="370"/>
      <c r="K378" s="466"/>
      <c r="L378" s="110">
        <v>44503</v>
      </c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16384" hidden="1">
      <c r="A379" s="342"/>
      <c r="B379" s="342"/>
      <c r="C379" s="342"/>
      <c r="D379" s="342"/>
      <c r="E379" s="342"/>
      <c r="F379" s="159">
        <v>44531</v>
      </c>
      <c r="G379" s="159">
        <v>44537</v>
      </c>
      <c r="H379" s="403"/>
      <c r="I379" s="155">
        <v>9.9749999999999996</v>
      </c>
      <c r="J379" s="370"/>
      <c r="K379" s="467"/>
      <c r="L379" s="110">
        <v>44503</v>
      </c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16384" ht="14.25" hidden="1" customHeight="1">
      <c r="A380" s="310" t="s">
        <v>26</v>
      </c>
      <c r="B380" s="310" t="s">
        <v>347</v>
      </c>
      <c r="C380" s="419" t="s">
        <v>340</v>
      </c>
      <c r="D380" s="419" t="s">
        <v>29</v>
      </c>
      <c r="E380" s="419" t="s">
        <v>346</v>
      </c>
      <c r="F380" s="152">
        <v>44445</v>
      </c>
      <c r="G380" s="152">
        <v>44448</v>
      </c>
      <c r="H380" s="287">
        <v>0.31439</v>
      </c>
      <c r="I380" s="287">
        <v>0.31439</v>
      </c>
      <c r="J380" s="289" t="s">
        <v>355</v>
      </c>
      <c r="K380" s="474" t="s">
        <v>26</v>
      </c>
      <c r="L380" s="104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16384" ht="14.25" hidden="1" customHeight="1">
      <c r="A381" s="310"/>
      <c r="B381" s="310"/>
      <c r="C381" s="419"/>
      <c r="D381" s="419"/>
      <c r="E381" s="419"/>
      <c r="F381" s="152">
        <v>44355</v>
      </c>
      <c r="G381" s="152">
        <v>44357</v>
      </c>
      <c r="H381" s="287">
        <v>0.23796999999999999</v>
      </c>
      <c r="I381" s="287">
        <v>0.23796999999999999</v>
      </c>
      <c r="J381" s="289" t="s">
        <v>356</v>
      </c>
      <c r="K381" s="475"/>
      <c r="L381" s="104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16384" ht="14.25" hidden="1" customHeight="1">
      <c r="A382" s="474"/>
      <c r="B382" s="474"/>
      <c r="C382" s="441"/>
      <c r="D382" s="441"/>
      <c r="E382" s="441"/>
      <c r="F382" s="206">
        <v>44319</v>
      </c>
      <c r="G382" s="206">
        <v>44323</v>
      </c>
      <c r="H382" s="178">
        <v>1.66E-2</v>
      </c>
      <c r="I382" s="178">
        <v>1.66E-2</v>
      </c>
      <c r="J382" s="290" t="s">
        <v>357</v>
      </c>
      <c r="K382" s="475"/>
      <c r="L382" s="104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16384" ht="14.25" hidden="1" customHeight="1">
      <c r="A383" s="308" t="s">
        <v>26</v>
      </c>
      <c r="B383" s="309" t="s">
        <v>348</v>
      </c>
      <c r="C383" s="347" t="s">
        <v>341</v>
      </c>
      <c r="D383" s="347" t="s">
        <v>29</v>
      </c>
      <c r="E383" s="347" t="s">
        <v>346</v>
      </c>
      <c r="F383" s="291">
        <v>44463</v>
      </c>
      <c r="G383" s="291">
        <v>44468</v>
      </c>
      <c r="H383" s="292">
        <v>30</v>
      </c>
      <c r="I383" s="292">
        <v>30</v>
      </c>
      <c r="J383" s="293" t="s">
        <v>353</v>
      </c>
      <c r="K383" s="308" t="s">
        <v>26</v>
      </c>
      <c r="L383" s="104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16384" ht="14.25" hidden="1" customHeight="1">
      <c r="A384" s="308"/>
      <c r="B384" s="309"/>
      <c r="C384" s="347"/>
      <c r="D384" s="347"/>
      <c r="E384" s="347"/>
      <c r="F384" s="291">
        <v>44326</v>
      </c>
      <c r="G384" s="291">
        <v>44329</v>
      </c>
      <c r="H384" s="292">
        <v>3.6896</v>
      </c>
      <c r="I384" s="292">
        <v>3.6896</v>
      </c>
      <c r="J384" s="476" t="s">
        <v>354</v>
      </c>
      <c r="K384" s="308"/>
      <c r="L384" s="104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hidden="1" customHeight="1">
      <c r="A385" s="308"/>
      <c r="B385" s="309"/>
      <c r="C385" s="347"/>
      <c r="D385" s="347"/>
      <c r="E385" s="347"/>
      <c r="F385" s="291">
        <v>44326</v>
      </c>
      <c r="G385" s="291">
        <v>44329</v>
      </c>
      <c r="H385" s="292">
        <v>1.3104</v>
      </c>
      <c r="I385" s="292">
        <v>1.3104</v>
      </c>
      <c r="J385" s="476"/>
      <c r="K385" s="308"/>
      <c r="L385" s="104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hidden="1" customHeight="1">
      <c r="A386" s="310" t="s">
        <v>26</v>
      </c>
      <c r="B386" s="310" t="s">
        <v>349</v>
      </c>
      <c r="C386" s="310" t="s">
        <v>342</v>
      </c>
      <c r="D386" s="419" t="s">
        <v>29</v>
      </c>
      <c r="E386" s="419" t="s">
        <v>346</v>
      </c>
      <c r="F386" s="152">
        <v>44482</v>
      </c>
      <c r="G386" s="152">
        <v>44488</v>
      </c>
      <c r="H386" s="153">
        <v>70</v>
      </c>
      <c r="I386" s="153">
        <v>70</v>
      </c>
      <c r="J386" s="473" t="s">
        <v>350</v>
      </c>
      <c r="K386" s="310" t="s">
        <v>26</v>
      </c>
      <c r="L386" s="104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hidden="1" customHeight="1">
      <c r="A387" s="310"/>
      <c r="B387" s="310"/>
      <c r="C387" s="310"/>
      <c r="D387" s="419"/>
      <c r="E387" s="419"/>
      <c r="F387" s="152">
        <v>44482</v>
      </c>
      <c r="G387" s="152">
        <v>44487</v>
      </c>
      <c r="H387" s="153">
        <v>150</v>
      </c>
      <c r="I387" s="153">
        <v>150</v>
      </c>
      <c r="J387" s="473"/>
      <c r="K387" s="310"/>
      <c r="L387" s="104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hidden="1" customHeight="1">
      <c r="A388" s="310"/>
      <c r="B388" s="310"/>
      <c r="C388" s="310"/>
      <c r="D388" s="419"/>
      <c r="E388" s="419"/>
      <c r="F388" s="152">
        <v>44315</v>
      </c>
      <c r="G388" s="152">
        <v>44321</v>
      </c>
      <c r="H388" s="153">
        <v>10.608000000000001</v>
      </c>
      <c r="I388" s="153">
        <v>10.608000000000001</v>
      </c>
      <c r="J388" s="473" t="s">
        <v>358</v>
      </c>
      <c r="K388" s="310"/>
      <c r="L388" s="104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hidden="1" customHeight="1">
      <c r="A389" s="310"/>
      <c r="B389" s="310"/>
      <c r="C389" s="310"/>
      <c r="D389" s="419"/>
      <c r="E389" s="419"/>
      <c r="F389" s="152">
        <v>44315</v>
      </c>
      <c r="G389" s="152">
        <v>44321</v>
      </c>
      <c r="H389" s="153">
        <v>17.391999999999999</v>
      </c>
      <c r="I389" s="153">
        <v>17.391999999999999</v>
      </c>
      <c r="J389" s="473"/>
      <c r="K389" s="310"/>
      <c r="L389" s="104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hidden="1" customHeight="1">
      <c r="A390" s="308" t="s">
        <v>26</v>
      </c>
      <c r="B390" s="308" t="s">
        <v>359</v>
      </c>
      <c r="C390" s="347" t="s">
        <v>343</v>
      </c>
      <c r="D390" s="347" t="s">
        <v>29</v>
      </c>
      <c r="E390" s="347" t="s">
        <v>346</v>
      </c>
      <c r="F390" s="291">
        <v>44339</v>
      </c>
      <c r="G390" s="291">
        <v>44344</v>
      </c>
      <c r="H390" s="294">
        <v>1.62721534077627E-3</v>
      </c>
      <c r="I390" s="294">
        <v>1.62721534077627E-3</v>
      </c>
      <c r="J390" s="476" t="s">
        <v>352</v>
      </c>
      <c r="K390" s="308" t="s">
        <v>26</v>
      </c>
      <c r="L390" s="104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hidden="1" customHeight="1">
      <c r="A391" s="308"/>
      <c r="B391" s="308"/>
      <c r="C391" s="347"/>
      <c r="D391" s="347"/>
      <c r="E391" s="347"/>
      <c r="F391" s="291">
        <v>44339</v>
      </c>
      <c r="G391" s="291">
        <v>44344</v>
      </c>
      <c r="H391" s="294">
        <v>1.5384007918263999E-3</v>
      </c>
      <c r="I391" s="294">
        <v>1.5384007918263999E-3</v>
      </c>
      <c r="J391" s="476"/>
      <c r="K391" s="308"/>
      <c r="L391" s="104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hidden="1" customHeight="1">
      <c r="A392" s="308"/>
      <c r="B392" s="308"/>
      <c r="C392" s="347"/>
      <c r="D392" s="347"/>
      <c r="E392" s="347"/>
      <c r="F392" s="291">
        <v>44220</v>
      </c>
      <c r="G392" s="291">
        <v>44225</v>
      </c>
      <c r="H392" s="294">
        <v>9.5932786076938605E-4</v>
      </c>
      <c r="I392" s="294">
        <v>9.5932786076938605E-4</v>
      </c>
      <c r="J392" s="293" t="s">
        <v>351</v>
      </c>
      <c r="K392" s="308"/>
      <c r="L392" s="104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hidden="1" customHeight="1">
      <c r="A393" s="310" t="s">
        <v>26</v>
      </c>
      <c r="B393" s="436" t="s">
        <v>397</v>
      </c>
      <c r="C393" s="436" t="s">
        <v>344</v>
      </c>
      <c r="D393" s="419" t="s">
        <v>29</v>
      </c>
      <c r="E393" s="419" t="s">
        <v>346</v>
      </c>
      <c r="F393" s="140">
        <v>44509</v>
      </c>
      <c r="G393" s="140">
        <v>44509</v>
      </c>
      <c r="H393" s="153">
        <v>7.9880000000000004</v>
      </c>
      <c r="I393" s="153">
        <v>7.9880000000000004</v>
      </c>
      <c r="J393" s="290" t="s">
        <v>360</v>
      </c>
      <c r="K393" s="474" t="s">
        <v>26</v>
      </c>
      <c r="L393" s="104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hidden="1" customHeight="1">
      <c r="A394" s="310"/>
      <c r="B394" s="436"/>
      <c r="C394" s="436"/>
      <c r="D394" s="419"/>
      <c r="E394" s="419"/>
      <c r="F394" s="140">
        <v>44508</v>
      </c>
      <c r="G394" s="140">
        <v>44508</v>
      </c>
      <c r="H394" s="153">
        <v>1.57</v>
      </c>
      <c r="I394" s="153">
        <v>1.57</v>
      </c>
      <c r="J394" s="295" t="s">
        <v>361</v>
      </c>
      <c r="K394" s="475"/>
      <c r="L394" s="104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hidden="1" customHeight="1">
      <c r="A395" s="310"/>
      <c r="B395" s="436"/>
      <c r="C395" s="436"/>
      <c r="D395" s="419"/>
      <c r="E395" s="419"/>
      <c r="F395" s="140">
        <v>44503</v>
      </c>
      <c r="G395" s="140">
        <v>44503</v>
      </c>
      <c r="H395" s="153">
        <v>8.3629999999999995</v>
      </c>
      <c r="I395" s="153">
        <v>8.3629999999999995</v>
      </c>
      <c r="J395" s="295" t="s">
        <v>362</v>
      </c>
      <c r="K395" s="475"/>
      <c r="L395" s="104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hidden="1" customHeight="1">
      <c r="A396" s="310"/>
      <c r="B396" s="436"/>
      <c r="C396" s="436"/>
      <c r="D396" s="419"/>
      <c r="E396" s="419"/>
      <c r="F396" s="140">
        <v>44498</v>
      </c>
      <c r="G396" s="140">
        <v>44498</v>
      </c>
      <c r="H396" s="153">
        <v>1.04</v>
      </c>
      <c r="I396" s="153">
        <v>1.04</v>
      </c>
      <c r="J396" s="295" t="s">
        <v>363</v>
      </c>
      <c r="K396" s="475"/>
      <c r="L396" s="104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hidden="1" customHeight="1">
      <c r="A397" s="310"/>
      <c r="B397" s="436"/>
      <c r="C397" s="436"/>
      <c r="D397" s="419"/>
      <c r="E397" s="419"/>
      <c r="F397" s="140">
        <v>44498</v>
      </c>
      <c r="G397" s="140">
        <v>44498</v>
      </c>
      <c r="H397" s="153">
        <v>2.1909999999999998</v>
      </c>
      <c r="I397" s="153">
        <v>2.1909999999999998</v>
      </c>
      <c r="J397" s="295" t="s">
        <v>364</v>
      </c>
      <c r="K397" s="475"/>
      <c r="L397" s="104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hidden="1" customHeight="1">
      <c r="A398" s="310"/>
      <c r="B398" s="436"/>
      <c r="C398" s="436"/>
      <c r="D398" s="419"/>
      <c r="E398" s="419"/>
      <c r="F398" s="140">
        <v>44497</v>
      </c>
      <c r="G398" s="140">
        <v>44497</v>
      </c>
      <c r="H398" s="153">
        <v>0.29499999999999998</v>
      </c>
      <c r="I398" s="153">
        <v>0.29499999999999998</v>
      </c>
      <c r="J398" s="295" t="s">
        <v>365</v>
      </c>
      <c r="K398" s="475"/>
      <c r="L398" s="104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hidden="1" customHeight="1">
      <c r="A399" s="310"/>
      <c r="B399" s="436"/>
      <c r="C399" s="436"/>
      <c r="D399" s="419"/>
      <c r="E399" s="419"/>
      <c r="F399" s="140">
        <v>44497</v>
      </c>
      <c r="G399" s="140">
        <v>44497</v>
      </c>
      <c r="H399" s="153">
        <v>0.246</v>
      </c>
      <c r="I399" s="153">
        <v>0.246</v>
      </c>
      <c r="J399" s="295" t="s">
        <v>366</v>
      </c>
      <c r="K399" s="475"/>
      <c r="L399" s="104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hidden="1" customHeight="1">
      <c r="A400" s="310"/>
      <c r="B400" s="436"/>
      <c r="C400" s="436"/>
      <c r="D400" s="419"/>
      <c r="E400" s="419"/>
      <c r="F400" s="140">
        <v>44496</v>
      </c>
      <c r="G400" s="140">
        <v>44496</v>
      </c>
      <c r="H400" s="153">
        <v>5.0650000000000004</v>
      </c>
      <c r="I400" s="153">
        <v>5.0650000000000004</v>
      </c>
      <c r="J400" s="295" t="s">
        <v>367</v>
      </c>
      <c r="K400" s="475"/>
      <c r="L400" s="104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hidden="1" customHeight="1">
      <c r="A401" s="310"/>
      <c r="B401" s="436"/>
      <c r="C401" s="436"/>
      <c r="D401" s="419"/>
      <c r="E401" s="419"/>
      <c r="F401" s="140">
        <v>44494</v>
      </c>
      <c r="G401" s="140">
        <v>44494</v>
      </c>
      <c r="H401" s="153">
        <v>9.4209999999999994</v>
      </c>
      <c r="I401" s="153">
        <v>9.4209999999999994</v>
      </c>
      <c r="J401" s="295" t="s">
        <v>373</v>
      </c>
      <c r="K401" s="475"/>
      <c r="L401" s="104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hidden="1" customHeight="1">
      <c r="A402" s="310"/>
      <c r="B402" s="436"/>
      <c r="C402" s="436"/>
      <c r="D402" s="419"/>
      <c r="E402" s="419"/>
      <c r="F402" s="140">
        <v>44490</v>
      </c>
      <c r="G402" s="140">
        <v>44490</v>
      </c>
      <c r="H402" s="153">
        <v>1.2609999999999999</v>
      </c>
      <c r="I402" s="153">
        <v>1.2609999999999999</v>
      </c>
      <c r="J402" s="295" t="s">
        <v>368</v>
      </c>
      <c r="K402" s="475"/>
      <c r="L402" s="104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hidden="1" customHeight="1">
      <c r="A403" s="310"/>
      <c r="B403" s="436"/>
      <c r="C403" s="436"/>
      <c r="D403" s="419"/>
      <c r="E403" s="419"/>
      <c r="F403" s="140">
        <v>44490</v>
      </c>
      <c r="G403" s="140">
        <v>44490</v>
      </c>
      <c r="H403" s="153">
        <v>1.2609999999999999</v>
      </c>
      <c r="I403" s="153">
        <v>1.2609999999999999</v>
      </c>
      <c r="J403" s="295" t="s">
        <v>368</v>
      </c>
      <c r="K403" s="475"/>
      <c r="L403" s="104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hidden="1" customHeight="1">
      <c r="A404" s="310"/>
      <c r="B404" s="436"/>
      <c r="C404" s="436"/>
      <c r="D404" s="419"/>
      <c r="E404" s="419"/>
      <c r="F404" s="140">
        <v>44488</v>
      </c>
      <c r="G404" s="140">
        <v>44488</v>
      </c>
      <c r="H404" s="153">
        <v>15.221</v>
      </c>
      <c r="I404" s="153">
        <v>15.221</v>
      </c>
      <c r="J404" s="295" t="s">
        <v>369</v>
      </c>
      <c r="K404" s="475"/>
      <c r="L404" s="104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hidden="1" customHeight="1">
      <c r="A405" s="310"/>
      <c r="B405" s="436"/>
      <c r="C405" s="436"/>
      <c r="D405" s="419"/>
      <c r="E405" s="419"/>
      <c r="F405" s="140">
        <v>44488</v>
      </c>
      <c r="G405" s="140">
        <v>44488</v>
      </c>
      <c r="H405" s="153">
        <v>7.1029999999999998</v>
      </c>
      <c r="I405" s="153">
        <v>7.1029999999999998</v>
      </c>
      <c r="J405" s="295" t="s">
        <v>370</v>
      </c>
      <c r="K405" s="475"/>
      <c r="L405" s="104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hidden="1" customHeight="1">
      <c r="A406" s="310"/>
      <c r="B406" s="436"/>
      <c r="C406" s="436"/>
      <c r="D406" s="419"/>
      <c r="E406" s="419"/>
      <c r="F406" s="140">
        <v>44480</v>
      </c>
      <c r="G406" s="140">
        <v>44481</v>
      </c>
      <c r="H406" s="153">
        <v>7.3570000000000002</v>
      </c>
      <c r="I406" s="153">
        <v>7.3570000000000002</v>
      </c>
      <c r="J406" s="295" t="s">
        <v>371</v>
      </c>
      <c r="K406" s="475"/>
      <c r="L406" s="104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hidden="1" customHeight="1">
      <c r="A407" s="310"/>
      <c r="B407" s="436"/>
      <c r="C407" s="436"/>
      <c r="D407" s="419"/>
      <c r="E407" s="419"/>
      <c r="F407" s="140">
        <v>44480</v>
      </c>
      <c r="G407" s="140">
        <v>44481</v>
      </c>
      <c r="H407" s="153">
        <v>22.068999999999999</v>
      </c>
      <c r="I407" s="153">
        <v>22.068999999999999</v>
      </c>
      <c r="J407" s="295" t="s">
        <v>372</v>
      </c>
      <c r="K407" s="477"/>
      <c r="L407" s="104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hidden="1" customHeight="1">
      <c r="A408" s="296" t="s">
        <v>26</v>
      </c>
      <c r="B408" s="297" t="s">
        <v>396</v>
      </c>
      <c r="C408" s="297" t="s">
        <v>345</v>
      </c>
      <c r="D408" s="297" t="s">
        <v>29</v>
      </c>
      <c r="E408" s="298" t="s">
        <v>346</v>
      </c>
      <c r="F408" s="299">
        <v>44278</v>
      </c>
      <c r="G408" s="299">
        <v>44280</v>
      </c>
      <c r="H408" s="300">
        <v>2.1805362343799999</v>
      </c>
      <c r="I408" s="300">
        <v>2.1805362343799999</v>
      </c>
      <c r="J408" s="298" t="s">
        <v>374</v>
      </c>
      <c r="K408" s="301" t="s">
        <v>26</v>
      </c>
      <c r="L408" s="104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hidden="1" customHeight="1">
      <c r="A409" s="310" t="s">
        <v>26</v>
      </c>
      <c r="B409" s="310" t="s">
        <v>395</v>
      </c>
      <c r="C409" s="310" t="s">
        <v>379</v>
      </c>
      <c r="D409" s="310" t="s">
        <v>29</v>
      </c>
      <c r="E409" s="310" t="s">
        <v>56</v>
      </c>
      <c r="F409" s="158">
        <v>44505</v>
      </c>
      <c r="G409" s="152">
        <v>44511</v>
      </c>
      <c r="H409" s="302">
        <v>0.22</v>
      </c>
      <c r="I409" s="302">
        <v>0.22</v>
      </c>
      <c r="J409" s="157" t="s">
        <v>392</v>
      </c>
      <c r="K409" s="479" t="s">
        <v>26</v>
      </c>
      <c r="L409" s="104"/>
      <c r="M409" s="122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hidden="1" customHeight="1">
      <c r="A410" s="310"/>
      <c r="B410" s="310"/>
      <c r="C410" s="310"/>
      <c r="D410" s="310"/>
      <c r="E410" s="310"/>
      <c r="F410" s="158">
        <v>44414</v>
      </c>
      <c r="G410" s="152">
        <v>44420</v>
      </c>
      <c r="H410" s="303">
        <v>0.22</v>
      </c>
      <c r="I410" s="303">
        <v>0.22</v>
      </c>
      <c r="J410" s="157" t="s">
        <v>385</v>
      </c>
      <c r="K410" s="479"/>
      <c r="L410" s="104"/>
      <c r="M410" s="122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hidden="1" customHeight="1">
      <c r="A411" s="310"/>
      <c r="B411" s="310"/>
      <c r="C411" s="310"/>
      <c r="D411" s="310"/>
      <c r="E411" s="310"/>
      <c r="F411" s="158">
        <v>44323</v>
      </c>
      <c r="G411" s="152">
        <v>44360</v>
      </c>
      <c r="H411" s="303">
        <v>0.22</v>
      </c>
      <c r="I411" s="303">
        <v>0.22</v>
      </c>
      <c r="J411" s="157" t="s">
        <v>393</v>
      </c>
      <c r="K411" s="479"/>
      <c r="L411" s="104"/>
      <c r="M411" s="122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hidden="1" customHeight="1">
      <c r="A412" s="310"/>
      <c r="B412" s="310"/>
      <c r="C412" s="310"/>
      <c r="D412" s="310"/>
      <c r="E412" s="310"/>
      <c r="F412" s="158">
        <v>44232</v>
      </c>
      <c r="G412" s="152">
        <v>44238</v>
      </c>
      <c r="H412" s="302">
        <v>0.20499999999999999</v>
      </c>
      <c r="I412" s="302">
        <v>0.20499999999999999</v>
      </c>
      <c r="J412" s="157" t="s">
        <v>380</v>
      </c>
      <c r="K412" s="479"/>
      <c r="L412" s="104"/>
      <c r="M412" s="122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hidden="1" customHeight="1">
      <c r="A413" s="308" t="s">
        <v>26</v>
      </c>
      <c r="B413" s="308" t="s">
        <v>394</v>
      </c>
      <c r="C413" s="308" t="s">
        <v>376</v>
      </c>
      <c r="D413" s="308" t="s">
        <v>29</v>
      </c>
      <c r="E413" s="308" t="s">
        <v>56</v>
      </c>
      <c r="F413" s="212">
        <v>44441</v>
      </c>
      <c r="G413" s="233">
        <v>44463</v>
      </c>
      <c r="H413" s="304">
        <v>0.21</v>
      </c>
      <c r="I413" s="304">
        <v>0.21</v>
      </c>
      <c r="J413" s="213" t="s">
        <v>384</v>
      </c>
      <c r="K413" s="308" t="s">
        <v>26</v>
      </c>
      <c r="L413" s="104"/>
      <c r="M413" s="122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hidden="1" customHeight="1">
      <c r="A414" s="308"/>
      <c r="B414" s="308"/>
      <c r="C414" s="308"/>
      <c r="D414" s="308"/>
      <c r="E414" s="308"/>
      <c r="F414" s="212">
        <v>44350</v>
      </c>
      <c r="G414" s="233">
        <v>44372</v>
      </c>
      <c r="H414" s="304">
        <v>0.18</v>
      </c>
      <c r="I414" s="304">
        <v>0.18</v>
      </c>
      <c r="J414" s="213" t="s">
        <v>390</v>
      </c>
      <c r="K414" s="308"/>
      <c r="L414" s="104"/>
      <c r="M414" s="122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hidden="1" customHeight="1">
      <c r="A415" s="308"/>
      <c r="B415" s="308"/>
      <c r="C415" s="308"/>
      <c r="D415" s="308"/>
      <c r="E415" s="308"/>
      <c r="F415" s="212">
        <v>44259</v>
      </c>
      <c r="G415" s="233">
        <v>44281</v>
      </c>
      <c r="H415" s="304">
        <v>0.18</v>
      </c>
      <c r="I415" s="304">
        <v>0.18</v>
      </c>
      <c r="J415" s="213" t="s">
        <v>377</v>
      </c>
      <c r="K415" s="308"/>
      <c r="L415" s="104"/>
      <c r="M415" s="122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hidden="1" customHeight="1">
      <c r="A416" s="310" t="s">
        <v>26</v>
      </c>
      <c r="B416" s="310" t="s">
        <v>401</v>
      </c>
      <c r="C416" s="310" t="s">
        <v>375</v>
      </c>
      <c r="D416" s="474" t="s">
        <v>29</v>
      </c>
      <c r="E416" s="474" t="s">
        <v>56</v>
      </c>
      <c r="F416" s="158">
        <v>44225</v>
      </c>
      <c r="G416" s="152">
        <v>44253</v>
      </c>
      <c r="H416" s="243">
        <v>0.51</v>
      </c>
      <c r="I416" s="243">
        <v>0.51</v>
      </c>
      <c r="J416" s="157" t="s">
        <v>398</v>
      </c>
      <c r="K416" s="480" t="s">
        <v>26</v>
      </c>
      <c r="L416" s="104"/>
      <c r="M416" s="122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hidden="1" customHeight="1">
      <c r="A417" s="310"/>
      <c r="B417" s="310"/>
      <c r="C417" s="310"/>
      <c r="D417" s="475"/>
      <c r="E417" s="475"/>
      <c r="F417" s="158">
        <v>44407</v>
      </c>
      <c r="G417" s="152">
        <v>44435</v>
      </c>
      <c r="H417" s="303">
        <v>0.51</v>
      </c>
      <c r="I417" s="303">
        <v>0.51</v>
      </c>
      <c r="J417" s="157" t="s">
        <v>388</v>
      </c>
      <c r="K417" s="481"/>
      <c r="L417" s="104"/>
      <c r="M417" s="122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hidden="1" customHeight="1">
      <c r="A418" s="310"/>
      <c r="B418" s="310"/>
      <c r="C418" s="310"/>
      <c r="D418" s="477"/>
      <c r="E418" s="477"/>
      <c r="F418" s="158">
        <v>44316</v>
      </c>
      <c r="G418" s="152">
        <v>44344</v>
      </c>
      <c r="H418" s="303">
        <v>0.51</v>
      </c>
      <c r="I418" s="303">
        <v>0.51</v>
      </c>
      <c r="J418" s="157" t="s">
        <v>399</v>
      </c>
      <c r="K418" s="482"/>
      <c r="L418" s="104"/>
      <c r="M418" s="122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hidden="1" customHeight="1">
      <c r="A419" s="309" t="s">
        <v>26</v>
      </c>
      <c r="B419" s="308" t="s">
        <v>402</v>
      </c>
      <c r="C419" s="308" t="s">
        <v>383</v>
      </c>
      <c r="D419" s="308" t="s">
        <v>29</v>
      </c>
      <c r="E419" s="308" t="s">
        <v>56</v>
      </c>
      <c r="F419" s="212">
        <v>44372</v>
      </c>
      <c r="G419" s="233">
        <v>44403</v>
      </c>
      <c r="H419" s="304">
        <v>0.01</v>
      </c>
      <c r="I419" s="304">
        <v>0.01</v>
      </c>
      <c r="J419" s="213" t="s">
        <v>400</v>
      </c>
      <c r="K419" s="309" t="s">
        <v>26</v>
      </c>
      <c r="L419" s="104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hidden="1" customHeight="1">
      <c r="A420" s="309"/>
      <c r="B420" s="308"/>
      <c r="C420" s="308"/>
      <c r="D420" s="308"/>
      <c r="E420" s="308"/>
      <c r="F420" s="212">
        <v>44260</v>
      </c>
      <c r="G420" s="233">
        <v>44312</v>
      </c>
      <c r="H420" s="304">
        <v>0.01</v>
      </c>
      <c r="I420" s="304">
        <v>0.01</v>
      </c>
      <c r="J420" s="213" t="s">
        <v>403</v>
      </c>
      <c r="K420" s="309"/>
      <c r="L420" s="104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hidden="1" customHeight="1">
      <c r="A421" s="310" t="s">
        <v>26</v>
      </c>
      <c r="B421" s="310" t="s">
        <v>404</v>
      </c>
      <c r="C421" s="310" t="s">
        <v>381</v>
      </c>
      <c r="D421" s="310" t="s">
        <v>29</v>
      </c>
      <c r="E421" s="310" t="s">
        <v>56</v>
      </c>
      <c r="F421" s="158">
        <v>44249</v>
      </c>
      <c r="G421" s="152">
        <v>44264</v>
      </c>
      <c r="H421" s="303">
        <v>1.01</v>
      </c>
      <c r="I421" s="303">
        <v>1.01</v>
      </c>
      <c r="J421" s="157" t="s">
        <v>382</v>
      </c>
      <c r="K421" s="310" t="s">
        <v>26</v>
      </c>
      <c r="L421" s="104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hidden="1" customHeight="1">
      <c r="A422" s="310"/>
      <c r="B422" s="310"/>
      <c r="C422" s="310"/>
      <c r="D422" s="310"/>
      <c r="E422" s="310"/>
      <c r="F422" s="158">
        <v>44340</v>
      </c>
      <c r="G422" s="152">
        <v>44355</v>
      </c>
      <c r="H422" s="303">
        <v>1.06</v>
      </c>
      <c r="I422" s="303">
        <v>1.06</v>
      </c>
      <c r="J422" s="157" t="s">
        <v>405</v>
      </c>
      <c r="K422" s="310"/>
      <c r="L422" s="104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hidden="1" customHeight="1">
      <c r="A423" s="308" t="s">
        <v>26</v>
      </c>
      <c r="B423" s="308" t="s">
        <v>408</v>
      </c>
      <c r="C423" s="308" t="s">
        <v>378</v>
      </c>
      <c r="D423" s="308" t="s">
        <v>29</v>
      </c>
      <c r="E423" s="308" t="s">
        <v>56</v>
      </c>
      <c r="F423" s="212">
        <v>44291</v>
      </c>
      <c r="G423" s="233">
        <v>44316</v>
      </c>
      <c r="H423" s="304">
        <v>0.9</v>
      </c>
      <c r="I423" s="304">
        <v>0.9</v>
      </c>
      <c r="J423" s="213" t="s">
        <v>406</v>
      </c>
      <c r="K423" s="308" t="s">
        <v>26</v>
      </c>
      <c r="L423" s="104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hidden="1" customHeight="1">
      <c r="A424" s="308"/>
      <c r="B424" s="308"/>
      <c r="C424" s="308"/>
      <c r="D424" s="308"/>
      <c r="E424" s="308"/>
      <c r="F424" s="212">
        <v>44379</v>
      </c>
      <c r="G424" s="233">
        <v>44408</v>
      </c>
      <c r="H424" s="304">
        <v>0.9</v>
      </c>
      <c r="I424" s="304">
        <v>0.9</v>
      </c>
      <c r="J424" s="213" t="s">
        <v>407</v>
      </c>
      <c r="K424" s="308"/>
      <c r="L424" s="104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hidden="1" customHeight="1">
      <c r="A425" s="478" t="s">
        <v>26</v>
      </c>
      <c r="B425" s="478" t="s">
        <v>411</v>
      </c>
      <c r="C425" s="478" t="s">
        <v>386</v>
      </c>
      <c r="D425" s="478" t="s">
        <v>29</v>
      </c>
      <c r="E425" s="478" t="s">
        <v>56</v>
      </c>
      <c r="F425" s="183">
        <v>44322</v>
      </c>
      <c r="G425" s="305">
        <v>44351</v>
      </c>
      <c r="H425" s="306">
        <v>0.39</v>
      </c>
      <c r="I425" s="306">
        <v>0.39</v>
      </c>
      <c r="J425" s="307" t="s">
        <v>389</v>
      </c>
      <c r="K425" s="436" t="s">
        <v>26</v>
      </c>
      <c r="L425" s="104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hidden="1" customHeight="1">
      <c r="A426" s="478"/>
      <c r="B426" s="478"/>
      <c r="C426" s="478"/>
      <c r="D426" s="478"/>
      <c r="E426" s="478"/>
      <c r="F426" s="183">
        <v>44504</v>
      </c>
      <c r="G426" s="305">
        <v>44536</v>
      </c>
      <c r="H426" s="306">
        <v>0.39</v>
      </c>
      <c r="I426" s="306">
        <v>0.39</v>
      </c>
      <c r="J426" s="307" t="s">
        <v>409</v>
      </c>
      <c r="K426" s="436"/>
      <c r="L426" s="104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hidden="1" customHeight="1">
      <c r="A427" s="478"/>
      <c r="B427" s="478"/>
      <c r="C427" s="478"/>
      <c r="D427" s="478"/>
      <c r="E427" s="478"/>
      <c r="F427" s="183">
        <v>44406</v>
      </c>
      <c r="G427" s="305">
        <v>44446</v>
      </c>
      <c r="H427" s="306">
        <v>0.39</v>
      </c>
      <c r="I427" s="306">
        <v>0.39</v>
      </c>
      <c r="J427" s="307" t="s">
        <v>387</v>
      </c>
      <c r="K427" s="436"/>
      <c r="L427" s="104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>
      <c r="A428" s="1"/>
      <c r="B428" s="1"/>
      <c r="C428" s="1"/>
      <c r="D428" s="1"/>
      <c r="E428" s="1"/>
      <c r="F428" s="88"/>
      <c r="G428" s="88"/>
      <c r="H428" s="1"/>
      <c r="I428" s="40"/>
      <c r="J428" s="1"/>
      <c r="K428" s="1"/>
      <c r="L428" s="104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>
      <c r="A429" s="1"/>
      <c r="B429" s="1"/>
      <c r="C429" s="1"/>
      <c r="D429" s="1"/>
      <c r="E429" s="1"/>
      <c r="F429" s="88"/>
      <c r="G429" s="88"/>
      <c r="H429" s="1"/>
      <c r="I429" s="40"/>
      <c r="J429" s="1"/>
      <c r="K429" s="1"/>
      <c r="L429" s="104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>
      <c r="A430" s="1"/>
      <c r="B430" s="1"/>
      <c r="C430" s="1"/>
      <c r="D430" s="1"/>
      <c r="E430" s="1"/>
      <c r="F430" s="88"/>
      <c r="G430" s="88"/>
      <c r="H430" s="1"/>
      <c r="I430" s="40"/>
      <c r="J430" s="1"/>
      <c r="K430" s="1"/>
      <c r="L430" s="104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>
      <c r="A431" s="1"/>
      <c r="B431" s="1"/>
      <c r="C431" s="1"/>
      <c r="D431" s="1"/>
      <c r="E431" s="1"/>
      <c r="F431" s="88"/>
      <c r="G431" s="88"/>
      <c r="H431" s="1"/>
      <c r="I431" s="40"/>
      <c r="J431" s="1"/>
      <c r="K431" s="1"/>
      <c r="L431" s="104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>
      <c r="A432" s="1"/>
      <c r="B432" s="1"/>
      <c r="C432" s="1"/>
      <c r="D432" s="1"/>
      <c r="E432" s="1"/>
      <c r="F432" s="88"/>
      <c r="G432" s="88"/>
      <c r="H432" s="1"/>
      <c r="I432" s="40"/>
      <c r="J432" s="1"/>
      <c r="K432" s="1"/>
      <c r="L432" s="104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>
      <c r="A433" s="1"/>
      <c r="B433" s="1"/>
      <c r="C433" s="1"/>
      <c r="D433" s="1"/>
      <c r="E433" s="1"/>
      <c r="F433" s="88"/>
      <c r="G433" s="88"/>
      <c r="H433" s="1"/>
      <c r="I433" s="40"/>
      <c r="J433" s="1"/>
      <c r="K433" s="1"/>
      <c r="L433" s="104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>
      <c r="A434" s="1"/>
      <c r="B434" s="1"/>
      <c r="C434" s="1"/>
      <c r="D434" s="1"/>
      <c r="E434" s="1"/>
      <c r="F434" s="88"/>
      <c r="G434" s="88"/>
      <c r="H434" s="1"/>
      <c r="I434" s="40"/>
      <c r="J434" s="1"/>
      <c r="K434" s="1"/>
      <c r="L434" s="104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>
      <c r="A435" s="1"/>
      <c r="B435" s="1"/>
      <c r="C435" s="1"/>
      <c r="D435" s="1"/>
      <c r="E435" s="1"/>
      <c r="F435" s="88"/>
      <c r="G435" s="88"/>
      <c r="H435" s="1"/>
      <c r="I435" s="40"/>
      <c r="J435" s="1"/>
      <c r="K435" s="1"/>
      <c r="L435" s="104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>
      <c r="A436" s="1"/>
      <c r="B436" s="1"/>
      <c r="C436" s="1"/>
      <c r="D436" s="1"/>
      <c r="E436" s="1"/>
      <c r="F436" s="88"/>
      <c r="G436" s="88"/>
      <c r="H436" s="1"/>
      <c r="I436" s="40"/>
      <c r="J436" s="1"/>
      <c r="K436" s="1"/>
      <c r="L436" s="104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>
      <c r="A437" s="1"/>
      <c r="B437" s="1"/>
      <c r="C437" s="1"/>
      <c r="D437" s="1"/>
      <c r="E437" s="1"/>
      <c r="F437" s="88"/>
      <c r="G437" s="88"/>
      <c r="H437" s="1"/>
      <c r="I437" s="40"/>
      <c r="J437" s="1"/>
      <c r="K437" s="1"/>
      <c r="L437" s="104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>
      <c r="A438" s="1"/>
      <c r="B438" s="1"/>
      <c r="C438" s="1"/>
      <c r="D438" s="1"/>
      <c r="E438" s="1"/>
      <c r="F438" s="88"/>
      <c r="G438" s="88"/>
      <c r="H438" s="1"/>
      <c r="I438" s="40"/>
      <c r="J438" s="1"/>
      <c r="K438" s="1"/>
      <c r="L438" s="104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>
      <c r="A439" s="1"/>
      <c r="B439" s="1"/>
      <c r="C439" s="1"/>
      <c r="D439" s="1"/>
      <c r="E439" s="1"/>
      <c r="F439" s="88"/>
      <c r="G439" s="88"/>
      <c r="H439" s="1"/>
      <c r="I439" s="40"/>
      <c r="J439" s="1"/>
      <c r="K439" s="1"/>
      <c r="L439" s="104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>
      <c r="A440" s="1"/>
      <c r="B440" s="1"/>
      <c r="C440" s="1"/>
      <c r="D440" s="1"/>
      <c r="E440" s="1"/>
      <c r="F440" s="88"/>
      <c r="G440" s="88"/>
      <c r="H440" s="1"/>
      <c r="I440" s="40"/>
      <c r="J440" s="1"/>
      <c r="K440" s="1"/>
      <c r="L440" s="104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>
      <c r="A441" s="1"/>
      <c r="B441" s="1"/>
      <c r="C441" s="1"/>
      <c r="D441" s="1"/>
      <c r="E441" s="1"/>
      <c r="F441" s="88"/>
      <c r="G441" s="88"/>
      <c r="H441" s="1"/>
      <c r="I441" s="40"/>
      <c r="J441" s="1"/>
      <c r="K441" s="1"/>
      <c r="L441" s="104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>
      <c r="A442" s="1"/>
      <c r="B442" s="1"/>
      <c r="C442" s="1"/>
      <c r="D442" s="1"/>
      <c r="E442" s="1"/>
      <c r="F442" s="88"/>
      <c r="G442" s="88"/>
      <c r="H442" s="1"/>
      <c r="I442" s="40"/>
      <c r="J442" s="1"/>
      <c r="K442" s="1"/>
      <c r="L442" s="104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>
      <c r="A443" s="1"/>
      <c r="B443" s="1"/>
      <c r="C443" s="1"/>
      <c r="D443" s="1"/>
      <c r="E443" s="1"/>
      <c r="F443" s="88"/>
      <c r="G443" s="88"/>
      <c r="H443" s="1"/>
      <c r="I443" s="40"/>
      <c r="J443" s="1"/>
      <c r="K443" s="1"/>
      <c r="L443" s="104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>
      <c r="A444" s="1"/>
      <c r="B444" s="1"/>
      <c r="C444" s="1"/>
      <c r="D444" s="1"/>
      <c r="E444" s="1"/>
      <c r="F444" s="88"/>
      <c r="G444" s="88"/>
      <c r="H444" s="1"/>
      <c r="I444" s="40"/>
      <c r="J444" s="1"/>
      <c r="K444" s="1"/>
      <c r="L444" s="104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>
      <c r="A445" s="1"/>
      <c r="B445" s="1"/>
      <c r="C445" s="1"/>
      <c r="D445" s="1"/>
      <c r="E445" s="1"/>
      <c r="F445" s="88"/>
      <c r="G445" s="88"/>
      <c r="H445" s="1"/>
      <c r="I445" s="40"/>
      <c r="J445" s="1"/>
      <c r="K445" s="1"/>
      <c r="L445" s="104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>
      <c r="A446" s="1"/>
      <c r="B446" s="1"/>
      <c r="C446" s="1"/>
      <c r="D446" s="1"/>
      <c r="E446" s="1"/>
      <c r="F446" s="88"/>
      <c r="G446" s="88"/>
      <c r="H446" s="1"/>
      <c r="I446" s="40"/>
      <c r="J446" s="1"/>
      <c r="K446" s="1"/>
      <c r="L446" s="104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>
      <c r="A447" s="1"/>
      <c r="B447" s="1"/>
      <c r="C447" s="1"/>
      <c r="D447" s="1"/>
      <c r="E447" s="1"/>
      <c r="F447" s="88"/>
      <c r="G447" s="88"/>
      <c r="H447" s="1"/>
      <c r="I447" s="40"/>
      <c r="J447" s="1"/>
      <c r="K447" s="1"/>
      <c r="L447" s="104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>
      <c r="A448" s="1"/>
      <c r="B448" s="1"/>
      <c r="C448" s="1"/>
      <c r="D448" s="1"/>
      <c r="E448" s="1"/>
      <c r="F448" s="88"/>
      <c r="G448" s="88"/>
      <c r="H448" s="1"/>
      <c r="I448" s="40"/>
      <c r="J448" s="1"/>
      <c r="K448" s="1"/>
      <c r="L448" s="104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>
      <c r="A449" s="1"/>
      <c r="B449" s="1"/>
      <c r="C449" s="1"/>
      <c r="D449" s="1"/>
      <c r="E449" s="1"/>
      <c r="F449" s="88"/>
      <c r="G449" s="88"/>
      <c r="H449" s="1"/>
      <c r="I449" s="40"/>
      <c r="J449" s="1"/>
      <c r="K449" s="1"/>
      <c r="L449" s="104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>
      <c r="A450" s="1"/>
      <c r="B450" s="1"/>
      <c r="C450" s="1"/>
      <c r="D450" s="1"/>
      <c r="E450" s="1"/>
      <c r="F450" s="88"/>
      <c r="G450" s="88"/>
      <c r="H450" s="1"/>
      <c r="I450" s="40"/>
      <c r="J450" s="1"/>
      <c r="K450" s="1"/>
      <c r="L450" s="104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>
      <c r="A451" s="1"/>
      <c r="B451" s="1"/>
      <c r="C451" s="1"/>
      <c r="D451" s="1"/>
      <c r="E451" s="1"/>
      <c r="F451" s="88"/>
      <c r="G451" s="88"/>
      <c r="H451" s="1"/>
      <c r="I451" s="40"/>
      <c r="J451" s="1"/>
      <c r="K451" s="1"/>
      <c r="L451" s="104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>
      <c r="A452" s="1"/>
      <c r="B452" s="1"/>
      <c r="C452" s="1"/>
      <c r="D452" s="1"/>
      <c r="E452" s="1"/>
      <c r="F452" s="88"/>
      <c r="G452" s="88"/>
      <c r="H452" s="1"/>
      <c r="I452" s="40"/>
      <c r="J452" s="1"/>
      <c r="K452" s="1"/>
      <c r="L452" s="104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>
      <c r="A453" s="1"/>
      <c r="B453" s="1"/>
      <c r="C453" s="1"/>
      <c r="D453" s="1"/>
      <c r="E453" s="1"/>
      <c r="F453" s="88"/>
      <c r="G453" s="88"/>
      <c r="H453" s="1"/>
      <c r="I453" s="40"/>
      <c r="J453" s="1"/>
      <c r="K453" s="1"/>
      <c r="L453" s="104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>
      <c r="A454" s="1"/>
      <c r="B454" s="1"/>
      <c r="C454" s="1"/>
      <c r="D454" s="1"/>
      <c r="E454" s="1"/>
      <c r="F454" s="88"/>
      <c r="G454" s="88"/>
      <c r="H454" s="1"/>
      <c r="I454" s="40"/>
      <c r="J454" s="1"/>
      <c r="K454" s="1"/>
      <c r="L454" s="104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>
      <c r="A455" s="1"/>
      <c r="B455" s="1"/>
      <c r="C455" s="1"/>
      <c r="D455" s="1"/>
      <c r="E455" s="1"/>
      <c r="F455" s="88"/>
      <c r="G455" s="88"/>
      <c r="H455" s="1"/>
      <c r="I455" s="40"/>
      <c r="J455" s="1"/>
      <c r="K455" s="1"/>
      <c r="L455" s="104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>
      <c r="A456" s="1"/>
      <c r="B456" s="1"/>
      <c r="C456" s="1"/>
      <c r="D456" s="1"/>
      <c r="E456" s="1"/>
      <c r="F456" s="88"/>
      <c r="G456" s="88"/>
      <c r="H456" s="1"/>
      <c r="I456" s="40"/>
      <c r="J456" s="1"/>
      <c r="K456" s="1"/>
      <c r="L456" s="104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>
      <c r="A457" s="1"/>
      <c r="B457" s="1"/>
      <c r="C457" s="1"/>
      <c r="D457" s="1"/>
      <c r="E457" s="1"/>
      <c r="F457" s="88"/>
      <c r="G457" s="88"/>
      <c r="H457" s="1"/>
      <c r="I457" s="40"/>
      <c r="J457" s="1"/>
      <c r="K457" s="1"/>
      <c r="L457" s="104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>
      <c r="A458" s="1"/>
      <c r="B458" s="1"/>
      <c r="C458" s="1"/>
      <c r="D458" s="1"/>
      <c r="E458" s="1"/>
      <c r="F458" s="88"/>
      <c r="G458" s="88"/>
      <c r="H458" s="1"/>
      <c r="I458" s="40"/>
      <c r="J458" s="1"/>
      <c r="K458" s="1"/>
      <c r="L458" s="104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>
      <c r="A459" s="1"/>
      <c r="B459" s="1"/>
      <c r="C459" s="1"/>
      <c r="D459" s="1"/>
      <c r="E459" s="1"/>
      <c r="F459" s="88"/>
      <c r="G459" s="88"/>
      <c r="H459" s="1"/>
      <c r="I459" s="40"/>
      <c r="J459" s="1"/>
      <c r="K459" s="1"/>
      <c r="L459" s="104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>
      <c r="A460" s="1"/>
      <c r="B460" s="1"/>
      <c r="C460" s="1"/>
      <c r="D460" s="1"/>
      <c r="E460" s="1"/>
      <c r="F460" s="88"/>
      <c r="G460" s="88"/>
      <c r="H460" s="1"/>
      <c r="I460" s="40"/>
      <c r="J460" s="1"/>
      <c r="K460" s="1"/>
      <c r="L460" s="104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>
      <c r="A461" s="1"/>
      <c r="B461" s="1"/>
      <c r="C461" s="1"/>
      <c r="D461" s="1"/>
      <c r="E461" s="1"/>
      <c r="F461" s="88"/>
      <c r="G461" s="88"/>
      <c r="H461" s="1"/>
      <c r="I461" s="40"/>
      <c r="J461" s="1"/>
      <c r="K461" s="1"/>
      <c r="L461" s="104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>
      <c r="A462" s="1"/>
      <c r="B462" s="1"/>
      <c r="C462" s="1"/>
      <c r="D462" s="1"/>
      <c r="E462" s="1"/>
      <c r="F462" s="88"/>
      <c r="G462" s="88"/>
      <c r="H462" s="1"/>
      <c r="I462" s="40"/>
      <c r="J462" s="1"/>
      <c r="K462" s="1"/>
      <c r="L462" s="104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>
      <c r="A463" s="1"/>
      <c r="B463" s="1"/>
      <c r="C463" s="1"/>
      <c r="D463" s="1"/>
      <c r="E463" s="1"/>
      <c r="F463" s="88"/>
      <c r="G463" s="88"/>
      <c r="H463" s="1"/>
      <c r="I463" s="40"/>
      <c r="J463" s="1"/>
      <c r="K463" s="1"/>
      <c r="L463" s="104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>
      <c r="A464" s="1"/>
      <c r="B464" s="1"/>
      <c r="C464" s="1"/>
      <c r="D464" s="1"/>
      <c r="E464" s="1"/>
      <c r="F464" s="88"/>
      <c r="G464" s="88"/>
      <c r="H464" s="1"/>
      <c r="I464" s="40"/>
      <c r="J464" s="1"/>
      <c r="K464" s="1"/>
      <c r="L464" s="104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>
      <c r="A465" s="1"/>
      <c r="B465" s="1"/>
      <c r="C465" s="1"/>
      <c r="D465" s="1"/>
      <c r="E465" s="1"/>
      <c r="F465" s="88"/>
      <c r="G465" s="88"/>
      <c r="H465" s="1"/>
      <c r="I465" s="40"/>
      <c r="J465" s="1"/>
      <c r="K465" s="1"/>
      <c r="L465" s="104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>
      <c r="A466" s="1"/>
      <c r="B466" s="1"/>
      <c r="C466" s="1"/>
      <c r="D466" s="1"/>
      <c r="E466" s="1"/>
      <c r="F466" s="88"/>
      <c r="G466" s="88"/>
      <c r="H466" s="1"/>
      <c r="I466" s="40"/>
      <c r="J466" s="1"/>
      <c r="K466" s="1"/>
      <c r="L466" s="104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>
      <c r="A467" s="1"/>
      <c r="B467" s="1"/>
      <c r="C467" s="1"/>
      <c r="D467" s="1"/>
      <c r="E467" s="1"/>
      <c r="F467" s="88"/>
      <c r="G467" s="88"/>
      <c r="H467" s="1"/>
      <c r="I467" s="40"/>
      <c r="J467" s="1"/>
      <c r="K467" s="1"/>
      <c r="L467" s="104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>
      <c r="A468" s="1"/>
      <c r="B468" s="1"/>
      <c r="C468" s="1"/>
      <c r="D468" s="1"/>
      <c r="E468" s="1"/>
      <c r="F468" s="88"/>
      <c r="G468" s="88"/>
      <c r="H468" s="1"/>
      <c r="I468" s="40"/>
      <c r="J468" s="1"/>
      <c r="K468" s="1"/>
      <c r="L468" s="104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>
      <c r="A469" s="1"/>
      <c r="B469" s="1"/>
      <c r="C469" s="1"/>
      <c r="D469" s="1"/>
      <c r="E469" s="1"/>
      <c r="F469" s="88"/>
      <c r="G469" s="88"/>
      <c r="H469" s="1"/>
      <c r="I469" s="40"/>
      <c r="J469" s="1"/>
      <c r="K469" s="1"/>
      <c r="L469" s="104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>
      <c r="A470" s="1"/>
      <c r="B470" s="1"/>
      <c r="C470" s="1"/>
      <c r="D470" s="1"/>
      <c r="E470" s="1"/>
      <c r="F470" s="88"/>
      <c r="G470" s="88"/>
      <c r="H470" s="1"/>
      <c r="I470" s="40"/>
      <c r="J470" s="1"/>
      <c r="K470" s="1"/>
      <c r="L470" s="104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>
      <c r="A471" s="1"/>
      <c r="B471" s="1"/>
      <c r="C471" s="1"/>
      <c r="D471" s="1"/>
      <c r="E471" s="1"/>
      <c r="F471" s="88"/>
      <c r="G471" s="88"/>
      <c r="H471" s="1"/>
      <c r="I471" s="40"/>
      <c r="J471" s="1"/>
      <c r="K471" s="1"/>
      <c r="L471" s="104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>
      <c r="A472" s="1"/>
      <c r="B472" s="1"/>
      <c r="C472" s="1"/>
      <c r="D472" s="1"/>
      <c r="E472" s="1"/>
      <c r="F472" s="88"/>
      <c r="G472" s="88"/>
      <c r="H472" s="1"/>
      <c r="I472" s="40"/>
      <c r="J472" s="1"/>
      <c r="K472" s="1"/>
      <c r="L472" s="104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>
      <c r="A473" s="1"/>
      <c r="B473" s="1"/>
      <c r="C473" s="1"/>
      <c r="D473" s="1"/>
      <c r="E473" s="1"/>
      <c r="F473" s="88"/>
      <c r="G473" s="88"/>
      <c r="H473" s="1"/>
      <c r="I473" s="40"/>
      <c r="J473" s="1"/>
      <c r="K473" s="1"/>
      <c r="L473" s="104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>
      <c r="A474" s="1"/>
      <c r="B474" s="1"/>
      <c r="C474" s="1"/>
      <c r="D474" s="1"/>
      <c r="E474" s="1"/>
      <c r="F474" s="88"/>
      <c r="G474" s="88"/>
      <c r="H474" s="1"/>
      <c r="I474" s="40"/>
      <c r="J474" s="1"/>
      <c r="K474" s="1"/>
      <c r="L474" s="104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>
      <c r="A475" s="1"/>
      <c r="B475" s="1"/>
      <c r="C475" s="1"/>
      <c r="D475" s="1"/>
      <c r="E475" s="1"/>
      <c r="F475" s="88"/>
      <c r="G475" s="88"/>
      <c r="H475" s="1"/>
      <c r="I475" s="40"/>
      <c r="J475" s="1"/>
      <c r="K475" s="1"/>
      <c r="L475" s="104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>
      <c r="A476" s="1"/>
      <c r="B476" s="1"/>
      <c r="C476" s="1"/>
      <c r="D476" s="1"/>
      <c r="E476" s="1"/>
      <c r="F476" s="88"/>
      <c r="G476" s="88"/>
      <c r="H476" s="1"/>
      <c r="I476" s="40"/>
      <c r="J476" s="1"/>
      <c r="K476" s="1"/>
      <c r="L476" s="104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>
      <c r="A477" s="1"/>
      <c r="B477" s="1"/>
      <c r="C477" s="1"/>
      <c r="D477" s="1"/>
      <c r="E477" s="1"/>
      <c r="F477" s="88"/>
      <c r="G477" s="88"/>
      <c r="H477" s="1"/>
      <c r="I477" s="40"/>
      <c r="J477" s="1"/>
      <c r="K477" s="1"/>
      <c r="L477" s="104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>
      <c r="A478" s="1"/>
      <c r="B478" s="1"/>
      <c r="C478" s="1"/>
      <c r="D478" s="1"/>
      <c r="E478" s="1"/>
      <c r="F478" s="88"/>
      <c r="G478" s="88"/>
      <c r="H478" s="1"/>
      <c r="I478" s="40"/>
      <c r="J478" s="1"/>
      <c r="K478" s="1"/>
      <c r="L478" s="104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>
      <c r="A479" s="1"/>
      <c r="B479" s="1"/>
      <c r="C479" s="1"/>
      <c r="D479" s="1"/>
      <c r="E479" s="1"/>
      <c r="F479" s="88"/>
      <c r="G479" s="88"/>
      <c r="H479" s="1"/>
      <c r="I479" s="40"/>
      <c r="J479" s="1"/>
      <c r="K479" s="1"/>
      <c r="L479" s="104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>
      <c r="A480" s="1"/>
      <c r="B480" s="1"/>
      <c r="C480" s="1"/>
      <c r="D480" s="1"/>
      <c r="E480" s="1"/>
      <c r="F480" s="88"/>
      <c r="G480" s="88"/>
      <c r="H480" s="1"/>
      <c r="I480" s="40"/>
      <c r="J480" s="1"/>
      <c r="K480" s="1"/>
      <c r="L480" s="104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>
      <c r="A481" s="1"/>
      <c r="B481" s="1"/>
      <c r="C481" s="1"/>
      <c r="D481" s="1"/>
      <c r="E481" s="1"/>
      <c r="F481" s="88"/>
      <c r="G481" s="88"/>
      <c r="H481" s="1"/>
      <c r="I481" s="40"/>
      <c r="J481" s="1"/>
      <c r="K481" s="1"/>
      <c r="L481" s="104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>
      <c r="A482" s="1"/>
      <c r="B482" s="1"/>
      <c r="C482" s="1"/>
      <c r="D482" s="1"/>
      <c r="E482" s="1"/>
      <c r="F482" s="88"/>
      <c r="G482" s="88"/>
      <c r="H482" s="1"/>
      <c r="I482" s="40"/>
      <c r="J482" s="1"/>
      <c r="K482" s="1"/>
      <c r="L482" s="104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>
      <c r="A483" s="1"/>
      <c r="B483" s="1"/>
      <c r="C483" s="1"/>
      <c r="D483" s="1"/>
      <c r="E483" s="1"/>
      <c r="F483" s="88"/>
      <c r="G483" s="88"/>
      <c r="H483" s="1"/>
      <c r="I483" s="40"/>
      <c r="J483" s="1"/>
      <c r="K483" s="1"/>
      <c r="L483" s="104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>
      <c r="A484" s="1"/>
      <c r="B484" s="1"/>
      <c r="C484" s="1"/>
      <c r="D484" s="1"/>
      <c r="E484" s="1"/>
      <c r="F484" s="88"/>
      <c r="G484" s="88"/>
      <c r="H484" s="1"/>
      <c r="I484" s="40"/>
      <c r="J484" s="1"/>
      <c r="K484" s="1"/>
      <c r="L484" s="104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>
      <c r="A485" s="1"/>
      <c r="B485" s="1"/>
      <c r="C485" s="1"/>
      <c r="D485" s="1"/>
      <c r="E485" s="1"/>
      <c r="F485" s="88"/>
      <c r="G485" s="88"/>
      <c r="H485" s="1"/>
      <c r="I485" s="40"/>
      <c r="J485" s="1"/>
      <c r="K485" s="1"/>
      <c r="L485" s="104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>
      <c r="A486" s="1"/>
      <c r="B486" s="1"/>
      <c r="C486" s="1"/>
      <c r="D486" s="1"/>
      <c r="E486" s="1"/>
      <c r="F486" s="88"/>
      <c r="G486" s="88"/>
      <c r="H486" s="1"/>
      <c r="I486" s="40"/>
      <c r="J486" s="1"/>
      <c r="K486" s="1"/>
      <c r="L486" s="104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>
      <c r="A487" s="1"/>
      <c r="B487" s="1"/>
      <c r="C487" s="1"/>
      <c r="D487" s="1"/>
      <c r="E487" s="1"/>
      <c r="F487" s="88"/>
      <c r="G487" s="88"/>
      <c r="H487" s="1"/>
      <c r="I487" s="40"/>
      <c r="J487" s="1"/>
      <c r="K487" s="1"/>
      <c r="L487" s="104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>
      <c r="A488" s="1"/>
      <c r="B488" s="1"/>
      <c r="C488" s="1"/>
      <c r="D488" s="1"/>
      <c r="E488" s="1"/>
      <c r="F488" s="88"/>
      <c r="G488" s="88"/>
      <c r="H488" s="1"/>
      <c r="I488" s="40"/>
      <c r="J488" s="1"/>
      <c r="K488" s="1"/>
      <c r="L488" s="104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>
      <c r="A489" s="1"/>
      <c r="B489" s="1"/>
      <c r="C489" s="1"/>
      <c r="D489" s="1"/>
      <c r="E489" s="1"/>
      <c r="F489" s="88"/>
      <c r="G489" s="88"/>
      <c r="H489" s="1"/>
      <c r="I489" s="40"/>
      <c r="J489" s="1"/>
      <c r="K489" s="1"/>
      <c r="L489" s="104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>
      <c r="A490" s="1"/>
      <c r="B490" s="1"/>
      <c r="C490" s="1"/>
      <c r="D490" s="1"/>
      <c r="E490" s="1"/>
      <c r="F490" s="88"/>
      <c r="G490" s="88"/>
      <c r="H490" s="1"/>
      <c r="I490" s="40"/>
      <c r="J490" s="1"/>
      <c r="K490" s="1"/>
      <c r="L490" s="104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>
      <c r="A491" s="1"/>
      <c r="B491" s="1"/>
      <c r="C491" s="1"/>
      <c r="D491" s="1"/>
      <c r="E491" s="1"/>
      <c r="F491" s="88"/>
      <c r="G491" s="88"/>
      <c r="H491" s="1"/>
      <c r="I491" s="40"/>
      <c r="J491" s="1"/>
      <c r="K491" s="1"/>
      <c r="L491" s="104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>
      <c r="A492" s="1"/>
      <c r="B492" s="1"/>
      <c r="C492" s="1"/>
      <c r="D492" s="1"/>
      <c r="E492" s="1"/>
      <c r="F492" s="88"/>
      <c r="G492" s="88"/>
      <c r="H492" s="1"/>
      <c r="I492" s="40"/>
      <c r="J492" s="1"/>
      <c r="K492" s="1"/>
      <c r="L492" s="104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>
      <c r="A493" s="1"/>
      <c r="B493" s="1"/>
      <c r="C493" s="1"/>
      <c r="D493" s="1"/>
      <c r="E493" s="1"/>
      <c r="F493" s="88"/>
      <c r="G493" s="88"/>
      <c r="H493" s="1"/>
      <c r="I493" s="40"/>
      <c r="J493" s="1"/>
      <c r="K493" s="1"/>
      <c r="L493" s="104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>
      <c r="A494" s="1"/>
      <c r="B494" s="1"/>
      <c r="C494" s="1"/>
      <c r="D494" s="1"/>
      <c r="E494" s="1"/>
      <c r="F494" s="88"/>
      <c r="G494" s="88"/>
      <c r="H494" s="1"/>
      <c r="I494" s="40"/>
      <c r="J494" s="1"/>
      <c r="K494" s="1"/>
      <c r="L494" s="104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>
      <c r="A495" s="1"/>
      <c r="B495" s="1"/>
      <c r="C495" s="1"/>
      <c r="D495" s="1"/>
      <c r="E495" s="1"/>
      <c r="F495" s="88"/>
      <c r="G495" s="88"/>
      <c r="H495" s="1"/>
      <c r="I495" s="40"/>
      <c r="J495" s="1"/>
      <c r="K495" s="1"/>
      <c r="L495" s="104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>
      <c r="A496" s="1"/>
      <c r="B496" s="1"/>
      <c r="C496" s="1"/>
      <c r="D496" s="1"/>
      <c r="E496" s="1"/>
      <c r="F496" s="88"/>
      <c r="G496" s="88"/>
      <c r="H496" s="1"/>
      <c r="I496" s="40"/>
      <c r="J496" s="1"/>
      <c r="K496" s="1"/>
      <c r="L496" s="104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>
      <c r="A497" s="1"/>
      <c r="B497" s="1"/>
      <c r="C497" s="1"/>
      <c r="D497" s="1"/>
      <c r="E497" s="1"/>
      <c r="F497" s="88"/>
      <c r="G497" s="88"/>
      <c r="H497" s="1"/>
      <c r="I497" s="40"/>
      <c r="J497" s="1"/>
      <c r="K497" s="1"/>
      <c r="L497" s="104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>
      <c r="A498" s="1"/>
      <c r="B498" s="1"/>
      <c r="C498" s="1"/>
      <c r="D498" s="1"/>
      <c r="E498" s="1"/>
      <c r="F498" s="88"/>
      <c r="G498" s="88"/>
      <c r="H498" s="1"/>
      <c r="I498" s="40"/>
      <c r="J498" s="1"/>
      <c r="K498" s="1"/>
      <c r="L498" s="104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>
      <c r="A499" s="1"/>
      <c r="B499" s="1"/>
      <c r="C499" s="1"/>
      <c r="D499" s="1"/>
      <c r="E499" s="1"/>
      <c r="F499" s="88"/>
      <c r="G499" s="88"/>
      <c r="H499" s="1"/>
      <c r="I499" s="40"/>
      <c r="J499" s="1"/>
      <c r="K499" s="1"/>
      <c r="L499" s="104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>
      <c r="A500" s="1"/>
      <c r="B500" s="1"/>
      <c r="C500" s="1"/>
      <c r="D500" s="1"/>
      <c r="E500" s="1"/>
      <c r="F500" s="88"/>
      <c r="G500" s="88"/>
      <c r="H500" s="1"/>
      <c r="I500" s="40"/>
      <c r="J500" s="1"/>
      <c r="K500" s="1"/>
      <c r="L500" s="104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>
      <c r="A501" s="1"/>
      <c r="B501" s="1"/>
      <c r="C501" s="1"/>
      <c r="D501" s="1"/>
      <c r="E501" s="1"/>
      <c r="F501" s="88"/>
      <c r="G501" s="88"/>
      <c r="H501" s="1"/>
      <c r="I501" s="40"/>
      <c r="J501" s="1"/>
      <c r="K501" s="1"/>
      <c r="L501" s="104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>
      <c r="A502" s="1"/>
      <c r="B502" s="1"/>
      <c r="C502" s="1"/>
      <c r="D502" s="1"/>
      <c r="E502" s="1"/>
      <c r="F502" s="88"/>
      <c r="G502" s="88"/>
      <c r="H502" s="1"/>
      <c r="I502" s="40"/>
      <c r="J502" s="1"/>
      <c r="K502" s="1"/>
      <c r="L502" s="104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>
      <c r="A503" s="1"/>
      <c r="B503" s="1"/>
      <c r="C503" s="1"/>
      <c r="D503" s="1"/>
      <c r="E503" s="1"/>
      <c r="F503" s="88"/>
      <c r="G503" s="88"/>
      <c r="H503" s="1"/>
      <c r="I503" s="40"/>
      <c r="J503" s="1"/>
      <c r="K503" s="1"/>
      <c r="L503" s="104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>
      <c r="A504" s="1"/>
      <c r="B504" s="1"/>
      <c r="C504" s="1"/>
      <c r="D504" s="1"/>
      <c r="E504" s="1"/>
      <c r="F504" s="88"/>
      <c r="G504" s="88"/>
      <c r="H504" s="1"/>
      <c r="I504" s="40"/>
      <c r="J504" s="1"/>
      <c r="K504" s="1"/>
      <c r="L504" s="104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>
      <c r="A505" s="1"/>
      <c r="B505" s="1"/>
      <c r="C505" s="1"/>
      <c r="D505" s="1"/>
      <c r="E505" s="1"/>
      <c r="F505" s="88"/>
      <c r="G505" s="88"/>
      <c r="H505" s="1"/>
      <c r="I505" s="40"/>
      <c r="J505" s="1"/>
      <c r="K505" s="1"/>
      <c r="L505" s="104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>
      <c r="A506" s="1"/>
      <c r="B506" s="1"/>
      <c r="C506" s="1"/>
      <c r="D506" s="1"/>
      <c r="E506" s="1"/>
      <c r="F506" s="88"/>
      <c r="G506" s="88"/>
      <c r="H506" s="1"/>
      <c r="I506" s="40"/>
      <c r="J506" s="1"/>
      <c r="K506" s="1"/>
      <c r="L506" s="104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>
      <c r="A507" s="1"/>
      <c r="B507" s="1"/>
      <c r="C507" s="1"/>
      <c r="D507" s="1"/>
      <c r="E507" s="1"/>
      <c r="F507" s="88"/>
      <c r="G507" s="88"/>
      <c r="H507" s="1"/>
      <c r="I507" s="40"/>
      <c r="J507" s="1"/>
      <c r="K507" s="1"/>
      <c r="L507" s="104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>
      <c r="A508" s="1"/>
      <c r="B508" s="1"/>
      <c r="C508" s="1"/>
      <c r="D508" s="1"/>
      <c r="E508" s="1"/>
      <c r="F508" s="88"/>
      <c r="G508" s="88"/>
      <c r="H508" s="1"/>
      <c r="I508" s="40"/>
      <c r="J508" s="1"/>
      <c r="K508" s="1"/>
      <c r="L508" s="104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>
      <c r="A509" s="1"/>
      <c r="B509" s="1"/>
      <c r="C509" s="1"/>
      <c r="D509" s="1"/>
      <c r="E509" s="1"/>
      <c r="F509" s="88"/>
      <c r="G509" s="88"/>
      <c r="H509" s="1"/>
      <c r="I509" s="40"/>
      <c r="J509" s="1"/>
      <c r="K509" s="1"/>
      <c r="L509" s="104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>
      <c r="A510" s="1"/>
      <c r="B510" s="1"/>
      <c r="C510" s="1"/>
      <c r="D510" s="1"/>
      <c r="E510" s="1"/>
      <c r="F510" s="88"/>
      <c r="G510" s="88"/>
      <c r="H510" s="1"/>
      <c r="I510" s="40"/>
      <c r="J510" s="1"/>
      <c r="K510" s="1"/>
      <c r="L510" s="104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>
      <c r="A511" s="1"/>
      <c r="B511" s="1"/>
      <c r="C511" s="1"/>
      <c r="D511" s="1"/>
      <c r="E511" s="1"/>
      <c r="F511" s="88"/>
      <c r="G511" s="88"/>
      <c r="H511" s="1"/>
      <c r="I511" s="40"/>
      <c r="J511" s="1"/>
      <c r="K511" s="1"/>
      <c r="L511" s="104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>
      <c r="A512" s="1"/>
      <c r="B512" s="1"/>
      <c r="C512" s="1"/>
      <c r="D512" s="1"/>
      <c r="E512" s="1"/>
      <c r="F512" s="88"/>
      <c r="G512" s="88"/>
      <c r="H512" s="1"/>
      <c r="I512" s="40"/>
      <c r="J512" s="1"/>
      <c r="K512" s="1"/>
      <c r="L512" s="104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>
      <c r="A513" s="1"/>
      <c r="B513" s="1"/>
      <c r="C513" s="1"/>
      <c r="D513" s="1"/>
      <c r="E513" s="1"/>
      <c r="F513" s="88"/>
      <c r="G513" s="88"/>
      <c r="H513" s="1"/>
      <c r="I513" s="40"/>
      <c r="J513" s="1"/>
      <c r="K513" s="1"/>
      <c r="L513" s="104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>
      <c r="A514" s="1"/>
      <c r="B514" s="1"/>
      <c r="C514" s="1"/>
      <c r="D514" s="1"/>
      <c r="E514" s="1"/>
      <c r="F514" s="88"/>
      <c r="G514" s="88"/>
      <c r="H514" s="1"/>
      <c r="I514" s="40"/>
      <c r="J514" s="1"/>
      <c r="K514" s="1"/>
      <c r="L514" s="104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>
      <c r="A515" s="1"/>
      <c r="B515" s="1"/>
      <c r="C515" s="1"/>
      <c r="D515" s="1"/>
      <c r="E515" s="1"/>
      <c r="F515" s="88"/>
      <c r="G515" s="88"/>
      <c r="H515" s="1"/>
      <c r="I515" s="40"/>
      <c r="J515" s="1"/>
      <c r="K515" s="1"/>
      <c r="L515" s="104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>
      <c r="A516" s="1"/>
      <c r="B516" s="1"/>
      <c r="C516" s="1"/>
      <c r="D516" s="1"/>
      <c r="E516" s="1"/>
      <c r="F516" s="88"/>
      <c r="G516" s="88"/>
      <c r="H516" s="1"/>
      <c r="I516" s="40"/>
      <c r="J516" s="1"/>
      <c r="K516" s="1"/>
      <c r="L516" s="104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>
      <c r="A517" s="1"/>
      <c r="B517" s="1"/>
      <c r="C517" s="1"/>
      <c r="D517" s="1"/>
      <c r="E517" s="1"/>
      <c r="F517" s="88"/>
      <c r="G517" s="88"/>
      <c r="H517" s="1"/>
      <c r="I517" s="40"/>
      <c r="J517" s="1"/>
      <c r="K517" s="1"/>
      <c r="L517" s="104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>
      <c r="A518" s="1"/>
      <c r="B518" s="1"/>
      <c r="C518" s="1"/>
      <c r="D518" s="1"/>
      <c r="E518" s="1"/>
      <c r="F518" s="88"/>
      <c r="G518" s="88"/>
      <c r="H518" s="1"/>
      <c r="I518" s="40"/>
      <c r="J518" s="1"/>
      <c r="K518" s="1"/>
      <c r="L518" s="104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>
      <c r="A519" s="1"/>
      <c r="B519" s="1"/>
      <c r="C519" s="1"/>
      <c r="D519" s="1"/>
      <c r="E519" s="1"/>
      <c r="F519" s="88"/>
      <c r="G519" s="88"/>
      <c r="H519" s="1"/>
      <c r="I519" s="40"/>
      <c r="J519" s="1"/>
      <c r="K519" s="1"/>
      <c r="L519" s="104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>
      <c r="A520" s="1"/>
      <c r="B520" s="1"/>
      <c r="C520" s="1"/>
      <c r="D520" s="1"/>
      <c r="E520" s="1"/>
      <c r="F520" s="88"/>
      <c r="G520" s="88"/>
      <c r="H520" s="1"/>
      <c r="I520" s="40"/>
      <c r="J520" s="1"/>
      <c r="K520" s="1"/>
      <c r="L520" s="104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>
      <c r="A521" s="1"/>
      <c r="B521" s="1"/>
      <c r="C521" s="1"/>
      <c r="D521" s="1"/>
      <c r="E521" s="1"/>
      <c r="F521" s="88"/>
      <c r="G521" s="88"/>
      <c r="H521" s="1"/>
      <c r="I521" s="40"/>
      <c r="J521" s="1"/>
      <c r="K521" s="1"/>
      <c r="L521" s="104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>
      <c r="A522" s="1"/>
      <c r="B522" s="1"/>
      <c r="C522" s="1"/>
      <c r="D522" s="1"/>
      <c r="E522" s="1"/>
      <c r="F522" s="88"/>
      <c r="G522" s="88"/>
      <c r="H522" s="1"/>
      <c r="I522" s="40"/>
      <c r="J522" s="1"/>
      <c r="K522" s="1"/>
      <c r="L522" s="104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>
      <c r="A523" s="1"/>
      <c r="B523" s="1"/>
      <c r="C523" s="1"/>
      <c r="D523" s="1"/>
      <c r="E523" s="1"/>
      <c r="F523" s="88"/>
      <c r="G523" s="88"/>
      <c r="H523" s="1"/>
      <c r="I523" s="40"/>
      <c r="J523" s="1"/>
      <c r="K523" s="1"/>
      <c r="L523" s="104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>
      <c r="A524" s="1"/>
      <c r="B524" s="1"/>
      <c r="C524" s="1"/>
      <c r="D524" s="1"/>
      <c r="E524" s="1"/>
      <c r="F524" s="88"/>
      <c r="G524" s="88"/>
      <c r="H524" s="1"/>
      <c r="I524" s="40"/>
      <c r="J524" s="1"/>
      <c r="K524" s="1"/>
      <c r="L524" s="104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>
      <c r="A525" s="1"/>
      <c r="B525" s="1"/>
      <c r="C525" s="1"/>
      <c r="D525" s="1"/>
      <c r="E525" s="1"/>
      <c r="F525" s="88"/>
      <c r="G525" s="88"/>
      <c r="H525" s="1"/>
      <c r="I525" s="40"/>
      <c r="J525" s="1"/>
      <c r="K525" s="1"/>
      <c r="L525" s="104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>
      <c r="A526" s="1"/>
      <c r="B526" s="1"/>
      <c r="C526" s="1"/>
      <c r="D526" s="1"/>
      <c r="E526" s="1"/>
      <c r="F526" s="88"/>
      <c r="G526" s="88"/>
      <c r="H526" s="1"/>
      <c r="I526" s="40"/>
      <c r="J526" s="1"/>
      <c r="K526" s="1"/>
      <c r="L526" s="104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>
      <c r="A527" s="1"/>
      <c r="B527" s="1"/>
      <c r="C527" s="1"/>
      <c r="D527" s="1"/>
      <c r="E527" s="1"/>
      <c r="F527" s="88"/>
      <c r="G527" s="88"/>
      <c r="H527" s="1"/>
      <c r="I527" s="40"/>
      <c r="J527" s="1"/>
      <c r="K527" s="1"/>
      <c r="L527" s="104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>
      <c r="A528" s="1"/>
      <c r="B528" s="1"/>
      <c r="C528" s="1"/>
      <c r="D528" s="1"/>
      <c r="E528" s="1"/>
      <c r="F528" s="88"/>
      <c r="G528" s="88"/>
      <c r="H528" s="1"/>
      <c r="I528" s="40"/>
      <c r="J528" s="1"/>
      <c r="K528" s="1"/>
      <c r="L528" s="104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>
      <c r="A529" s="1"/>
      <c r="B529" s="1"/>
      <c r="C529" s="1"/>
      <c r="D529" s="1"/>
      <c r="E529" s="1"/>
      <c r="F529" s="88"/>
      <c r="G529" s="88"/>
      <c r="H529" s="1"/>
      <c r="I529" s="40"/>
      <c r="J529" s="1"/>
      <c r="K529" s="1"/>
      <c r="L529" s="104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>
      <c r="A530" s="1"/>
      <c r="B530" s="1"/>
      <c r="C530" s="1"/>
      <c r="D530" s="1"/>
      <c r="E530" s="1"/>
      <c r="F530" s="88"/>
      <c r="G530" s="88"/>
      <c r="H530" s="1"/>
      <c r="I530" s="40"/>
      <c r="J530" s="1"/>
      <c r="K530" s="1"/>
      <c r="L530" s="104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>
      <c r="A531" s="1"/>
      <c r="B531" s="1"/>
      <c r="C531" s="1"/>
      <c r="D531" s="1"/>
      <c r="E531" s="1"/>
      <c r="F531" s="88"/>
      <c r="G531" s="88"/>
      <c r="H531" s="1"/>
      <c r="I531" s="40"/>
      <c r="J531" s="1"/>
      <c r="K531" s="1"/>
      <c r="L531" s="104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>
      <c r="A532" s="1"/>
      <c r="B532" s="1"/>
      <c r="C532" s="1"/>
      <c r="D532" s="1"/>
      <c r="E532" s="1"/>
      <c r="F532" s="88"/>
      <c r="G532" s="88"/>
      <c r="H532" s="1"/>
      <c r="I532" s="40"/>
      <c r="J532" s="1"/>
      <c r="K532" s="1"/>
      <c r="L532" s="104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>
      <c r="A533" s="1"/>
      <c r="B533" s="1"/>
      <c r="C533" s="1"/>
      <c r="D533" s="1"/>
      <c r="E533" s="1"/>
      <c r="F533" s="88"/>
      <c r="G533" s="88"/>
      <c r="H533" s="1"/>
      <c r="I533" s="40"/>
      <c r="J533" s="1"/>
      <c r="K533" s="1"/>
      <c r="L533" s="104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>
      <c r="A534" s="1"/>
      <c r="B534" s="1"/>
      <c r="C534" s="1"/>
      <c r="D534" s="1"/>
      <c r="E534" s="1"/>
      <c r="F534" s="88"/>
      <c r="G534" s="88"/>
      <c r="H534" s="1"/>
      <c r="I534" s="40"/>
      <c r="J534" s="1"/>
      <c r="K534" s="1"/>
      <c r="L534" s="104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>
      <c r="A535" s="1"/>
      <c r="B535" s="1"/>
      <c r="C535" s="1"/>
      <c r="D535" s="1"/>
      <c r="E535" s="1"/>
      <c r="F535" s="88"/>
      <c r="G535" s="88"/>
      <c r="H535" s="1"/>
      <c r="I535" s="40"/>
      <c r="J535" s="1"/>
      <c r="K535" s="1"/>
      <c r="L535" s="104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>
      <c r="A536" s="1"/>
      <c r="B536" s="1"/>
      <c r="C536" s="1"/>
      <c r="D536" s="1"/>
      <c r="E536" s="1"/>
      <c r="F536" s="88"/>
      <c r="G536" s="88"/>
      <c r="H536" s="1"/>
      <c r="I536" s="40"/>
      <c r="J536" s="1"/>
      <c r="K536" s="1"/>
      <c r="L536" s="104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>
      <c r="A537" s="1"/>
      <c r="B537" s="1"/>
      <c r="C537" s="1"/>
      <c r="D537" s="1"/>
      <c r="E537" s="1"/>
      <c r="F537" s="88"/>
      <c r="G537" s="88"/>
      <c r="H537" s="1"/>
      <c r="I537" s="40"/>
      <c r="J537" s="1"/>
      <c r="K537" s="1"/>
      <c r="L537" s="104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>
      <c r="A538" s="1"/>
      <c r="B538" s="1"/>
      <c r="C538" s="1"/>
      <c r="D538" s="1"/>
      <c r="E538" s="1"/>
      <c r="F538" s="88"/>
      <c r="G538" s="88"/>
      <c r="H538" s="1"/>
      <c r="I538" s="40"/>
      <c r="J538" s="1"/>
      <c r="K538" s="1"/>
      <c r="L538" s="104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>
      <c r="A539" s="1"/>
      <c r="B539" s="1"/>
      <c r="C539" s="1"/>
      <c r="D539" s="1"/>
      <c r="E539" s="1"/>
      <c r="F539" s="88"/>
      <c r="G539" s="88"/>
      <c r="H539" s="1"/>
      <c r="I539" s="40"/>
      <c r="J539" s="1"/>
      <c r="K539" s="1"/>
      <c r="L539" s="104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>
      <c r="A540" s="1"/>
      <c r="B540" s="1"/>
      <c r="C540" s="1"/>
      <c r="D540" s="1"/>
      <c r="E540" s="1"/>
      <c r="F540" s="88"/>
      <c r="G540" s="88"/>
      <c r="H540" s="1"/>
      <c r="I540" s="40"/>
      <c r="J540" s="1"/>
      <c r="K540" s="1"/>
      <c r="L540" s="104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>
      <c r="A541" s="1"/>
      <c r="B541" s="1"/>
      <c r="C541" s="1"/>
      <c r="D541" s="1"/>
      <c r="E541" s="1"/>
      <c r="F541" s="88"/>
      <c r="G541" s="88"/>
      <c r="H541" s="1"/>
      <c r="I541" s="40"/>
      <c r="J541" s="1"/>
      <c r="K541" s="1"/>
      <c r="L541" s="104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>
      <c r="A542" s="1"/>
      <c r="B542" s="1"/>
      <c r="C542" s="1"/>
      <c r="D542" s="1"/>
      <c r="E542" s="1"/>
      <c r="F542" s="88"/>
      <c r="G542" s="88"/>
      <c r="H542" s="1"/>
      <c r="I542" s="40"/>
      <c r="J542" s="1"/>
      <c r="K542" s="1"/>
      <c r="L542" s="104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>
      <c r="A543" s="1"/>
      <c r="B543" s="1"/>
      <c r="C543" s="1"/>
      <c r="D543" s="1"/>
      <c r="E543" s="1"/>
      <c r="F543" s="88"/>
      <c r="G543" s="88"/>
      <c r="H543" s="1"/>
      <c r="I543" s="40"/>
      <c r="J543" s="1"/>
      <c r="K543" s="1"/>
      <c r="L543" s="104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>
      <c r="A544" s="1"/>
      <c r="B544" s="1"/>
      <c r="C544" s="1"/>
      <c r="D544" s="1"/>
      <c r="E544" s="1"/>
      <c r="F544" s="88"/>
      <c r="G544" s="88"/>
      <c r="H544" s="1"/>
      <c r="I544" s="40"/>
      <c r="J544" s="1"/>
      <c r="K544" s="1"/>
      <c r="L544" s="104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>
      <c r="A545" s="1"/>
      <c r="B545" s="1"/>
      <c r="C545" s="1"/>
      <c r="D545" s="1"/>
      <c r="E545" s="1"/>
      <c r="F545" s="88"/>
      <c r="G545" s="88"/>
      <c r="H545" s="1"/>
      <c r="I545" s="40"/>
      <c r="J545" s="1"/>
      <c r="K545" s="1"/>
      <c r="L545" s="104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>
      <c r="A546" s="1"/>
      <c r="B546" s="1"/>
      <c r="C546" s="1"/>
      <c r="D546" s="1"/>
      <c r="E546" s="1"/>
      <c r="F546" s="88"/>
      <c r="G546" s="88"/>
      <c r="H546" s="1"/>
      <c r="I546" s="40"/>
      <c r="J546" s="1"/>
      <c r="K546" s="1"/>
      <c r="L546" s="104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>
      <c r="A547" s="1"/>
      <c r="B547" s="1"/>
      <c r="C547" s="1"/>
      <c r="D547" s="1"/>
      <c r="E547" s="1"/>
      <c r="F547" s="88"/>
      <c r="G547" s="88"/>
      <c r="H547" s="1"/>
      <c r="I547" s="40"/>
      <c r="J547" s="1"/>
      <c r="K547" s="1"/>
      <c r="L547" s="104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>
      <c r="A548" s="1"/>
      <c r="B548" s="1"/>
      <c r="C548" s="1"/>
      <c r="D548" s="1"/>
      <c r="E548" s="1"/>
      <c r="F548" s="88"/>
      <c r="G548" s="88"/>
      <c r="H548" s="1"/>
      <c r="I548" s="40"/>
      <c r="J548" s="1"/>
      <c r="K548" s="1"/>
      <c r="L548" s="104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>
      <c r="A549" s="1"/>
      <c r="B549" s="1"/>
      <c r="C549" s="1"/>
      <c r="D549" s="1"/>
      <c r="E549" s="1"/>
      <c r="F549" s="88"/>
      <c r="G549" s="88"/>
      <c r="H549" s="1"/>
      <c r="I549" s="40"/>
      <c r="J549" s="1"/>
      <c r="K549" s="1"/>
      <c r="L549" s="104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>
      <c r="A550" s="1"/>
      <c r="B550" s="1"/>
      <c r="C550" s="1"/>
      <c r="D550" s="1"/>
      <c r="E550" s="1"/>
      <c r="F550" s="88"/>
      <c r="G550" s="88"/>
      <c r="H550" s="1"/>
      <c r="I550" s="40"/>
      <c r="J550" s="1"/>
      <c r="K550" s="1"/>
      <c r="L550" s="104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>
      <c r="A551" s="1"/>
      <c r="B551" s="1"/>
      <c r="C551" s="1"/>
      <c r="D551" s="1"/>
      <c r="E551" s="1"/>
      <c r="F551" s="88"/>
      <c r="G551" s="88"/>
      <c r="H551" s="1"/>
      <c r="I551" s="40"/>
      <c r="J551" s="1"/>
      <c r="K551" s="1"/>
      <c r="L551" s="104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>
      <c r="A552" s="1"/>
      <c r="B552" s="1"/>
      <c r="C552" s="1"/>
      <c r="D552" s="1"/>
      <c r="E552" s="1"/>
      <c r="F552" s="88"/>
      <c r="G552" s="88"/>
      <c r="H552" s="1"/>
      <c r="I552" s="40"/>
      <c r="J552" s="1"/>
      <c r="K552" s="1"/>
      <c r="L552" s="104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>
      <c r="A553" s="1"/>
      <c r="B553" s="1"/>
      <c r="C553" s="1"/>
      <c r="D553" s="1"/>
      <c r="E553" s="1"/>
      <c r="F553" s="88"/>
      <c r="G553" s="88"/>
      <c r="H553" s="1"/>
      <c r="I553" s="40"/>
      <c r="J553" s="1"/>
      <c r="K553" s="1"/>
      <c r="L553" s="104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>
      <c r="A554" s="1"/>
      <c r="B554" s="1"/>
      <c r="C554" s="1"/>
      <c r="D554" s="1"/>
      <c r="E554" s="1"/>
      <c r="F554" s="88"/>
      <c r="G554" s="88"/>
      <c r="H554" s="1"/>
      <c r="I554" s="40"/>
      <c r="J554" s="1"/>
      <c r="K554" s="1"/>
      <c r="L554" s="104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>
      <c r="A555" s="1"/>
      <c r="B555" s="1"/>
      <c r="C555" s="1"/>
      <c r="D555" s="1"/>
      <c r="E555" s="1"/>
      <c r="F555" s="88"/>
      <c r="G555" s="88"/>
      <c r="H555" s="1"/>
      <c r="I555" s="40"/>
      <c r="J555" s="1"/>
      <c r="K555" s="1"/>
      <c r="L555" s="104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>
      <c r="A556" s="1"/>
      <c r="B556" s="1"/>
      <c r="C556" s="1"/>
      <c r="D556" s="1"/>
      <c r="E556" s="1"/>
      <c r="F556" s="88"/>
      <c r="G556" s="88"/>
      <c r="H556" s="1"/>
      <c r="I556" s="40"/>
      <c r="J556" s="1"/>
      <c r="K556" s="1"/>
      <c r="L556" s="104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>
      <c r="A557" s="1"/>
      <c r="B557" s="1"/>
      <c r="C557" s="1"/>
      <c r="D557" s="1"/>
      <c r="E557" s="1"/>
      <c r="F557" s="88"/>
      <c r="G557" s="88"/>
      <c r="H557" s="1"/>
      <c r="I557" s="40"/>
      <c r="J557" s="1"/>
      <c r="K557" s="1"/>
      <c r="L557" s="104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>
      <c r="A558" s="1"/>
      <c r="B558" s="1"/>
      <c r="C558" s="1"/>
      <c r="D558" s="1"/>
      <c r="E558" s="1"/>
      <c r="F558" s="88"/>
      <c r="G558" s="88"/>
      <c r="H558" s="1"/>
      <c r="I558" s="40"/>
      <c r="J558" s="1"/>
      <c r="K558" s="1"/>
      <c r="L558" s="104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>
      <c r="A559" s="1"/>
      <c r="B559" s="1"/>
      <c r="C559" s="1"/>
      <c r="D559" s="1"/>
      <c r="E559" s="1"/>
      <c r="F559" s="88"/>
      <c r="G559" s="88"/>
      <c r="H559" s="1"/>
      <c r="I559" s="40"/>
      <c r="J559" s="1"/>
      <c r="K559" s="1"/>
      <c r="L559" s="104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>
      <c r="A560" s="1"/>
      <c r="B560" s="1"/>
      <c r="C560" s="1"/>
      <c r="D560" s="1"/>
      <c r="E560" s="1"/>
      <c r="F560" s="88"/>
      <c r="G560" s="88"/>
      <c r="H560" s="1"/>
      <c r="I560" s="40"/>
      <c r="J560" s="1"/>
      <c r="K560" s="1"/>
      <c r="L560" s="104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>
      <c r="A561" s="1"/>
      <c r="B561" s="1"/>
      <c r="C561" s="1"/>
      <c r="D561" s="1"/>
      <c r="E561" s="1"/>
      <c r="F561" s="88"/>
      <c r="G561" s="88"/>
      <c r="H561" s="1"/>
      <c r="I561" s="40"/>
      <c r="J561" s="1"/>
      <c r="K561" s="1"/>
      <c r="L561" s="104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>
      <c r="A562" s="1"/>
      <c r="B562" s="1"/>
      <c r="C562" s="1"/>
      <c r="D562" s="1"/>
      <c r="E562" s="1"/>
      <c r="F562" s="88"/>
      <c r="G562" s="88"/>
      <c r="H562" s="1"/>
      <c r="I562" s="40"/>
      <c r="J562" s="1"/>
      <c r="K562" s="1"/>
      <c r="L562" s="104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>
      <c r="A563" s="1"/>
      <c r="B563" s="1"/>
      <c r="C563" s="1"/>
      <c r="D563" s="1"/>
      <c r="E563" s="1"/>
      <c r="F563" s="88"/>
      <c r="G563" s="88"/>
      <c r="H563" s="1"/>
      <c r="I563" s="40"/>
      <c r="J563" s="1"/>
      <c r="K563" s="1"/>
      <c r="L563" s="104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>
      <c r="A564" s="1"/>
      <c r="B564" s="1"/>
      <c r="C564" s="1"/>
      <c r="D564" s="1"/>
      <c r="E564" s="1"/>
      <c r="F564" s="88"/>
      <c r="G564" s="88"/>
      <c r="H564" s="1"/>
      <c r="I564" s="40"/>
      <c r="J564" s="1"/>
      <c r="K564" s="1"/>
      <c r="L564" s="104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>
      <c r="A565" s="1"/>
      <c r="B565" s="1"/>
      <c r="C565" s="1"/>
      <c r="D565" s="1"/>
      <c r="E565" s="1"/>
      <c r="F565" s="88"/>
      <c r="G565" s="88"/>
      <c r="H565" s="1"/>
      <c r="I565" s="40"/>
      <c r="J565" s="1"/>
      <c r="K565" s="1"/>
      <c r="L565" s="104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>
      <c r="A566" s="1"/>
      <c r="B566" s="1"/>
      <c r="C566" s="1"/>
      <c r="D566" s="1"/>
      <c r="E566" s="1"/>
      <c r="F566" s="88"/>
      <c r="G566" s="88"/>
      <c r="H566" s="1"/>
      <c r="I566" s="40"/>
      <c r="J566" s="1"/>
      <c r="K566" s="1"/>
      <c r="L566" s="104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>
      <c r="A567" s="1"/>
      <c r="B567" s="1"/>
      <c r="C567" s="1"/>
      <c r="D567" s="1"/>
      <c r="E567" s="1"/>
      <c r="F567" s="88"/>
      <c r="G567" s="88"/>
      <c r="H567" s="1"/>
      <c r="I567" s="40"/>
      <c r="J567" s="1"/>
      <c r="K567" s="1"/>
      <c r="L567" s="104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>
      <c r="A568" s="1"/>
      <c r="B568" s="1"/>
      <c r="C568" s="1"/>
      <c r="D568" s="1"/>
      <c r="E568" s="1"/>
      <c r="F568" s="88"/>
      <c r="G568" s="88"/>
      <c r="H568" s="1"/>
      <c r="I568" s="40"/>
      <c r="J568" s="1"/>
      <c r="K568" s="1"/>
      <c r="L568" s="104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>
      <c r="A569" s="1"/>
      <c r="B569" s="1"/>
      <c r="C569" s="1"/>
      <c r="D569" s="1"/>
      <c r="E569" s="1"/>
      <c r="F569" s="88"/>
      <c r="G569" s="88"/>
      <c r="H569" s="1"/>
      <c r="I569" s="40"/>
      <c r="J569" s="1"/>
      <c r="K569" s="1"/>
      <c r="L569" s="104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>
      <c r="A570" s="1"/>
      <c r="B570" s="1"/>
      <c r="C570" s="1"/>
      <c r="D570" s="1"/>
      <c r="E570" s="1"/>
      <c r="F570" s="88"/>
      <c r="G570" s="88"/>
      <c r="H570" s="1"/>
      <c r="I570" s="40"/>
      <c r="J570" s="1"/>
      <c r="K570" s="1"/>
      <c r="L570" s="104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>
      <c r="A571" s="1"/>
      <c r="B571" s="1"/>
      <c r="C571" s="1"/>
      <c r="D571" s="1"/>
      <c r="E571" s="1"/>
      <c r="F571" s="88"/>
      <c r="G571" s="88"/>
      <c r="H571" s="1"/>
      <c r="I571" s="40"/>
      <c r="J571" s="1"/>
      <c r="K571" s="1"/>
      <c r="L571" s="104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>
      <c r="A572" s="1"/>
      <c r="B572" s="1"/>
      <c r="C572" s="1"/>
      <c r="D572" s="1"/>
      <c r="E572" s="1"/>
      <c r="F572" s="88"/>
      <c r="G572" s="88"/>
      <c r="H572" s="1"/>
      <c r="I572" s="40"/>
      <c r="J572" s="1"/>
      <c r="K572" s="1"/>
      <c r="L572" s="104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>
      <c r="A573" s="1"/>
      <c r="B573" s="1"/>
      <c r="C573" s="1"/>
      <c r="D573" s="1"/>
      <c r="E573" s="1"/>
      <c r="F573" s="88"/>
      <c r="G573" s="88"/>
      <c r="H573" s="1"/>
      <c r="I573" s="40"/>
      <c r="J573" s="1"/>
      <c r="K573" s="1"/>
      <c r="L573" s="104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>
      <c r="A574" s="1"/>
      <c r="B574" s="1"/>
      <c r="C574" s="1"/>
      <c r="D574" s="1"/>
      <c r="E574" s="1"/>
      <c r="F574" s="88"/>
      <c r="G574" s="88"/>
      <c r="H574" s="1"/>
      <c r="I574" s="40"/>
      <c r="J574" s="1"/>
      <c r="K574" s="1"/>
      <c r="L574" s="104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>
      <c r="A575" s="1"/>
      <c r="B575" s="1"/>
      <c r="C575" s="1"/>
      <c r="D575" s="1"/>
      <c r="E575" s="1"/>
      <c r="F575" s="88"/>
      <c r="G575" s="88"/>
      <c r="H575" s="1"/>
      <c r="I575" s="40"/>
      <c r="J575" s="1"/>
      <c r="K575" s="1"/>
      <c r="L575" s="104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>
      <c r="A576" s="1"/>
      <c r="B576" s="1"/>
      <c r="C576" s="1"/>
      <c r="D576" s="1"/>
      <c r="E576" s="1"/>
      <c r="F576" s="88"/>
      <c r="G576" s="88"/>
      <c r="H576" s="1"/>
      <c r="I576" s="40"/>
      <c r="J576" s="1"/>
      <c r="K576" s="1"/>
      <c r="L576" s="104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>
      <c r="A577" s="1"/>
      <c r="B577" s="1"/>
      <c r="C577" s="1"/>
      <c r="D577" s="1"/>
      <c r="E577" s="1"/>
      <c r="F577" s="88"/>
      <c r="G577" s="88"/>
      <c r="H577" s="1"/>
      <c r="I577" s="40"/>
      <c r="J577" s="1"/>
      <c r="K577" s="1"/>
      <c r="L577" s="104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>
      <c r="A578" s="1"/>
      <c r="B578" s="1"/>
      <c r="C578" s="1"/>
      <c r="D578" s="1"/>
      <c r="E578" s="1"/>
      <c r="F578" s="88"/>
      <c r="G578" s="88"/>
      <c r="H578" s="1"/>
      <c r="I578" s="40"/>
      <c r="J578" s="1"/>
      <c r="K578" s="1"/>
      <c r="L578" s="104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>
      <c r="A579" s="1"/>
      <c r="B579" s="1"/>
      <c r="C579" s="1"/>
      <c r="D579" s="1"/>
      <c r="E579" s="1"/>
      <c r="F579" s="88"/>
      <c r="G579" s="88"/>
      <c r="H579" s="1"/>
      <c r="I579" s="40"/>
      <c r="J579" s="1"/>
      <c r="K579" s="1"/>
      <c r="L579" s="104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>
      <c r="A580" s="1"/>
      <c r="B580" s="1"/>
      <c r="C580" s="1"/>
      <c r="D580" s="1"/>
      <c r="E580" s="1"/>
      <c r="F580" s="88"/>
      <c r="G580" s="88"/>
      <c r="H580" s="1"/>
      <c r="I580" s="40"/>
      <c r="J580" s="1"/>
      <c r="K580" s="1"/>
      <c r="L580" s="104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>
      <c r="A581" s="1"/>
      <c r="B581" s="1"/>
      <c r="C581" s="1"/>
      <c r="D581" s="1"/>
      <c r="E581" s="1"/>
      <c r="F581" s="88"/>
      <c r="G581" s="88"/>
      <c r="H581" s="1"/>
      <c r="I581" s="40"/>
      <c r="J581" s="1"/>
      <c r="K581" s="1"/>
      <c r="L581" s="104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>
      <c r="A582" s="1"/>
      <c r="B582" s="1"/>
      <c r="C582" s="1"/>
      <c r="D582" s="1"/>
      <c r="E582" s="1"/>
      <c r="F582" s="88"/>
      <c r="G582" s="88"/>
      <c r="H582" s="1"/>
      <c r="I582" s="40"/>
      <c r="J582" s="1"/>
      <c r="K582" s="1"/>
      <c r="L582" s="104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>
      <c r="A583" s="1"/>
      <c r="B583" s="1"/>
      <c r="C583" s="1"/>
      <c r="D583" s="1"/>
      <c r="E583" s="1"/>
      <c r="F583" s="88"/>
      <c r="G583" s="88"/>
      <c r="H583" s="1"/>
      <c r="I583" s="40"/>
      <c r="J583" s="1"/>
      <c r="K583" s="1"/>
      <c r="L583" s="104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>
      <c r="A584" s="1"/>
      <c r="B584" s="1"/>
      <c r="C584" s="1"/>
      <c r="D584" s="1"/>
      <c r="E584" s="1"/>
      <c r="F584" s="88"/>
      <c r="G584" s="88"/>
      <c r="H584" s="1"/>
      <c r="I584" s="40"/>
      <c r="J584" s="1"/>
      <c r="K584" s="1"/>
      <c r="L584" s="104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>
      <c r="A585" s="1"/>
      <c r="B585" s="1"/>
      <c r="C585" s="1"/>
      <c r="D585" s="1"/>
      <c r="E585" s="1"/>
      <c r="F585" s="88"/>
      <c r="G585" s="88"/>
      <c r="H585" s="1"/>
      <c r="I585" s="40"/>
      <c r="J585" s="1"/>
      <c r="K585" s="1"/>
      <c r="L585" s="104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>
      <c r="A586" s="1"/>
      <c r="B586" s="1"/>
      <c r="C586" s="1"/>
      <c r="D586" s="1"/>
      <c r="E586" s="1"/>
      <c r="F586" s="88"/>
      <c r="G586" s="88"/>
      <c r="H586" s="1"/>
      <c r="I586" s="40"/>
      <c r="J586" s="1"/>
      <c r="K586" s="1"/>
      <c r="L586" s="104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>
      <c r="A587" s="1"/>
      <c r="B587" s="1"/>
      <c r="C587" s="1"/>
      <c r="D587" s="1"/>
      <c r="E587" s="1"/>
      <c r="F587" s="88"/>
      <c r="G587" s="88"/>
      <c r="H587" s="1"/>
      <c r="I587" s="40"/>
      <c r="J587" s="1"/>
      <c r="K587" s="1"/>
      <c r="L587" s="104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>
      <c r="A588" s="1"/>
      <c r="B588" s="1"/>
      <c r="C588" s="1"/>
      <c r="D588" s="1"/>
      <c r="E588" s="1"/>
      <c r="F588" s="88"/>
      <c r="G588" s="88"/>
      <c r="H588" s="1"/>
      <c r="I588" s="40"/>
      <c r="J588" s="1"/>
      <c r="K588" s="1"/>
      <c r="L588" s="104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>
      <c r="A589" s="1"/>
      <c r="B589" s="1"/>
      <c r="C589" s="1"/>
      <c r="D589" s="1"/>
      <c r="E589" s="1"/>
      <c r="F589" s="88"/>
      <c r="G589" s="88"/>
      <c r="H589" s="1"/>
      <c r="I589" s="40"/>
      <c r="J589" s="1"/>
      <c r="K589" s="1"/>
      <c r="L589" s="104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>
      <c r="A590" s="1"/>
      <c r="B590" s="1"/>
      <c r="C590" s="1"/>
      <c r="D590" s="1"/>
      <c r="E590" s="1"/>
      <c r="F590" s="88"/>
      <c r="G590" s="88"/>
      <c r="H590" s="1"/>
      <c r="I590" s="40"/>
      <c r="J590" s="1"/>
      <c r="K590" s="1"/>
      <c r="L590" s="104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>
      <c r="A591" s="1"/>
      <c r="B591" s="1"/>
      <c r="C591" s="1"/>
      <c r="D591" s="1"/>
      <c r="E591" s="1"/>
      <c r="F591" s="88"/>
      <c r="G591" s="88"/>
      <c r="H591" s="1"/>
      <c r="I591" s="40"/>
      <c r="J591" s="1"/>
      <c r="K591" s="1"/>
      <c r="L591" s="104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>
      <c r="A592" s="1"/>
      <c r="B592" s="1"/>
      <c r="C592" s="1"/>
      <c r="D592" s="1"/>
      <c r="E592" s="1"/>
      <c r="F592" s="88"/>
      <c r="G592" s="88"/>
      <c r="H592" s="1"/>
      <c r="I592" s="40"/>
      <c r="J592" s="1"/>
      <c r="K592" s="1"/>
      <c r="L592" s="104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>
      <c r="A593" s="1"/>
      <c r="B593" s="1"/>
      <c r="C593" s="1"/>
      <c r="D593" s="1"/>
      <c r="E593" s="1"/>
      <c r="F593" s="88"/>
      <c r="G593" s="88"/>
      <c r="H593" s="1"/>
      <c r="I593" s="40"/>
      <c r="J593" s="1"/>
      <c r="K593" s="1"/>
      <c r="L593" s="104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>
      <c r="A594" s="1"/>
      <c r="B594" s="1"/>
      <c r="C594" s="1"/>
      <c r="D594" s="1"/>
      <c r="E594" s="1"/>
      <c r="F594" s="88"/>
      <c r="G594" s="88"/>
      <c r="H594" s="1"/>
      <c r="I594" s="40"/>
      <c r="J594" s="1"/>
      <c r="K594" s="1"/>
      <c r="L594" s="104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>
      <c r="A595" s="1"/>
      <c r="B595" s="1"/>
      <c r="C595" s="1"/>
      <c r="D595" s="1"/>
      <c r="E595" s="1"/>
      <c r="F595" s="88"/>
      <c r="G595" s="88"/>
      <c r="H595" s="1"/>
      <c r="I595" s="40"/>
      <c r="J595" s="1"/>
      <c r="K595" s="1"/>
      <c r="L595" s="104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>
      <c r="A596" s="1"/>
      <c r="B596" s="1"/>
      <c r="C596" s="1"/>
      <c r="D596" s="1"/>
      <c r="E596" s="1"/>
      <c r="F596" s="88"/>
      <c r="G596" s="88"/>
      <c r="H596" s="1"/>
      <c r="I596" s="40"/>
      <c r="J596" s="1"/>
      <c r="K596" s="1"/>
      <c r="L596" s="104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>
      <c r="A597" s="1"/>
      <c r="B597" s="1"/>
      <c r="C597" s="1"/>
      <c r="D597" s="1"/>
      <c r="E597" s="1"/>
      <c r="F597" s="88"/>
      <c r="G597" s="88"/>
      <c r="H597" s="1"/>
      <c r="I597" s="40"/>
      <c r="J597" s="1"/>
      <c r="K597" s="1"/>
      <c r="L597" s="104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>
      <c r="A598" s="1"/>
      <c r="B598" s="1"/>
      <c r="C598" s="1"/>
      <c r="D598" s="1"/>
      <c r="E598" s="1"/>
      <c r="F598" s="88"/>
      <c r="G598" s="88"/>
      <c r="H598" s="1"/>
      <c r="I598" s="40"/>
      <c r="J598" s="1"/>
      <c r="K598" s="1"/>
      <c r="L598" s="104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>
      <c r="A599" s="1"/>
      <c r="B599" s="1"/>
      <c r="C599" s="1"/>
      <c r="D599" s="1"/>
      <c r="E599" s="1"/>
      <c r="F599" s="88"/>
      <c r="G599" s="88"/>
      <c r="H599" s="1"/>
      <c r="I599" s="40"/>
      <c r="J599" s="1"/>
      <c r="K599" s="1"/>
      <c r="L599" s="104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>
      <c r="A600" s="1"/>
      <c r="B600" s="1"/>
      <c r="C600" s="1"/>
      <c r="D600" s="1"/>
      <c r="E600" s="1"/>
      <c r="F600" s="88"/>
      <c r="G600" s="88"/>
      <c r="H600" s="1"/>
      <c r="I600" s="40"/>
      <c r="J600" s="1"/>
      <c r="K600" s="1"/>
      <c r="L600" s="104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>
      <c r="A601" s="1"/>
      <c r="B601" s="1"/>
      <c r="C601" s="1"/>
      <c r="D601" s="1"/>
      <c r="E601" s="1"/>
      <c r="F601" s="88"/>
      <c r="G601" s="88"/>
      <c r="H601" s="1"/>
      <c r="I601" s="40"/>
      <c r="J601" s="1"/>
      <c r="K601" s="1"/>
      <c r="L601" s="104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>
      <c r="A602" s="1"/>
      <c r="B602" s="1"/>
      <c r="C602" s="1"/>
      <c r="D602" s="1"/>
      <c r="E602" s="1"/>
      <c r="F602" s="88"/>
      <c r="G602" s="88"/>
      <c r="H602" s="1"/>
      <c r="I602" s="40"/>
      <c r="J602" s="1"/>
      <c r="K602" s="1"/>
      <c r="L602" s="104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>
      <c r="A603" s="1"/>
      <c r="B603" s="1"/>
      <c r="C603" s="1"/>
      <c r="D603" s="1"/>
      <c r="E603" s="1"/>
      <c r="F603" s="88"/>
      <c r="G603" s="88"/>
      <c r="H603" s="1"/>
      <c r="I603" s="40"/>
      <c r="J603" s="1"/>
      <c r="K603" s="1"/>
      <c r="L603" s="104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>
      <c r="A604" s="1"/>
      <c r="B604" s="1"/>
      <c r="C604" s="1"/>
      <c r="D604" s="1"/>
      <c r="E604" s="1"/>
      <c r="F604" s="88"/>
      <c r="G604" s="88"/>
      <c r="H604" s="1"/>
      <c r="I604" s="40"/>
      <c r="J604" s="1"/>
      <c r="K604" s="1"/>
      <c r="L604" s="104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>
      <c r="A605" s="1"/>
      <c r="B605" s="1"/>
      <c r="C605" s="1"/>
      <c r="D605" s="1"/>
      <c r="E605" s="1"/>
      <c r="F605" s="88"/>
      <c r="G605" s="88"/>
      <c r="H605" s="1"/>
      <c r="I605" s="40"/>
      <c r="J605" s="1"/>
      <c r="K605" s="1"/>
      <c r="L605" s="104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>
      <c r="A606" s="1"/>
      <c r="B606" s="1"/>
      <c r="C606" s="1"/>
      <c r="D606" s="1"/>
      <c r="E606" s="1"/>
      <c r="F606" s="88"/>
      <c r="G606" s="88"/>
      <c r="H606" s="1"/>
      <c r="I606" s="40"/>
      <c r="J606" s="1"/>
      <c r="K606" s="1"/>
      <c r="L606" s="104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>
      <c r="A607" s="1"/>
      <c r="B607" s="1"/>
      <c r="C607" s="1"/>
      <c r="D607" s="1"/>
      <c r="E607" s="1"/>
      <c r="F607" s="88"/>
      <c r="G607" s="88"/>
      <c r="H607" s="1"/>
      <c r="I607" s="40"/>
      <c r="J607" s="1"/>
      <c r="K607" s="1"/>
      <c r="L607" s="104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>
      <c r="A608" s="1"/>
      <c r="B608" s="1"/>
      <c r="C608" s="1"/>
      <c r="D608" s="1"/>
      <c r="E608" s="1"/>
      <c r="F608" s="88"/>
      <c r="G608" s="88"/>
      <c r="H608" s="1"/>
      <c r="I608" s="40"/>
      <c r="J608" s="1"/>
      <c r="K608" s="1"/>
      <c r="L608" s="104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>
      <c r="A609" s="1"/>
      <c r="B609" s="1"/>
      <c r="C609" s="1"/>
      <c r="D609" s="1"/>
      <c r="E609" s="1"/>
      <c r="F609" s="88"/>
      <c r="G609" s="88"/>
      <c r="H609" s="1"/>
      <c r="I609" s="40"/>
      <c r="J609" s="1"/>
      <c r="K609" s="1"/>
      <c r="L609" s="104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>
      <c r="A610" s="1"/>
      <c r="B610" s="1"/>
      <c r="C610" s="1"/>
      <c r="D610" s="1"/>
      <c r="E610" s="1"/>
      <c r="F610" s="88"/>
      <c r="G610" s="88"/>
      <c r="H610" s="1"/>
      <c r="I610" s="40"/>
      <c r="J610" s="1"/>
      <c r="K610" s="1"/>
      <c r="L610" s="104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>
      <c r="A611" s="1"/>
      <c r="B611" s="1"/>
      <c r="C611" s="1"/>
      <c r="D611" s="1"/>
      <c r="E611" s="1"/>
      <c r="F611" s="88"/>
      <c r="G611" s="88"/>
      <c r="H611" s="1"/>
      <c r="I611" s="40"/>
      <c r="J611" s="1"/>
      <c r="K611" s="1"/>
      <c r="L611" s="104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>
      <c r="A612" s="1"/>
      <c r="B612" s="1"/>
      <c r="C612" s="1"/>
      <c r="D612" s="1"/>
      <c r="E612" s="1"/>
      <c r="F612" s="88"/>
      <c r="G612" s="88"/>
      <c r="H612" s="1"/>
      <c r="I612" s="40"/>
      <c r="J612" s="1"/>
      <c r="K612" s="1"/>
      <c r="L612" s="104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>
      <c r="A613" s="1"/>
      <c r="B613" s="1"/>
      <c r="C613" s="1"/>
      <c r="D613" s="1"/>
      <c r="E613" s="1"/>
      <c r="F613" s="88"/>
      <c r="G613" s="88"/>
      <c r="H613" s="1"/>
      <c r="I613" s="40"/>
      <c r="J613" s="1"/>
      <c r="K613" s="1"/>
      <c r="L613" s="104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>
      <c r="A614" s="1"/>
      <c r="B614" s="1"/>
      <c r="C614" s="1"/>
      <c r="D614" s="1"/>
      <c r="E614" s="1"/>
      <c r="F614" s="88"/>
      <c r="G614" s="88"/>
      <c r="H614" s="1"/>
      <c r="I614" s="40"/>
      <c r="J614" s="1"/>
      <c r="K614" s="1"/>
      <c r="L614" s="104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>
      <c r="A615" s="1"/>
      <c r="B615" s="1"/>
      <c r="C615" s="1"/>
      <c r="D615" s="1"/>
      <c r="E615" s="1"/>
      <c r="F615" s="88"/>
      <c r="G615" s="88"/>
      <c r="H615" s="1"/>
      <c r="I615" s="40"/>
      <c r="J615" s="1"/>
      <c r="K615" s="1"/>
      <c r="L615" s="104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>
      <c r="A616" s="1"/>
      <c r="B616" s="1"/>
      <c r="C616" s="1"/>
      <c r="D616" s="1"/>
      <c r="E616" s="1"/>
      <c r="F616" s="88"/>
      <c r="G616" s="88"/>
      <c r="H616" s="1"/>
      <c r="I616" s="40"/>
      <c r="J616" s="1"/>
      <c r="K616" s="1"/>
      <c r="L616" s="104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>
      <c r="A617" s="1"/>
      <c r="B617" s="1"/>
      <c r="C617" s="1"/>
      <c r="D617" s="1"/>
      <c r="E617" s="1"/>
      <c r="F617" s="88"/>
      <c r="G617" s="88"/>
      <c r="H617" s="1"/>
      <c r="I617" s="40"/>
      <c r="J617" s="1"/>
      <c r="K617" s="1"/>
      <c r="L617" s="104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>
      <c r="A618" s="1"/>
      <c r="B618" s="1"/>
      <c r="C618" s="1"/>
      <c r="D618" s="1"/>
      <c r="E618" s="1"/>
      <c r="F618" s="88"/>
      <c r="G618" s="88"/>
      <c r="H618" s="1"/>
      <c r="I618" s="40"/>
      <c r="J618" s="1"/>
      <c r="K618" s="1"/>
      <c r="L618" s="104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>
      <c r="A619" s="1"/>
      <c r="B619" s="1"/>
      <c r="C619" s="1"/>
      <c r="D619" s="1"/>
      <c r="E619" s="1"/>
      <c r="F619" s="88"/>
      <c r="G619" s="88"/>
      <c r="H619" s="1"/>
      <c r="I619" s="40"/>
      <c r="J619" s="1"/>
      <c r="K619" s="1"/>
      <c r="L619" s="104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>
      <c r="A620" s="1"/>
      <c r="B620" s="1"/>
      <c r="C620" s="1"/>
      <c r="D620" s="1"/>
      <c r="E620" s="1"/>
      <c r="F620" s="88"/>
      <c r="G620" s="88"/>
      <c r="H620" s="1"/>
      <c r="I620" s="40"/>
      <c r="J620" s="1"/>
      <c r="K620" s="1"/>
      <c r="L620" s="104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>
      <c r="A621" s="1"/>
      <c r="B621" s="1"/>
      <c r="C621" s="1"/>
      <c r="D621" s="1"/>
      <c r="E621" s="1"/>
      <c r="F621" s="88"/>
      <c r="G621" s="88"/>
      <c r="H621" s="1"/>
      <c r="I621" s="40"/>
      <c r="J621" s="1"/>
      <c r="K621" s="1"/>
      <c r="L621" s="104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>
      <c r="A622" s="1"/>
      <c r="B622" s="1"/>
      <c r="C622" s="1"/>
      <c r="D622" s="1"/>
      <c r="E622" s="1"/>
      <c r="F622" s="88"/>
      <c r="G622" s="88"/>
      <c r="H622" s="1"/>
      <c r="I622" s="40"/>
      <c r="J622" s="1"/>
      <c r="K622" s="1"/>
      <c r="L622" s="104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>
      <c r="A623" s="1"/>
      <c r="B623" s="1"/>
      <c r="C623" s="1"/>
      <c r="D623" s="1"/>
      <c r="E623" s="1"/>
      <c r="F623" s="88"/>
      <c r="G623" s="88"/>
      <c r="H623" s="1"/>
      <c r="I623" s="40"/>
      <c r="J623" s="1"/>
      <c r="K623" s="1"/>
      <c r="L623" s="104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>
      <c r="A624" s="1"/>
      <c r="B624" s="1"/>
      <c r="C624" s="1"/>
      <c r="D624" s="1"/>
      <c r="E624" s="1"/>
      <c r="F624" s="88"/>
      <c r="G624" s="88"/>
      <c r="H624" s="1"/>
      <c r="I624" s="40"/>
      <c r="J624" s="1"/>
      <c r="K624" s="1"/>
      <c r="L624" s="104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>
      <c r="A625" s="1"/>
      <c r="B625" s="1"/>
      <c r="C625" s="1"/>
      <c r="D625" s="1"/>
      <c r="E625" s="1"/>
      <c r="F625" s="88"/>
      <c r="G625" s="88"/>
      <c r="H625" s="1"/>
      <c r="I625" s="40"/>
      <c r="J625" s="1"/>
      <c r="K625" s="1"/>
      <c r="L625" s="104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>
      <c r="A626" s="1"/>
      <c r="B626" s="1"/>
      <c r="C626" s="1"/>
      <c r="D626" s="1"/>
      <c r="E626" s="1"/>
      <c r="F626" s="88"/>
      <c r="G626" s="88"/>
      <c r="H626" s="1"/>
      <c r="I626" s="40"/>
      <c r="J626" s="1"/>
      <c r="K626" s="1"/>
      <c r="L626" s="104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>
      <c r="A627" s="1"/>
      <c r="B627" s="1"/>
      <c r="C627" s="1"/>
      <c r="D627" s="1"/>
      <c r="E627" s="1"/>
      <c r="F627" s="88"/>
      <c r="G627" s="88"/>
      <c r="H627" s="1"/>
      <c r="I627" s="40"/>
      <c r="J627" s="1"/>
      <c r="K627" s="1"/>
      <c r="L627" s="104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>
      <c r="A628" s="1"/>
      <c r="B628" s="1"/>
      <c r="C628" s="1"/>
      <c r="D628" s="1"/>
      <c r="E628" s="1"/>
      <c r="F628" s="88"/>
      <c r="G628" s="88"/>
      <c r="H628" s="1"/>
      <c r="I628" s="40"/>
      <c r="J628" s="1"/>
      <c r="K628" s="1"/>
      <c r="L628" s="104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>
      <c r="A629" s="1"/>
      <c r="B629" s="1"/>
      <c r="C629" s="1"/>
      <c r="D629" s="1"/>
      <c r="E629" s="1"/>
      <c r="F629" s="88"/>
      <c r="G629" s="88"/>
      <c r="H629" s="1"/>
      <c r="I629" s="40"/>
      <c r="J629" s="1"/>
      <c r="K629" s="1"/>
      <c r="L629" s="104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>
      <c r="A630" s="1"/>
      <c r="B630" s="1"/>
      <c r="C630" s="1"/>
      <c r="D630" s="1"/>
      <c r="E630" s="1"/>
      <c r="F630" s="88"/>
      <c r="G630" s="88"/>
      <c r="H630" s="1"/>
      <c r="I630" s="40"/>
      <c r="J630" s="1"/>
      <c r="K630" s="1"/>
      <c r="L630" s="104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>
      <c r="A631" s="1"/>
      <c r="B631" s="1"/>
      <c r="C631" s="1"/>
      <c r="D631" s="1"/>
      <c r="E631" s="1"/>
      <c r="F631" s="88"/>
      <c r="G631" s="88"/>
      <c r="H631" s="1"/>
      <c r="I631" s="40"/>
      <c r="J631" s="1"/>
      <c r="K631" s="1"/>
      <c r="L631" s="104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>
      <c r="A632" s="1"/>
      <c r="B632" s="1"/>
      <c r="C632" s="1"/>
      <c r="D632" s="1"/>
      <c r="E632" s="1"/>
      <c r="F632" s="88"/>
      <c r="G632" s="88"/>
      <c r="H632" s="1"/>
      <c r="I632" s="40"/>
      <c r="J632" s="1"/>
      <c r="K632" s="1"/>
      <c r="L632" s="104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>
      <c r="A633" s="1"/>
      <c r="B633" s="1"/>
      <c r="C633" s="1"/>
      <c r="D633" s="1"/>
      <c r="E633" s="1"/>
      <c r="F633" s="88"/>
      <c r="G633" s="88"/>
      <c r="H633" s="1"/>
      <c r="I633" s="40"/>
      <c r="J633" s="1"/>
      <c r="K633" s="1"/>
      <c r="L633" s="104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>
      <c r="A634" s="1"/>
      <c r="B634" s="1"/>
      <c r="C634" s="1"/>
      <c r="D634" s="1"/>
      <c r="E634" s="1"/>
      <c r="F634" s="88"/>
      <c r="G634" s="88"/>
      <c r="H634" s="1"/>
      <c r="I634" s="40"/>
      <c r="J634" s="1"/>
      <c r="K634" s="1"/>
      <c r="L634" s="104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>
      <c r="A635" s="1"/>
      <c r="B635" s="1"/>
      <c r="C635" s="1"/>
      <c r="D635" s="1"/>
      <c r="E635" s="1"/>
      <c r="F635" s="88"/>
      <c r="G635" s="88"/>
      <c r="H635" s="1"/>
      <c r="I635" s="40"/>
      <c r="J635" s="1"/>
      <c r="K635" s="1"/>
      <c r="L635" s="104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>
      <c r="A636" s="1"/>
      <c r="B636" s="1"/>
      <c r="C636" s="1"/>
      <c r="D636" s="1"/>
      <c r="E636" s="1"/>
      <c r="F636" s="88"/>
      <c r="G636" s="88"/>
      <c r="H636" s="1"/>
      <c r="I636" s="40"/>
      <c r="J636" s="1"/>
      <c r="K636" s="1"/>
      <c r="L636" s="104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>
      <c r="A637" s="1"/>
      <c r="B637" s="1"/>
      <c r="C637" s="1"/>
      <c r="D637" s="1"/>
      <c r="E637" s="1"/>
      <c r="F637" s="88"/>
      <c r="G637" s="88"/>
      <c r="H637" s="1"/>
      <c r="I637" s="40"/>
      <c r="J637" s="1"/>
      <c r="K637" s="1"/>
      <c r="L637" s="104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>
      <c r="A638" s="1"/>
      <c r="B638" s="1"/>
      <c r="C638" s="1"/>
      <c r="D638" s="1"/>
      <c r="E638" s="1"/>
      <c r="F638" s="88"/>
      <c r="G638" s="88"/>
      <c r="H638" s="1"/>
      <c r="I638" s="40"/>
      <c r="J638" s="1"/>
      <c r="K638" s="1"/>
      <c r="L638" s="104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>
      <c r="A639" s="1"/>
      <c r="B639" s="1"/>
      <c r="C639" s="1"/>
      <c r="D639" s="1"/>
      <c r="E639" s="1"/>
      <c r="F639" s="88"/>
      <c r="G639" s="88"/>
      <c r="H639" s="1"/>
      <c r="I639" s="40"/>
      <c r="J639" s="1"/>
      <c r="K639" s="1"/>
      <c r="L639" s="104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>
      <c r="A640" s="1"/>
      <c r="B640" s="1"/>
      <c r="C640" s="1"/>
      <c r="D640" s="1"/>
      <c r="E640" s="1"/>
      <c r="F640" s="88"/>
      <c r="G640" s="88"/>
      <c r="H640" s="1"/>
      <c r="I640" s="40"/>
      <c r="J640" s="1"/>
      <c r="K640" s="1"/>
      <c r="L640" s="104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>
      <c r="A641" s="1"/>
      <c r="B641" s="1"/>
      <c r="C641" s="1"/>
      <c r="D641" s="1"/>
      <c r="E641" s="1"/>
      <c r="F641" s="88"/>
      <c r="G641" s="88"/>
      <c r="H641" s="1"/>
      <c r="I641" s="40"/>
      <c r="J641" s="1"/>
      <c r="K641" s="1"/>
      <c r="L641" s="104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>
      <c r="A642" s="1"/>
      <c r="B642" s="1"/>
      <c r="C642" s="1"/>
      <c r="D642" s="1"/>
      <c r="E642" s="1"/>
      <c r="F642" s="88"/>
      <c r="G642" s="88"/>
      <c r="H642" s="1"/>
      <c r="I642" s="40"/>
      <c r="J642" s="1"/>
      <c r="K642" s="1"/>
      <c r="L642" s="104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>
      <c r="A643" s="1"/>
      <c r="B643" s="1"/>
      <c r="C643" s="1"/>
      <c r="D643" s="1"/>
      <c r="E643" s="1"/>
      <c r="F643" s="88"/>
      <c r="G643" s="88"/>
      <c r="H643" s="1"/>
      <c r="I643" s="40"/>
      <c r="J643" s="1"/>
      <c r="K643" s="1"/>
      <c r="L643" s="104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>
      <c r="A644" s="1"/>
      <c r="B644" s="1"/>
      <c r="C644" s="1"/>
      <c r="D644" s="1"/>
      <c r="E644" s="1"/>
      <c r="F644" s="88"/>
      <c r="G644" s="88"/>
      <c r="H644" s="1"/>
      <c r="I644" s="40"/>
      <c r="J644" s="1"/>
      <c r="K644" s="1"/>
      <c r="L644" s="104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>
      <c r="A645" s="1"/>
      <c r="B645" s="1"/>
      <c r="C645" s="1"/>
      <c r="D645" s="1"/>
      <c r="E645" s="1"/>
      <c r="F645" s="88"/>
      <c r="G645" s="88"/>
      <c r="H645" s="1"/>
      <c r="I645" s="40"/>
      <c r="J645" s="1"/>
      <c r="K645" s="1"/>
      <c r="L645" s="104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>
      <c r="A646" s="1"/>
      <c r="B646" s="1"/>
      <c r="C646" s="1"/>
      <c r="D646" s="1"/>
      <c r="E646" s="1"/>
      <c r="F646" s="88"/>
      <c r="G646" s="88"/>
      <c r="H646" s="1"/>
      <c r="I646" s="40"/>
      <c r="J646" s="1"/>
      <c r="K646" s="1"/>
      <c r="L646" s="104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>
      <c r="A647" s="1"/>
      <c r="B647" s="1"/>
      <c r="C647" s="1"/>
      <c r="D647" s="1"/>
      <c r="E647" s="1"/>
      <c r="F647" s="88"/>
      <c r="G647" s="88"/>
      <c r="H647" s="1"/>
      <c r="I647" s="40"/>
      <c r="J647" s="1"/>
      <c r="K647" s="1"/>
      <c r="L647" s="104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>
      <c r="A648" s="1"/>
      <c r="B648" s="1"/>
      <c r="C648" s="1"/>
      <c r="D648" s="1"/>
      <c r="E648" s="1"/>
      <c r="F648" s="88"/>
      <c r="G648" s="88"/>
      <c r="H648" s="1"/>
      <c r="I648" s="40"/>
      <c r="J648" s="1"/>
      <c r="K648" s="1"/>
      <c r="L648" s="104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>
      <c r="A649" s="1"/>
      <c r="B649" s="1"/>
      <c r="C649" s="1"/>
      <c r="D649" s="1"/>
      <c r="E649" s="1"/>
      <c r="F649" s="88"/>
      <c r="G649" s="88"/>
      <c r="H649" s="1"/>
      <c r="I649" s="40"/>
      <c r="J649" s="1"/>
      <c r="K649" s="1"/>
      <c r="L649" s="104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>
      <c r="A650" s="1"/>
      <c r="B650" s="1"/>
      <c r="C650" s="1"/>
      <c r="D650" s="1"/>
      <c r="E650" s="1"/>
      <c r="F650" s="88"/>
      <c r="G650" s="88"/>
      <c r="H650" s="1"/>
      <c r="I650" s="40"/>
      <c r="J650" s="1"/>
      <c r="K650" s="1"/>
      <c r="L650" s="104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>
      <c r="A651" s="1"/>
      <c r="B651" s="1"/>
      <c r="C651" s="1"/>
      <c r="D651" s="1"/>
      <c r="E651" s="1"/>
      <c r="F651" s="88"/>
      <c r="G651" s="88"/>
      <c r="H651" s="1"/>
      <c r="I651" s="40"/>
      <c r="J651" s="1"/>
      <c r="K651" s="1"/>
      <c r="L651" s="104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>
      <c r="A652" s="1"/>
      <c r="B652" s="1"/>
      <c r="C652" s="1"/>
      <c r="D652" s="1"/>
      <c r="E652" s="1"/>
      <c r="F652" s="88"/>
      <c r="G652" s="88"/>
      <c r="H652" s="1"/>
      <c r="I652" s="40"/>
      <c r="J652" s="1"/>
      <c r="K652" s="1"/>
      <c r="L652" s="104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>
      <c r="A653" s="1"/>
      <c r="B653" s="1"/>
      <c r="C653" s="1"/>
      <c r="D653" s="1"/>
      <c r="E653" s="1"/>
      <c r="F653" s="88"/>
      <c r="G653" s="88"/>
      <c r="H653" s="1"/>
      <c r="I653" s="40"/>
      <c r="J653" s="1"/>
      <c r="K653" s="1"/>
      <c r="L653" s="104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>
      <c r="A654" s="1"/>
      <c r="B654" s="1"/>
      <c r="C654" s="1"/>
      <c r="D654" s="1"/>
      <c r="E654" s="1"/>
      <c r="F654" s="88"/>
      <c r="G654" s="88"/>
      <c r="H654" s="1"/>
      <c r="I654" s="40"/>
      <c r="J654" s="1"/>
      <c r="K654" s="1"/>
      <c r="L654" s="104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>
      <c r="A655" s="1"/>
      <c r="B655" s="1"/>
      <c r="C655" s="1"/>
      <c r="D655" s="1"/>
      <c r="E655" s="1"/>
      <c r="F655" s="88"/>
      <c r="G655" s="88"/>
      <c r="H655" s="1"/>
      <c r="I655" s="40"/>
      <c r="J655" s="1"/>
      <c r="K655" s="1"/>
      <c r="L655" s="104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>
      <c r="A656" s="1"/>
      <c r="B656" s="1"/>
      <c r="C656" s="1"/>
      <c r="D656" s="1"/>
      <c r="E656" s="1"/>
      <c r="F656" s="88"/>
      <c r="G656" s="88"/>
      <c r="H656" s="1"/>
      <c r="I656" s="40"/>
      <c r="J656" s="1"/>
      <c r="K656" s="1"/>
      <c r="L656" s="104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>
      <c r="A657" s="1"/>
      <c r="B657" s="1"/>
      <c r="C657" s="1"/>
      <c r="D657" s="1"/>
      <c r="E657" s="1"/>
      <c r="F657" s="88"/>
      <c r="G657" s="88"/>
      <c r="H657" s="1"/>
      <c r="I657" s="40"/>
      <c r="J657" s="1"/>
      <c r="K657" s="1"/>
      <c r="L657" s="104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>
      <c r="A658" s="1"/>
      <c r="B658" s="1"/>
      <c r="C658" s="1"/>
      <c r="D658" s="1"/>
      <c r="E658" s="1"/>
      <c r="F658" s="88"/>
      <c r="G658" s="88"/>
      <c r="H658" s="1"/>
      <c r="I658" s="40"/>
      <c r="J658" s="1"/>
      <c r="K658" s="1"/>
      <c r="L658" s="104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>
      <c r="A659" s="1"/>
      <c r="B659" s="1"/>
      <c r="C659" s="1"/>
      <c r="D659" s="1"/>
      <c r="E659" s="1"/>
      <c r="F659" s="88"/>
      <c r="G659" s="88"/>
      <c r="H659" s="1"/>
      <c r="I659" s="40"/>
      <c r="J659" s="1"/>
      <c r="K659" s="1"/>
      <c r="L659" s="104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>
      <c r="A660" s="1"/>
      <c r="B660" s="1"/>
      <c r="C660" s="1"/>
      <c r="D660" s="1"/>
      <c r="E660" s="1"/>
      <c r="F660" s="88"/>
      <c r="G660" s="88"/>
      <c r="H660" s="1"/>
      <c r="I660" s="40"/>
      <c r="J660" s="1"/>
      <c r="K660" s="1"/>
      <c r="L660" s="104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>
      <c r="A661" s="1"/>
      <c r="B661" s="1"/>
      <c r="C661" s="1"/>
      <c r="D661" s="1"/>
      <c r="E661" s="1"/>
      <c r="F661" s="88"/>
      <c r="G661" s="88"/>
      <c r="H661" s="1"/>
      <c r="I661" s="40"/>
      <c r="J661" s="1"/>
      <c r="K661" s="1"/>
      <c r="L661" s="104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>
      <c r="A662" s="1"/>
      <c r="B662" s="1"/>
      <c r="C662" s="1"/>
      <c r="D662" s="1"/>
      <c r="E662" s="1"/>
      <c r="F662" s="88"/>
      <c r="G662" s="88"/>
      <c r="H662" s="1"/>
      <c r="I662" s="40"/>
      <c r="J662" s="1"/>
      <c r="K662" s="1"/>
      <c r="L662" s="104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>
      <c r="A663" s="1"/>
      <c r="B663" s="1"/>
      <c r="C663" s="1"/>
      <c r="D663" s="1"/>
      <c r="E663" s="1"/>
      <c r="F663" s="88"/>
      <c r="G663" s="88"/>
      <c r="H663" s="1"/>
      <c r="I663" s="40"/>
      <c r="J663" s="1"/>
      <c r="K663" s="1"/>
      <c r="L663" s="104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>
      <c r="A664" s="1"/>
      <c r="B664" s="1"/>
      <c r="C664" s="1"/>
      <c r="D664" s="1"/>
      <c r="E664" s="1"/>
      <c r="F664" s="88"/>
      <c r="G664" s="88"/>
      <c r="H664" s="1"/>
      <c r="I664" s="40"/>
      <c r="J664" s="1"/>
      <c r="K664" s="1"/>
      <c r="L664" s="104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>
      <c r="A665" s="1"/>
      <c r="B665" s="1"/>
      <c r="C665" s="1"/>
      <c r="D665" s="1"/>
      <c r="E665" s="1"/>
      <c r="F665" s="88"/>
      <c r="G665" s="88"/>
      <c r="H665" s="1"/>
      <c r="I665" s="40"/>
      <c r="J665" s="1"/>
      <c r="K665" s="1"/>
      <c r="L665" s="104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>
      <c r="A666" s="1"/>
      <c r="B666" s="1"/>
      <c r="C666" s="1"/>
      <c r="D666" s="1"/>
      <c r="E666" s="1"/>
      <c r="F666" s="88"/>
      <c r="G666" s="88"/>
      <c r="H666" s="1"/>
      <c r="I666" s="40"/>
      <c r="J666" s="1"/>
      <c r="K666" s="1"/>
      <c r="L666" s="104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>
      <c r="A667" s="1"/>
      <c r="B667" s="1"/>
      <c r="C667" s="1"/>
      <c r="D667" s="1"/>
      <c r="E667" s="1"/>
      <c r="F667" s="88"/>
      <c r="G667" s="88"/>
      <c r="H667" s="1"/>
      <c r="I667" s="40"/>
      <c r="J667" s="1"/>
      <c r="K667" s="1"/>
      <c r="L667" s="104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>
      <c r="A668" s="1"/>
      <c r="B668" s="1"/>
      <c r="C668" s="1"/>
      <c r="D668" s="1"/>
      <c r="E668" s="1"/>
      <c r="F668" s="88"/>
      <c r="G668" s="88"/>
      <c r="H668" s="1"/>
      <c r="I668" s="40"/>
      <c r="J668" s="1"/>
      <c r="K668" s="1"/>
      <c r="L668" s="104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>
      <c r="A669" s="1"/>
      <c r="B669" s="1"/>
      <c r="C669" s="1"/>
      <c r="D669" s="1"/>
      <c r="E669" s="1"/>
      <c r="F669" s="88"/>
      <c r="G669" s="88"/>
      <c r="H669" s="1"/>
      <c r="I669" s="40"/>
      <c r="J669" s="1"/>
      <c r="K669" s="1"/>
      <c r="L669" s="104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>
      <c r="A670" s="1"/>
      <c r="B670" s="1"/>
      <c r="C670" s="1"/>
      <c r="D670" s="1"/>
      <c r="E670" s="1"/>
      <c r="F670" s="88"/>
      <c r="G670" s="88"/>
      <c r="H670" s="1"/>
      <c r="I670" s="40"/>
      <c r="J670" s="1"/>
      <c r="K670" s="1"/>
      <c r="L670" s="104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>
      <c r="A671" s="1"/>
      <c r="B671" s="1"/>
      <c r="C671" s="1"/>
      <c r="D671" s="1"/>
      <c r="E671" s="1"/>
      <c r="F671" s="88"/>
      <c r="G671" s="88"/>
      <c r="H671" s="1"/>
      <c r="I671" s="40"/>
      <c r="J671" s="1"/>
      <c r="K671" s="1"/>
      <c r="L671" s="104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>
      <c r="A672" s="1"/>
      <c r="B672" s="1"/>
      <c r="C672" s="1"/>
      <c r="D672" s="1"/>
      <c r="E672" s="1"/>
      <c r="F672" s="88"/>
      <c r="G672" s="88"/>
      <c r="H672" s="1"/>
      <c r="I672" s="40"/>
      <c r="J672" s="1"/>
      <c r="K672" s="1"/>
      <c r="L672" s="104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>
      <c r="A673" s="1"/>
      <c r="B673" s="1"/>
      <c r="C673" s="1"/>
      <c r="D673" s="1"/>
      <c r="E673" s="1"/>
      <c r="F673" s="88"/>
      <c r="G673" s="88"/>
      <c r="H673" s="1"/>
      <c r="I673" s="40"/>
      <c r="J673" s="1"/>
      <c r="K673" s="1"/>
      <c r="L673" s="104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>
      <c r="A674" s="1"/>
      <c r="B674" s="1"/>
      <c r="C674" s="1"/>
      <c r="D674" s="1"/>
      <c r="E674" s="1"/>
      <c r="F674" s="88"/>
      <c r="G674" s="88"/>
      <c r="H674" s="1"/>
      <c r="I674" s="40"/>
      <c r="J674" s="1"/>
      <c r="K674" s="1"/>
      <c r="L674" s="104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>
      <c r="A675" s="1"/>
      <c r="B675" s="1"/>
      <c r="C675" s="1"/>
      <c r="D675" s="1"/>
      <c r="E675" s="1"/>
      <c r="F675" s="88"/>
      <c r="G675" s="88"/>
      <c r="H675" s="1"/>
      <c r="I675" s="40"/>
      <c r="J675" s="1"/>
      <c r="K675" s="1"/>
      <c r="L675" s="104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>
      <c r="A676" s="1"/>
      <c r="B676" s="1"/>
      <c r="C676" s="1"/>
      <c r="D676" s="1"/>
      <c r="E676" s="1"/>
      <c r="F676" s="88"/>
      <c r="G676" s="88"/>
      <c r="H676" s="1"/>
      <c r="I676" s="40"/>
      <c r="J676" s="1"/>
      <c r="K676" s="1"/>
      <c r="L676" s="104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>
      <c r="A677" s="1"/>
      <c r="B677" s="1"/>
      <c r="C677" s="1"/>
      <c r="D677" s="1"/>
      <c r="E677" s="1"/>
      <c r="F677" s="88"/>
      <c r="G677" s="88"/>
      <c r="H677" s="1"/>
      <c r="I677" s="40"/>
      <c r="J677" s="1"/>
      <c r="K677" s="1"/>
      <c r="L677" s="104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>
      <c r="A678" s="1"/>
      <c r="B678" s="1"/>
      <c r="C678" s="1"/>
      <c r="D678" s="1"/>
      <c r="E678" s="1"/>
      <c r="F678" s="88"/>
      <c r="G678" s="88"/>
      <c r="H678" s="1"/>
      <c r="I678" s="40"/>
      <c r="J678" s="1"/>
      <c r="K678" s="1"/>
      <c r="L678" s="104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>
      <c r="A679" s="1"/>
      <c r="B679" s="1"/>
      <c r="C679" s="1"/>
      <c r="D679" s="1"/>
      <c r="E679" s="1"/>
      <c r="F679" s="88"/>
      <c r="G679" s="88"/>
      <c r="H679" s="1"/>
      <c r="I679" s="40"/>
      <c r="J679" s="1"/>
      <c r="K679" s="1"/>
      <c r="L679" s="104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>
      <c r="A680" s="1"/>
      <c r="B680" s="1"/>
      <c r="C680" s="1"/>
      <c r="D680" s="1"/>
      <c r="E680" s="1"/>
      <c r="F680" s="88"/>
      <c r="G680" s="88"/>
      <c r="H680" s="1"/>
      <c r="I680" s="40"/>
      <c r="J680" s="1"/>
      <c r="K680" s="1"/>
      <c r="L680" s="104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>
      <c r="A681" s="1"/>
      <c r="B681" s="1"/>
      <c r="C681" s="1"/>
      <c r="D681" s="1"/>
      <c r="E681" s="1"/>
      <c r="F681" s="88"/>
      <c r="G681" s="88"/>
      <c r="H681" s="1"/>
      <c r="I681" s="40"/>
      <c r="J681" s="1"/>
      <c r="K681" s="1"/>
      <c r="L681" s="104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>
      <c r="A682" s="1"/>
      <c r="B682" s="1"/>
      <c r="C682" s="1"/>
      <c r="D682" s="1"/>
      <c r="E682" s="1"/>
      <c r="F682" s="88"/>
      <c r="G682" s="88"/>
      <c r="H682" s="1"/>
      <c r="I682" s="40"/>
      <c r="J682" s="1"/>
      <c r="K682" s="1"/>
      <c r="L682" s="104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>
      <c r="A683" s="1"/>
      <c r="B683" s="1"/>
      <c r="C683" s="1"/>
      <c r="D683" s="1"/>
      <c r="E683" s="1"/>
      <c r="F683" s="88"/>
      <c r="G683" s="88"/>
      <c r="H683" s="1"/>
      <c r="I683" s="40"/>
      <c r="J683" s="1"/>
      <c r="K683" s="1"/>
      <c r="L683" s="104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>
      <c r="A684" s="1"/>
      <c r="B684" s="1"/>
      <c r="C684" s="1"/>
      <c r="D684" s="1"/>
      <c r="E684" s="1"/>
      <c r="F684" s="88"/>
      <c r="G684" s="88"/>
      <c r="H684" s="1"/>
      <c r="I684" s="40"/>
      <c r="J684" s="1"/>
      <c r="K684" s="1"/>
      <c r="L684" s="104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>
      <c r="A685" s="1"/>
      <c r="B685" s="1"/>
      <c r="C685" s="1"/>
      <c r="D685" s="1"/>
      <c r="E685" s="1"/>
      <c r="F685" s="88"/>
      <c r="G685" s="88"/>
      <c r="H685" s="1"/>
      <c r="I685" s="40"/>
      <c r="J685" s="1"/>
      <c r="K685" s="1"/>
      <c r="L685" s="104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>
      <c r="A686" s="1"/>
      <c r="B686" s="1"/>
      <c r="C686" s="1"/>
      <c r="D686" s="1"/>
      <c r="E686" s="1"/>
      <c r="F686" s="88"/>
      <c r="G686" s="88"/>
      <c r="H686" s="1"/>
      <c r="I686" s="40"/>
      <c r="J686" s="1"/>
      <c r="K686" s="1"/>
      <c r="L686" s="104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>
      <c r="A687" s="1"/>
      <c r="B687" s="1"/>
      <c r="C687" s="1"/>
      <c r="D687" s="1"/>
      <c r="E687" s="1"/>
      <c r="F687" s="88"/>
      <c r="G687" s="88"/>
      <c r="H687" s="1"/>
      <c r="I687" s="40"/>
      <c r="J687" s="1"/>
      <c r="K687" s="1"/>
      <c r="L687" s="104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>
      <c r="A688" s="1"/>
      <c r="B688" s="1"/>
      <c r="C688" s="1"/>
      <c r="D688" s="1"/>
      <c r="E688" s="1"/>
      <c r="F688" s="88"/>
      <c r="G688" s="88"/>
      <c r="H688" s="1"/>
      <c r="I688" s="40"/>
      <c r="J688" s="1"/>
      <c r="K688" s="1"/>
      <c r="L688" s="104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>
      <c r="A689" s="1"/>
      <c r="B689" s="1"/>
      <c r="C689" s="1"/>
      <c r="D689" s="1"/>
      <c r="E689" s="1"/>
      <c r="F689" s="88"/>
      <c r="G689" s="88"/>
      <c r="H689" s="1"/>
      <c r="I689" s="40"/>
      <c r="J689" s="1"/>
      <c r="K689" s="1"/>
      <c r="L689" s="104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>
      <c r="A690" s="1"/>
      <c r="B690" s="1"/>
      <c r="C690" s="1"/>
      <c r="D690" s="1"/>
      <c r="E690" s="1"/>
      <c r="F690" s="88"/>
      <c r="G690" s="88"/>
      <c r="H690" s="1"/>
      <c r="I690" s="40"/>
      <c r="J690" s="1"/>
      <c r="K690" s="1"/>
      <c r="L690" s="104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>
      <c r="A691" s="1"/>
      <c r="B691" s="1"/>
      <c r="C691" s="1"/>
      <c r="D691" s="1"/>
      <c r="E691" s="1"/>
      <c r="F691" s="88"/>
      <c r="G691" s="88"/>
      <c r="H691" s="1"/>
      <c r="I691" s="40"/>
      <c r="J691" s="1"/>
      <c r="K691" s="1"/>
      <c r="L691" s="104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>
      <c r="A692" s="1"/>
      <c r="B692" s="1"/>
      <c r="C692" s="1"/>
      <c r="D692" s="1"/>
      <c r="E692" s="1"/>
      <c r="F692" s="88"/>
      <c r="G692" s="88"/>
      <c r="H692" s="1"/>
      <c r="I692" s="40"/>
      <c r="J692" s="1"/>
      <c r="K692" s="1"/>
      <c r="L692" s="104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>
      <c r="A693" s="1"/>
      <c r="B693" s="1"/>
      <c r="C693" s="1"/>
      <c r="D693" s="1"/>
      <c r="E693" s="1"/>
      <c r="F693" s="88"/>
      <c r="G693" s="88"/>
      <c r="H693" s="1"/>
      <c r="I693" s="40"/>
      <c r="J693" s="1"/>
      <c r="K693" s="1"/>
      <c r="L693" s="104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>
      <c r="A694" s="1"/>
      <c r="B694" s="1"/>
      <c r="C694" s="1"/>
      <c r="D694" s="1"/>
      <c r="E694" s="1"/>
      <c r="F694" s="88"/>
      <c r="G694" s="88"/>
      <c r="H694" s="1"/>
      <c r="I694" s="40"/>
      <c r="J694" s="1"/>
      <c r="K694" s="1"/>
      <c r="L694" s="104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>
      <c r="A695" s="1"/>
      <c r="B695" s="1"/>
      <c r="C695" s="1"/>
      <c r="D695" s="1"/>
      <c r="E695" s="1"/>
      <c r="F695" s="88"/>
      <c r="G695" s="88"/>
      <c r="H695" s="1"/>
      <c r="I695" s="40"/>
      <c r="J695" s="1"/>
      <c r="K695" s="1"/>
      <c r="L695" s="104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>
      <c r="A696" s="1"/>
      <c r="B696" s="1"/>
      <c r="C696" s="1"/>
      <c r="D696" s="1"/>
      <c r="E696" s="1"/>
      <c r="F696" s="88"/>
      <c r="G696" s="88"/>
      <c r="H696" s="1"/>
      <c r="I696" s="40"/>
      <c r="J696" s="1"/>
      <c r="K696" s="1"/>
      <c r="L696" s="104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>
      <c r="A697" s="1"/>
      <c r="B697" s="1"/>
      <c r="C697" s="1"/>
      <c r="D697" s="1"/>
      <c r="E697" s="1"/>
      <c r="F697" s="88"/>
      <c r="G697" s="88"/>
      <c r="H697" s="1"/>
      <c r="I697" s="40"/>
      <c r="J697" s="1"/>
      <c r="K697" s="1"/>
      <c r="L697" s="104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>
      <c r="A698" s="1"/>
      <c r="B698" s="1"/>
      <c r="C698" s="1"/>
      <c r="D698" s="1"/>
      <c r="E698" s="1"/>
      <c r="F698" s="88"/>
      <c r="G698" s="88"/>
      <c r="H698" s="1"/>
      <c r="I698" s="40"/>
      <c r="J698" s="1"/>
      <c r="K698" s="1"/>
      <c r="L698" s="104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>
      <c r="A699" s="1"/>
      <c r="B699" s="1"/>
      <c r="C699" s="1"/>
      <c r="D699" s="1"/>
      <c r="E699" s="1"/>
      <c r="F699" s="88"/>
      <c r="G699" s="88"/>
      <c r="H699" s="1"/>
      <c r="I699" s="40"/>
      <c r="J699" s="1"/>
      <c r="K699" s="1"/>
      <c r="L699" s="104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>
      <c r="A700" s="1"/>
      <c r="B700" s="1"/>
      <c r="C700" s="1"/>
      <c r="D700" s="1"/>
      <c r="E700" s="1"/>
      <c r="F700" s="88"/>
      <c r="G700" s="88"/>
      <c r="H700" s="1"/>
      <c r="I700" s="40"/>
      <c r="J700" s="1"/>
      <c r="K700" s="1"/>
      <c r="L700" s="104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>
      <c r="A701" s="1"/>
      <c r="B701" s="1"/>
      <c r="C701" s="1"/>
      <c r="D701" s="1"/>
      <c r="E701" s="1"/>
      <c r="F701" s="88"/>
      <c r="G701" s="88"/>
      <c r="H701" s="1"/>
      <c r="I701" s="40"/>
      <c r="J701" s="1"/>
      <c r="K701" s="1"/>
      <c r="L701" s="104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>
      <c r="A702" s="1"/>
      <c r="B702" s="1"/>
      <c r="C702" s="1"/>
      <c r="D702" s="1"/>
      <c r="E702" s="1"/>
      <c r="F702" s="88"/>
      <c r="G702" s="88"/>
      <c r="H702" s="1"/>
      <c r="I702" s="40"/>
      <c r="J702" s="1"/>
      <c r="K702" s="1"/>
      <c r="L702" s="104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>
      <c r="A703" s="1"/>
      <c r="B703" s="1"/>
      <c r="C703" s="1"/>
      <c r="D703" s="1"/>
      <c r="E703" s="1"/>
      <c r="F703" s="88"/>
      <c r="G703" s="88"/>
      <c r="H703" s="1"/>
      <c r="I703" s="40"/>
      <c r="J703" s="1"/>
      <c r="K703" s="1"/>
      <c r="L703" s="104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>
      <c r="A704" s="1"/>
      <c r="B704" s="1"/>
      <c r="C704" s="1"/>
      <c r="D704" s="1"/>
      <c r="E704" s="1"/>
      <c r="F704" s="88"/>
      <c r="G704" s="88"/>
      <c r="H704" s="1"/>
      <c r="I704" s="40"/>
      <c r="J704" s="1"/>
      <c r="K704" s="1"/>
      <c r="L704" s="104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>
      <c r="A705" s="1"/>
      <c r="B705" s="1"/>
      <c r="C705" s="1"/>
      <c r="D705" s="1"/>
      <c r="E705" s="1"/>
      <c r="F705" s="88"/>
      <c r="G705" s="88"/>
      <c r="H705" s="1"/>
      <c r="I705" s="40"/>
      <c r="J705" s="1"/>
      <c r="K705" s="1"/>
      <c r="L705" s="104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>
      <c r="A706" s="1"/>
      <c r="B706" s="1"/>
      <c r="C706" s="1"/>
      <c r="D706" s="1"/>
      <c r="E706" s="1"/>
      <c r="F706" s="88"/>
      <c r="G706" s="88"/>
      <c r="H706" s="1"/>
      <c r="I706" s="40"/>
      <c r="J706" s="1"/>
      <c r="K706" s="1"/>
      <c r="L706" s="104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>
      <c r="A707" s="1"/>
      <c r="B707" s="1"/>
      <c r="C707" s="1"/>
      <c r="D707" s="1"/>
      <c r="E707" s="1"/>
      <c r="F707" s="88"/>
      <c r="G707" s="88"/>
      <c r="H707" s="1"/>
      <c r="I707" s="40"/>
      <c r="J707" s="1"/>
      <c r="K707" s="1"/>
      <c r="L707" s="104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>
      <c r="A708" s="1"/>
      <c r="B708" s="1"/>
      <c r="C708" s="1"/>
      <c r="D708" s="1"/>
      <c r="E708" s="1"/>
      <c r="F708" s="88"/>
      <c r="G708" s="88"/>
      <c r="H708" s="1"/>
      <c r="I708" s="40"/>
      <c r="J708" s="1"/>
      <c r="K708" s="1"/>
      <c r="L708" s="104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>
      <c r="A709" s="1"/>
      <c r="B709" s="1"/>
      <c r="C709" s="1"/>
      <c r="D709" s="1"/>
      <c r="E709" s="1"/>
      <c r="F709" s="88"/>
      <c r="G709" s="88"/>
      <c r="H709" s="1"/>
      <c r="I709" s="40"/>
      <c r="J709" s="1"/>
      <c r="K709" s="1"/>
      <c r="L709" s="104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>
      <c r="A710" s="1"/>
      <c r="B710" s="1"/>
      <c r="C710" s="1"/>
      <c r="D710" s="1"/>
      <c r="E710" s="1"/>
      <c r="F710" s="88"/>
      <c r="G710" s="88"/>
      <c r="H710" s="1"/>
      <c r="I710" s="40"/>
      <c r="J710" s="1"/>
      <c r="K710" s="1"/>
      <c r="L710" s="104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>
      <c r="A711" s="1"/>
      <c r="B711" s="1"/>
      <c r="C711" s="1"/>
      <c r="D711" s="1"/>
      <c r="E711" s="1"/>
      <c r="F711" s="88"/>
      <c r="G711" s="88"/>
      <c r="H711" s="1"/>
      <c r="I711" s="40"/>
      <c r="J711" s="1"/>
      <c r="K711" s="1"/>
      <c r="L711" s="104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>
      <c r="A712" s="1"/>
      <c r="B712" s="1"/>
      <c r="C712" s="1"/>
      <c r="D712" s="1"/>
      <c r="E712" s="1"/>
      <c r="F712" s="88"/>
      <c r="G712" s="88"/>
      <c r="H712" s="1"/>
      <c r="I712" s="40"/>
      <c r="J712" s="1"/>
      <c r="K712" s="1"/>
      <c r="L712" s="104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>
      <c r="A713" s="1"/>
      <c r="B713" s="1"/>
      <c r="C713" s="1"/>
      <c r="D713" s="1"/>
      <c r="E713" s="1"/>
      <c r="F713" s="88"/>
      <c r="G713" s="88"/>
      <c r="H713" s="1"/>
      <c r="I713" s="40"/>
      <c r="J713" s="1"/>
      <c r="K713" s="1"/>
      <c r="L713" s="104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>
      <c r="A714" s="1"/>
      <c r="B714" s="1"/>
      <c r="C714" s="1"/>
      <c r="D714" s="1"/>
      <c r="E714" s="1"/>
      <c r="F714" s="88"/>
      <c r="G714" s="88"/>
      <c r="H714" s="1"/>
      <c r="I714" s="40"/>
      <c r="J714" s="1"/>
      <c r="K714" s="1"/>
      <c r="L714" s="104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>
      <c r="A715" s="1"/>
      <c r="B715" s="1"/>
      <c r="C715" s="1"/>
      <c r="D715" s="1"/>
      <c r="E715" s="1"/>
      <c r="F715" s="88"/>
      <c r="G715" s="88"/>
      <c r="H715" s="1"/>
      <c r="I715" s="40"/>
      <c r="J715" s="1"/>
      <c r="K715" s="1"/>
      <c r="L715" s="104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>
      <c r="A716" s="1"/>
      <c r="B716" s="1"/>
      <c r="C716" s="1"/>
      <c r="D716" s="1"/>
      <c r="E716" s="1"/>
      <c r="F716" s="88"/>
      <c r="G716" s="88"/>
      <c r="H716" s="1"/>
      <c r="I716" s="40"/>
      <c r="J716" s="1"/>
      <c r="K716" s="1"/>
      <c r="L716" s="104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>
      <c r="A717" s="1"/>
      <c r="B717" s="1"/>
      <c r="C717" s="1"/>
      <c r="D717" s="1"/>
      <c r="E717" s="1"/>
      <c r="F717" s="88"/>
      <c r="G717" s="88"/>
      <c r="H717" s="1"/>
      <c r="I717" s="40"/>
      <c r="J717" s="1"/>
      <c r="K717" s="1"/>
      <c r="L717" s="104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>
      <c r="A718" s="1"/>
      <c r="B718" s="1"/>
      <c r="C718" s="1"/>
      <c r="D718" s="1"/>
      <c r="E718" s="1"/>
      <c r="F718" s="88"/>
      <c r="G718" s="88"/>
      <c r="H718" s="1"/>
      <c r="I718" s="40"/>
      <c r="J718" s="1"/>
      <c r="K718" s="1"/>
      <c r="L718" s="104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>
      <c r="A719" s="1"/>
      <c r="B719" s="1"/>
      <c r="C719" s="1"/>
      <c r="D719" s="1"/>
      <c r="E719" s="1"/>
      <c r="F719" s="88"/>
      <c r="G719" s="88"/>
      <c r="H719" s="1"/>
      <c r="I719" s="40"/>
      <c r="J719" s="1"/>
      <c r="K719" s="1"/>
      <c r="L719" s="104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>
      <c r="A720" s="1"/>
      <c r="B720" s="1"/>
      <c r="C720" s="1"/>
      <c r="D720" s="1"/>
      <c r="E720" s="1"/>
      <c r="F720" s="88"/>
      <c r="G720" s="88"/>
      <c r="H720" s="1"/>
      <c r="I720" s="40"/>
      <c r="J720" s="1"/>
      <c r="K720" s="1"/>
      <c r="L720" s="104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>
      <c r="A721" s="1"/>
      <c r="B721" s="1"/>
      <c r="C721" s="1"/>
      <c r="D721" s="1"/>
      <c r="E721" s="1"/>
      <c r="F721" s="88"/>
      <c r="G721" s="88"/>
      <c r="H721" s="1"/>
      <c r="I721" s="40"/>
      <c r="J721" s="1"/>
      <c r="K721" s="1"/>
      <c r="L721" s="104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>
      <c r="A722" s="1"/>
      <c r="B722" s="1"/>
      <c r="C722" s="1"/>
      <c r="D722" s="1"/>
      <c r="E722" s="1"/>
      <c r="F722" s="88"/>
      <c r="G722" s="88"/>
      <c r="H722" s="1"/>
      <c r="I722" s="40"/>
      <c r="J722" s="1"/>
      <c r="K722" s="1"/>
      <c r="L722" s="104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>
      <c r="A723" s="1"/>
      <c r="B723" s="1"/>
      <c r="C723" s="1"/>
      <c r="D723" s="1"/>
      <c r="E723" s="1"/>
      <c r="F723" s="88"/>
      <c r="G723" s="88"/>
      <c r="H723" s="1"/>
      <c r="I723" s="40"/>
      <c r="J723" s="1"/>
      <c r="K723" s="1"/>
      <c r="L723" s="104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>
      <c r="A724" s="1"/>
      <c r="B724" s="1"/>
      <c r="C724" s="1"/>
      <c r="D724" s="1"/>
      <c r="E724" s="1"/>
      <c r="F724" s="88"/>
      <c r="G724" s="88"/>
      <c r="H724" s="1"/>
      <c r="I724" s="40"/>
      <c r="J724" s="1"/>
      <c r="K724" s="1"/>
      <c r="L724" s="104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>
      <c r="A725" s="1"/>
      <c r="B725" s="1"/>
      <c r="C725" s="1"/>
      <c r="D725" s="1"/>
      <c r="E725" s="1"/>
      <c r="F725" s="88"/>
      <c r="G725" s="88"/>
      <c r="H725" s="1"/>
      <c r="I725" s="40"/>
      <c r="J725" s="1"/>
      <c r="K725" s="1"/>
      <c r="L725" s="104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>
      <c r="A726" s="1"/>
      <c r="B726" s="1"/>
      <c r="C726" s="1"/>
      <c r="D726" s="1"/>
      <c r="E726" s="1"/>
      <c r="F726" s="88"/>
      <c r="G726" s="88"/>
      <c r="H726" s="1"/>
      <c r="I726" s="40"/>
      <c r="J726" s="1"/>
      <c r="K726" s="1"/>
      <c r="L726" s="104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>
      <c r="A727" s="1"/>
      <c r="B727" s="1"/>
      <c r="C727" s="1"/>
      <c r="D727" s="1"/>
      <c r="E727" s="1"/>
      <c r="F727" s="88"/>
      <c r="G727" s="88"/>
      <c r="H727" s="1"/>
      <c r="I727" s="40"/>
      <c r="J727" s="1"/>
      <c r="K727" s="1"/>
      <c r="L727" s="104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>
      <c r="A728" s="1"/>
      <c r="B728" s="1"/>
      <c r="C728" s="1"/>
      <c r="D728" s="1"/>
      <c r="E728" s="1"/>
      <c r="F728" s="88"/>
      <c r="G728" s="88"/>
      <c r="H728" s="1"/>
      <c r="I728" s="40"/>
      <c r="J728" s="1"/>
      <c r="K728" s="1"/>
      <c r="L728" s="104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>
      <c r="A729" s="1"/>
      <c r="B729" s="1"/>
      <c r="C729" s="1"/>
      <c r="D729" s="1"/>
      <c r="E729" s="1"/>
      <c r="F729" s="88"/>
      <c r="G729" s="88"/>
      <c r="H729" s="1"/>
      <c r="I729" s="40"/>
      <c r="J729" s="1"/>
      <c r="K729" s="1"/>
      <c r="L729" s="104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>
      <c r="A730" s="1"/>
      <c r="B730" s="1"/>
      <c r="C730" s="1"/>
      <c r="D730" s="1"/>
      <c r="E730" s="1"/>
      <c r="F730" s="88"/>
      <c r="G730" s="88"/>
      <c r="H730" s="1"/>
      <c r="I730" s="40"/>
      <c r="J730" s="1"/>
      <c r="K730" s="1"/>
      <c r="L730" s="104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>
      <c r="A731" s="1"/>
      <c r="B731" s="1"/>
      <c r="C731" s="1"/>
      <c r="D731" s="1"/>
      <c r="E731" s="1"/>
      <c r="F731" s="88"/>
      <c r="G731" s="88"/>
      <c r="H731" s="1"/>
      <c r="I731" s="40"/>
      <c r="J731" s="1"/>
      <c r="K731" s="1"/>
      <c r="L731" s="104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>
      <c r="A732" s="1"/>
      <c r="B732" s="1"/>
      <c r="C732" s="1"/>
      <c r="D732" s="1"/>
      <c r="E732" s="1"/>
      <c r="F732" s="88"/>
      <c r="G732" s="88"/>
      <c r="H732" s="1"/>
      <c r="I732" s="40"/>
      <c r="J732" s="1"/>
      <c r="K732" s="1"/>
      <c r="L732" s="104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>
      <c r="A733" s="1"/>
      <c r="B733" s="1"/>
      <c r="C733" s="1"/>
      <c r="D733" s="1"/>
      <c r="E733" s="1"/>
      <c r="F733" s="88"/>
      <c r="G733" s="88"/>
      <c r="H733" s="1"/>
      <c r="I733" s="40"/>
      <c r="J733" s="1"/>
      <c r="K733" s="1"/>
      <c r="L733" s="104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>
      <c r="A734" s="1"/>
      <c r="B734" s="1"/>
      <c r="C734" s="1"/>
      <c r="D734" s="1"/>
      <c r="E734" s="1"/>
      <c r="F734" s="88"/>
      <c r="G734" s="88"/>
      <c r="H734" s="1"/>
      <c r="I734" s="40"/>
      <c r="J734" s="1"/>
      <c r="K734" s="1"/>
      <c r="L734" s="104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>
      <c r="A735" s="1"/>
      <c r="B735" s="1"/>
      <c r="C735" s="1"/>
      <c r="D735" s="1"/>
      <c r="E735" s="1"/>
      <c r="F735" s="88"/>
      <c r="G735" s="88"/>
      <c r="H735" s="1"/>
      <c r="I735" s="40"/>
      <c r="J735" s="1"/>
      <c r="K735" s="1"/>
      <c r="L735" s="104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>
      <c r="A736" s="1"/>
      <c r="B736" s="1"/>
      <c r="C736" s="1"/>
      <c r="D736" s="1"/>
      <c r="E736" s="1"/>
      <c r="F736" s="88"/>
      <c r="G736" s="88"/>
      <c r="H736" s="1"/>
      <c r="I736" s="40"/>
      <c r="J736" s="1"/>
      <c r="K736" s="1"/>
      <c r="L736" s="104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>
      <c r="A737" s="1"/>
      <c r="B737" s="1"/>
      <c r="C737" s="1"/>
      <c r="D737" s="1"/>
      <c r="E737" s="1"/>
      <c r="F737" s="88"/>
      <c r="G737" s="88"/>
      <c r="H737" s="1"/>
      <c r="I737" s="40"/>
      <c r="J737" s="1"/>
      <c r="K737" s="1"/>
      <c r="L737" s="104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>
      <c r="A738" s="1"/>
      <c r="B738" s="1"/>
      <c r="C738" s="1"/>
      <c r="D738" s="1"/>
      <c r="E738" s="1"/>
      <c r="F738" s="88"/>
      <c r="G738" s="88"/>
      <c r="H738" s="1"/>
      <c r="I738" s="40"/>
      <c r="J738" s="1"/>
      <c r="K738" s="1"/>
      <c r="L738" s="104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>
      <c r="A739" s="1"/>
      <c r="B739" s="1"/>
      <c r="C739" s="1"/>
      <c r="D739" s="1"/>
      <c r="E739" s="1"/>
      <c r="F739" s="88"/>
      <c r="G739" s="88"/>
      <c r="H739" s="1"/>
      <c r="I739" s="40"/>
      <c r="J739" s="1"/>
      <c r="K739" s="1"/>
      <c r="L739" s="104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>
      <c r="A740" s="1"/>
      <c r="B740" s="1"/>
      <c r="C740" s="1"/>
      <c r="D740" s="1"/>
      <c r="E740" s="1"/>
      <c r="F740" s="88"/>
      <c r="G740" s="88"/>
      <c r="H740" s="1"/>
      <c r="I740" s="40"/>
      <c r="J740" s="1"/>
      <c r="K740" s="1"/>
      <c r="L740" s="104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>
      <c r="A741" s="1"/>
      <c r="B741" s="1"/>
      <c r="C741" s="1"/>
      <c r="D741" s="1"/>
      <c r="E741" s="1"/>
      <c r="F741" s="88"/>
      <c r="G741" s="88"/>
      <c r="H741" s="1"/>
      <c r="I741" s="40"/>
      <c r="J741" s="1"/>
      <c r="K741" s="1"/>
      <c r="L741" s="104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>
      <c r="A742" s="1"/>
      <c r="B742" s="1"/>
      <c r="C742" s="1"/>
      <c r="D742" s="1"/>
      <c r="E742" s="1"/>
      <c r="F742" s="88"/>
      <c r="G742" s="88"/>
      <c r="H742" s="1"/>
      <c r="I742" s="40"/>
      <c r="J742" s="1"/>
      <c r="K742" s="1"/>
      <c r="L742" s="104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>
      <c r="A743" s="1"/>
      <c r="B743" s="1"/>
      <c r="C743" s="1"/>
      <c r="D743" s="1"/>
      <c r="E743" s="1"/>
      <c r="F743" s="88"/>
      <c r="G743" s="88"/>
      <c r="H743" s="1"/>
      <c r="I743" s="40"/>
      <c r="J743" s="1"/>
      <c r="K743" s="1"/>
      <c r="L743" s="104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>
      <c r="A744" s="1"/>
      <c r="B744" s="1"/>
      <c r="C744" s="1"/>
      <c r="D744" s="1"/>
      <c r="E744" s="1"/>
      <c r="F744" s="88"/>
      <c r="G744" s="88"/>
      <c r="H744" s="1"/>
      <c r="I744" s="40"/>
      <c r="J744" s="1"/>
      <c r="K744" s="1"/>
      <c r="L744" s="104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>
      <c r="A745" s="1"/>
      <c r="B745" s="1"/>
      <c r="C745" s="1"/>
      <c r="D745" s="1"/>
      <c r="E745" s="1"/>
      <c r="F745" s="88"/>
      <c r="G745" s="88"/>
      <c r="H745" s="1"/>
      <c r="I745" s="40"/>
      <c r="J745" s="1"/>
      <c r="K745" s="1"/>
      <c r="L745" s="104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>
      <c r="A746" s="1"/>
      <c r="B746" s="1"/>
      <c r="C746" s="1"/>
      <c r="D746" s="1"/>
      <c r="E746" s="1"/>
      <c r="F746" s="88"/>
      <c r="G746" s="88"/>
      <c r="H746" s="1"/>
      <c r="I746" s="40"/>
      <c r="J746" s="1"/>
      <c r="K746" s="1"/>
      <c r="L746" s="104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>
      <c r="A747" s="1"/>
      <c r="B747" s="1"/>
      <c r="C747" s="1"/>
      <c r="D747" s="1"/>
      <c r="E747" s="1"/>
      <c r="F747" s="88"/>
      <c r="G747" s="88"/>
      <c r="H747" s="1"/>
      <c r="I747" s="40"/>
      <c r="J747" s="1"/>
      <c r="K747" s="1"/>
      <c r="L747" s="104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>
      <c r="A748" s="1"/>
      <c r="B748" s="1"/>
      <c r="C748" s="1"/>
      <c r="D748" s="1"/>
      <c r="E748" s="1"/>
      <c r="F748" s="88"/>
      <c r="G748" s="88"/>
      <c r="H748" s="1"/>
      <c r="I748" s="40"/>
      <c r="J748" s="1"/>
      <c r="K748" s="1"/>
      <c r="L748" s="104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>
      <c r="A749" s="1"/>
      <c r="B749" s="1"/>
      <c r="C749" s="1"/>
      <c r="D749" s="1"/>
      <c r="E749" s="1"/>
      <c r="F749" s="88"/>
      <c r="G749" s="88"/>
      <c r="H749" s="1"/>
      <c r="I749" s="40"/>
      <c r="J749" s="1"/>
      <c r="K749" s="1"/>
      <c r="L749" s="104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>
      <c r="A750" s="1"/>
      <c r="B750" s="1"/>
      <c r="C750" s="1"/>
      <c r="D750" s="1"/>
      <c r="E750" s="1"/>
      <c r="F750" s="88"/>
      <c r="G750" s="88"/>
      <c r="H750" s="1"/>
      <c r="I750" s="40"/>
      <c r="J750" s="1"/>
      <c r="K750" s="1"/>
      <c r="L750" s="104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>
      <c r="A751" s="1"/>
      <c r="B751" s="1"/>
      <c r="C751" s="1"/>
      <c r="D751" s="1"/>
      <c r="E751" s="1"/>
      <c r="F751" s="88"/>
      <c r="G751" s="88"/>
      <c r="H751" s="1"/>
      <c r="I751" s="40"/>
      <c r="J751" s="1"/>
      <c r="K751" s="1"/>
      <c r="L751" s="104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>
      <c r="A752" s="1"/>
      <c r="B752" s="1"/>
      <c r="C752" s="1"/>
      <c r="D752" s="1"/>
      <c r="E752" s="1"/>
      <c r="F752" s="88"/>
      <c r="G752" s="88"/>
      <c r="H752" s="1"/>
      <c r="I752" s="40"/>
      <c r="J752" s="1"/>
      <c r="K752" s="1"/>
      <c r="L752" s="104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>
      <c r="A753" s="1"/>
      <c r="B753" s="1"/>
      <c r="C753" s="1"/>
      <c r="D753" s="1"/>
      <c r="E753" s="1"/>
      <c r="F753" s="88"/>
      <c r="G753" s="88"/>
      <c r="H753" s="1"/>
      <c r="I753" s="40"/>
      <c r="J753" s="1"/>
      <c r="K753" s="1"/>
      <c r="L753" s="104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>
      <c r="A754" s="1"/>
      <c r="B754" s="1"/>
      <c r="C754" s="1"/>
      <c r="D754" s="1"/>
      <c r="E754" s="1"/>
      <c r="F754" s="88"/>
      <c r="G754" s="88"/>
      <c r="H754" s="1"/>
      <c r="I754" s="40"/>
      <c r="J754" s="1"/>
      <c r="K754" s="1"/>
      <c r="L754" s="104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>
      <c r="A755" s="1"/>
      <c r="B755" s="1"/>
      <c r="C755" s="1"/>
      <c r="D755" s="1"/>
      <c r="E755" s="1"/>
      <c r="F755" s="88"/>
      <c r="G755" s="88"/>
      <c r="H755" s="1"/>
      <c r="I755" s="40"/>
      <c r="J755" s="1"/>
      <c r="K755" s="1"/>
      <c r="L755" s="104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>
      <c r="A756" s="1"/>
      <c r="B756" s="1"/>
      <c r="C756" s="1"/>
      <c r="D756" s="1"/>
      <c r="E756" s="1"/>
      <c r="F756" s="88"/>
      <c r="G756" s="88"/>
      <c r="H756" s="1"/>
      <c r="I756" s="40"/>
      <c r="J756" s="1"/>
      <c r="K756" s="1"/>
      <c r="L756" s="104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>
      <c r="A757" s="1"/>
      <c r="B757" s="1"/>
      <c r="C757" s="1"/>
      <c r="D757" s="1"/>
      <c r="E757" s="1"/>
      <c r="F757" s="88"/>
      <c r="G757" s="88"/>
      <c r="H757" s="1"/>
      <c r="I757" s="40"/>
      <c r="J757" s="1"/>
      <c r="K757" s="1"/>
      <c r="L757" s="104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>
      <c r="A758" s="1"/>
      <c r="B758" s="1"/>
      <c r="C758" s="1"/>
      <c r="D758" s="1"/>
      <c r="E758" s="1"/>
      <c r="F758" s="88"/>
      <c r="G758" s="88"/>
      <c r="H758" s="1"/>
      <c r="I758" s="40"/>
      <c r="J758" s="1"/>
      <c r="K758" s="1"/>
      <c r="L758" s="104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>
      <c r="A759" s="1"/>
      <c r="B759" s="1"/>
      <c r="C759" s="1"/>
      <c r="D759" s="1"/>
      <c r="E759" s="1"/>
      <c r="F759" s="88"/>
      <c r="G759" s="88"/>
      <c r="H759" s="1"/>
      <c r="I759" s="40"/>
      <c r="J759" s="1"/>
      <c r="K759" s="1"/>
      <c r="L759" s="104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>
      <c r="A760" s="1"/>
      <c r="B760" s="1"/>
      <c r="C760" s="1"/>
      <c r="D760" s="1"/>
      <c r="E760" s="1"/>
      <c r="F760" s="88"/>
      <c r="G760" s="88"/>
      <c r="H760" s="1"/>
      <c r="I760" s="40"/>
      <c r="J760" s="1"/>
      <c r="K760" s="1"/>
      <c r="L760" s="104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>
      <c r="A761" s="1"/>
      <c r="B761" s="1"/>
      <c r="C761" s="1"/>
      <c r="D761" s="1"/>
      <c r="E761" s="1"/>
      <c r="F761" s="88"/>
      <c r="G761" s="88"/>
      <c r="H761" s="1"/>
      <c r="I761" s="40"/>
      <c r="J761" s="1"/>
      <c r="K761" s="1"/>
      <c r="L761" s="104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>
      <c r="A762" s="1"/>
      <c r="B762" s="1"/>
      <c r="C762" s="1"/>
      <c r="D762" s="1"/>
      <c r="E762" s="1"/>
      <c r="F762" s="88"/>
      <c r="G762" s="88"/>
      <c r="H762" s="1"/>
      <c r="I762" s="40"/>
      <c r="J762" s="1"/>
      <c r="K762" s="1"/>
      <c r="L762" s="104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>
      <c r="A763" s="1"/>
      <c r="B763" s="1"/>
      <c r="C763" s="1"/>
      <c r="D763" s="1"/>
      <c r="E763" s="1"/>
      <c r="F763" s="88"/>
      <c r="G763" s="88"/>
      <c r="H763" s="1"/>
      <c r="I763" s="40"/>
      <c r="J763" s="1"/>
      <c r="K763" s="1"/>
      <c r="L763" s="104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>
      <c r="A764" s="1"/>
      <c r="B764" s="1"/>
      <c r="C764" s="1"/>
      <c r="D764" s="1"/>
      <c r="E764" s="1"/>
      <c r="F764" s="88"/>
      <c r="G764" s="88"/>
      <c r="H764" s="1"/>
      <c r="I764" s="40"/>
      <c r="J764" s="1"/>
      <c r="K764" s="1"/>
      <c r="L764" s="104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>
      <c r="A765" s="1"/>
      <c r="B765" s="1"/>
      <c r="C765" s="1"/>
      <c r="D765" s="1"/>
      <c r="E765" s="1"/>
      <c r="F765" s="88"/>
      <c r="G765" s="88"/>
      <c r="H765" s="1"/>
      <c r="I765" s="40"/>
      <c r="J765" s="1"/>
      <c r="K765" s="1"/>
      <c r="L765" s="104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>
      <c r="A766" s="1"/>
      <c r="B766" s="1"/>
      <c r="C766" s="1"/>
      <c r="D766" s="1"/>
      <c r="E766" s="1"/>
      <c r="F766" s="88"/>
      <c r="G766" s="88"/>
      <c r="H766" s="1"/>
      <c r="I766" s="40"/>
      <c r="J766" s="1"/>
      <c r="K766" s="1"/>
      <c r="L766" s="104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>
      <c r="A767" s="1"/>
      <c r="B767" s="1"/>
      <c r="C767" s="1"/>
      <c r="D767" s="1"/>
      <c r="E767" s="1"/>
      <c r="F767" s="88"/>
      <c r="G767" s="88"/>
      <c r="H767" s="1"/>
      <c r="I767" s="40"/>
      <c r="J767" s="1"/>
      <c r="K767" s="1"/>
      <c r="L767" s="104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>
      <c r="A768" s="1"/>
      <c r="B768" s="1"/>
      <c r="C768" s="1"/>
      <c r="D768" s="1"/>
      <c r="E768" s="1"/>
      <c r="F768" s="88"/>
      <c r="G768" s="88"/>
      <c r="H768" s="1"/>
      <c r="I768" s="40"/>
      <c r="J768" s="1"/>
      <c r="K768" s="1"/>
      <c r="L768" s="104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>
      <c r="A769" s="1"/>
      <c r="B769" s="1"/>
      <c r="C769" s="1"/>
      <c r="D769" s="1"/>
      <c r="E769" s="1"/>
      <c r="F769" s="88"/>
      <c r="G769" s="88"/>
      <c r="H769" s="1"/>
      <c r="I769" s="40"/>
      <c r="J769" s="1"/>
      <c r="K769" s="1"/>
      <c r="L769" s="104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>
      <c r="A770" s="1"/>
      <c r="B770" s="1"/>
      <c r="C770" s="1"/>
      <c r="D770" s="1"/>
      <c r="E770" s="1"/>
      <c r="F770" s="88"/>
      <c r="G770" s="88"/>
      <c r="H770" s="1"/>
      <c r="I770" s="40"/>
      <c r="J770" s="1"/>
      <c r="K770" s="1"/>
      <c r="L770" s="104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>
      <c r="A771" s="1"/>
      <c r="B771" s="1"/>
      <c r="C771" s="1"/>
      <c r="D771" s="1"/>
      <c r="E771" s="1"/>
      <c r="F771" s="88"/>
      <c r="G771" s="88"/>
      <c r="H771" s="1"/>
      <c r="I771" s="40"/>
      <c r="J771" s="1"/>
      <c r="K771" s="1"/>
      <c r="L771" s="104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>
      <c r="A772" s="1"/>
      <c r="B772" s="1"/>
      <c r="C772" s="1"/>
      <c r="D772" s="1"/>
      <c r="E772" s="1"/>
      <c r="F772" s="88"/>
      <c r="G772" s="88"/>
      <c r="H772" s="1"/>
      <c r="I772" s="40"/>
      <c r="J772" s="1"/>
      <c r="K772" s="1"/>
      <c r="L772" s="104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>
      <c r="A773" s="1"/>
      <c r="B773" s="1"/>
      <c r="C773" s="1"/>
      <c r="D773" s="1"/>
      <c r="E773" s="1"/>
      <c r="F773" s="88"/>
      <c r="G773" s="88"/>
      <c r="H773" s="1"/>
      <c r="I773" s="40"/>
      <c r="J773" s="1"/>
      <c r="K773" s="1"/>
      <c r="L773" s="104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>
      <c r="A774" s="1"/>
      <c r="B774" s="1"/>
      <c r="C774" s="1"/>
      <c r="D774" s="1"/>
      <c r="E774" s="1"/>
      <c r="F774" s="88"/>
      <c r="G774" s="88"/>
      <c r="H774" s="1"/>
      <c r="I774" s="40"/>
      <c r="J774" s="1"/>
      <c r="K774" s="1"/>
      <c r="L774" s="104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>
      <c r="A775" s="1"/>
      <c r="B775" s="1"/>
      <c r="C775" s="1"/>
      <c r="D775" s="1"/>
      <c r="E775" s="1"/>
      <c r="F775" s="88"/>
      <c r="G775" s="88"/>
      <c r="H775" s="1"/>
      <c r="I775" s="40"/>
      <c r="J775" s="1"/>
      <c r="K775" s="1"/>
      <c r="L775" s="104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>
      <c r="A776" s="1"/>
      <c r="B776" s="1"/>
      <c r="C776" s="1"/>
      <c r="D776" s="1"/>
      <c r="E776" s="1"/>
      <c r="F776" s="88"/>
      <c r="G776" s="88"/>
      <c r="H776" s="1"/>
      <c r="I776" s="40"/>
      <c r="J776" s="1"/>
      <c r="K776" s="1"/>
      <c r="L776" s="104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>
      <c r="A777" s="1"/>
      <c r="B777" s="1"/>
      <c r="C777" s="1"/>
      <c r="D777" s="1"/>
      <c r="E777" s="1"/>
      <c r="F777" s="88"/>
      <c r="G777" s="88"/>
      <c r="H777" s="1"/>
      <c r="I777" s="40"/>
      <c r="J777" s="1"/>
      <c r="K777" s="1"/>
      <c r="L777" s="104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>
      <c r="A778" s="1"/>
      <c r="B778" s="1"/>
      <c r="C778" s="1"/>
      <c r="D778" s="1"/>
      <c r="E778" s="1"/>
      <c r="F778" s="88"/>
      <c r="G778" s="88"/>
      <c r="H778" s="1"/>
      <c r="I778" s="40"/>
      <c r="J778" s="1"/>
      <c r="K778" s="1"/>
      <c r="L778" s="104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>
      <c r="A779" s="1"/>
      <c r="B779" s="1"/>
      <c r="C779" s="1"/>
      <c r="D779" s="1"/>
      <c r="E779" s="1"/>
      <c r="F779" s="88"/>
      <c r="G779" s="88"/>
      <c r="H779" s="1"/>
      <c r="I779" s="40"/>
      <c r="J779" s="1"/>
      <c r="K779" s="1"/>
      <c r="L779" s="104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>
      <c r="A780" s="1"/>
      <c r="B780" s="1"/>
      <c r="C780" s="1"/>
      <c r="D780" s="1"/>
      <c r="E780" s="1"/>
      <c r="F780" s="88"/>
      <c r="G780" s="88"/>
      <c r="H780" s="1"/>
      <c r="I780" s="40"/>
      <c r="J780" s="1"/>
      <c r="K780" s="1"/>
      <c r="L780" s="104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>
      <c r="A781" s="1"/>
      <c r="B781" s="1"/>
      <c r="C781" s="1"/>
      <c r="D781" s="1"/>
      <c r="E781" s="1"/>
      <c r="F781" s="88"/>
      <c r="G781" s="88"/>
      <c r="H781" s="1"/>
      <c r="I781" s="40"/>
      <c r="J781" s="1"/>
      <c r="K781" s="1"/>
      <c r="L781" s="104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>
      <c r="A782" s="1"/>
      <c r="B782" s="1"/>
      <c r="C782" s="1"/>
      <c r="D782" s="1"/>
      <c r="E782" s="1"/>
      <c r="F782" s="88"/>
      <c r="G782" s="88"/>
      <c r="H782" s="1"/>
      <c r="I782" s="40"/>
      <c r="J782" s="1"/>
      <c r="K782" s="1"/>
      <c r="L782" s="104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>
      <c r="A783" s="1"/>
      <c r="B783" s="1"/>
      <c r="C783" s="1"/>
      <c r="D783" s="1"/>
      <c r="E783" s="1"/>
      <c r="F783" s="88"/>
      <c r="G783" s="88"/>
      <c r="H783" s="1"/>
      <c r="I783" s="40"/>
      <c r="J783" s="1"/>
      <c r="K783" s="1"/>
      <c r="L783" s="104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>
      <c r="A784" s="1"/>
      <c r="B784" s="1"/>
      <c r="C784" s="1"/>
      <c r="D784" s="1"/>
      <c r="E784" s="1"/>
      <c r="F784" s="88"/>
      <c r="G784" s="88"/>
      <c r="H784" s="1"/>
      <c r="I784" s="40"/>
      <c r="J784" s="1"/>
      <c r="K784" s="1"/>
      <c r="L784" s="104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>
      <c r="A785" s="1"/>
      <c r="B785" s="1"/>
      <c r="C785" s="1"/>
      <c r="D785" s="1"/>
      <c r="E785" s="1"/>
      <c r="F785" s="88"/>
      <c r="G785" s="88"/>
      <c r="H785" s="1"/>
      <c r="I785" s="40"/>
      <c r="J785" s="1"/>
      <c r="K785" s="1"/>
      <c r="L785" s="104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>
      <c r="A786" s="1"/>
      <c r="B786" s="1"/>
      <c r="C786" s="1"/>
      <c r="D786" s="1"/>
      <c r="E786" s="1"/>
      <c r="F786" s="88"/>
      <c r="G786" s="88"/>
      <c r="H786" s="1"/>
      <c r="I786" s="40"/>
      <c r="J786" s="1"/>
      <c r="K786" s="1"/>
      <c r="L786" s="104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>
      <c r="A787" s="1"/>
      <c r="B787" s="1"/>
      <c r="C787" s="1"/>
      <c r="D787" s="1"/>
      <c r="E787" s="1"/>
      <c r="F787" s="88"/>
      <c r="G787" s="88"/>
      <c r="H787" s="1"/>
      <c r="I787" s="40"/>
      <c r="J787" s="1"/>
      <c r="K787" s="1"/>
      <c r="L787" s="104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>
      <c r="A788" s="1"/>
      <c r="B788" s="1"/>
      <c r="C788" s="1"/>
      <c r="D788" s="1"/>
      <c r="E788" s="1"/>
      <c r="F788" s="88"/>
      <c r="G788" s="88"/>
      <c r="H788" s="1"/>
      <c r="I788" s="40"/>
      <c r="J788" s="1"/>
      <c r="K788" s="1"/>
      <c r="L788" s="104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>
      <c r="A789" s="1"/>
      <c r="B789" s="1"/>
      <c r="C789" s="1"/>
      <c r="D789" s="1"/>
      <c r="E789" s="1"/>
      <c r="F789" s="88"/>
      <c r="G789" s="88"/>
      <c r="H789" s="1"/>
      <c r="I789" s="40"/>
      <c r="J789" s="1"/>
      <c r="K789" s="1"/>
      <c r="L789" s="104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>
      <c r="A790" s="1"/>
      <c r="B790" s="1"/>
      <c r="C790" s="1"/>
      <c r="D790" s="1"/>
      <c r="E790" s="1"/>
      <c r="F790" s="88"/>
      <c r="G790" s="88"/>
      <c r="H790" s="1"/>
      <c r="I790" s="40"/>
      <c r="J790" s="1"/>
      <c r="K790" s="1"/>
      <c r="L790" s="104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>
      <c r="A791" s="1"/>
      <c r="B791" s="1"/>
      <c r="C791" s="1"/>
      <c r="D791" s="1"/>
      <c r="E791" s="1"/>
      <c r="F791" s="88"/>
      <c r="G791" s="88"/>
      <c r="H791" s="1"/>
      <c r="I791" s="40"/>
      <c r="J791" s="1"/>
      <c r="K791" s="1"/>
      <c r="L791" s="104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>
      <c r="A792" s="1"/>
      <c r="B792" s="1"/>
      <c r="C792" s="1"/>
      <c r="D792" s="1"/>
      <c r="E792" s="1"/>
      <c r="F792" s="88"/>
      <c r="G792" s="88"/>
      <c r="H792" s="1"/>
      <c r="I792" s="40"/>
      <c r="J792" s="1"/>
      <c r="K792" s="1"/>
      <c r="L792" s="104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>
      <c r="A793" s="1"/>
      <c r="B793" s="1"/>
      <c r="C793" s="1"/>
      <c r="D793" s="1"/>
      <c r="E793" s="1"/>
      <c r="F793" s="88"/>
      <c r="G793" s="88"/>
      <c r="H793" s="1"/>
      <c r="I793" s="40"/>
      <c r="J793" s="1"/>
      <c r="K793" s="1"/>
      <c r="L793" s="104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>
      <c r="A794" s="1"/>
      <c r="B794" s="1"/>
      <c r="C794" s="1"/>
      <c r="D794" s="1"/>
      <c r="E794" s="1"/>
      <c r="F794" s="88"/>
      <c r="G794" s="88"/>
      <c r="H794" s="1"/>
      <c r="I794" s="40"/>
      <c r="J794" s="1"/>
      <c r="K794" s="1"/>
      <c r="L794" s="104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>
      <c r="A795" s="1"/>
      <c r="B795" s="1"/>
      <c r="C795" s="1"/>
      <c r="D795" s="1"/>
      <c r="E795" s="1"/>
      <c r="F795" s="88"/>
      <c r="G795" s="88"/>
      <c r="H795" s="1"/>
      <c r="I795" s="40"/>
      <c r="J795" s="1"/>
      <c r="K795" s="1"/>
      <c r="L795" s="104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>
      <c r="A796" s="1"/>
      <c r="B796" s="1"/>
      <c r="C796" s="1"/>
      <c r="D796" s="1"/>
      <c r="E796" s="1"/>
      <c r="F796" s="88"/>
      <c r="G796" s="88"/>
      <c r="H796" s="1"/>
      <c r="I796" s="40"/>
      <c r="J796" s="1"/>
      <c r="K796" s="1"/>
      <c r="L796" s="104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>
      <c r="A797" s="1"/>
      <c r="B797" s="1"/>
      <c r="C797" s="1"/>
      <c r="D797" s="1"/>
      <c r="E797" s="1"/>
      <c r="F797" s="88"/>
      <c r="G797" s="88"/>
      <c r="H797" s="1"/>
      <c r="I797" s="40"/>
      <c r="J797" s="1"/>
      <c r="K797" s="1"/>
      <c r="L797" s="104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>
      <c r="A798" s="1"/>
      <c r="B798" s="1"/>
      <c r="C798" s="1"/>
      <c r="D798" s="1"/>
      <c r="E798" s="1"/>
      <c r="F798" s="88"/>
      <c r="G798" s="88"/>
      <c r="H798" s="1"/>
      <c r="I798" s="40"/>
      <c r="J798" s="1"/>
      <c r="K798" s="1"/>
      <c r="L798" s="104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>
      <c r="A799" s="1"/>
      <c r="B799" s="1"/>
      <c r="C799" s="1"/>
      <c r="D799" s="1"/>
      <c r="E799" s="1"/>
      <c r="F799" s="88"/>
      <c r="G799" s="88"/>
      <c r="H799" s="1"/>
      <c r="I799" s="40"/>
      <c r="J799" s="1"/>
      <c r="K799" s="1"/>
      <c r="L799" s="104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>
      <c r="A800" s="1"/>
      <c r="B800" s="1"/>
      <c r="C800" s="1"/>
      <c r="D800" s="1"/>
      <c r="E800" s="1"/>
      <c r="F800" s="88"/>
      <c r="G800" s="88"/>
      <c r="H800" s="1"/>
      <c r="I800" s="40"/>
      <c r="J800" s="1"/>
      <c r="K800" s="1"/>
      <c r="L800" s="104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>
      <c r="A801" s="1"/>
      <c r="B801" s="1"/>
      <c r="C801" s="1"/>
      <c r="D801" s="1"/>
      <c r="E801" s="1"/>
      <c r="F801" s="88"/>
      <c r="G801" s="88"/>
      <c r="H801" s="1"/>
      <c r="I801" s="40"/>
      <c r="J801" s="1"/>
      <c r="K801" s="1"/>
      <c r="L801" s="104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>
      <c r="A802" s="1"/>
      <c r="B802" s="1"/>
      <c r="C802" s="1"/>
      <c r="D802" s="1"/>
      <c r="E802" s="1"/>
      <c r="F802" s="88"/>
      <c r="G802" s="88"/>
      <c r="H802" s="1"/>
      <c r="I802" s="40"/>
      <c r="J802" s="1"/>
      <c r="K802" s="1"/>
      <c r="L802" s="104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>
      <c r="A803" s="1"/>
      <c r="B803" s="1"/>
      <c r="C803" s="1"/>
      <c r="D803" s="1"/>
      <c r="E803" s="1"/>
      <c r="F803" s="88"/>
      <c r="G803" s="88"/>
      <c r="H803" s="1"/>
      <c r="I803" s="40"/>
      <c r="J803" s="1"/>
      <c r="K803" s="1"/>
      <c r="L803" s="104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>
      <c r="A804" s="1"/>
      <c r="B804" s="1"/>
      <c r="C804" s="1"/>
      <c r="D804" s="1"/>
      <c r="E804" s="1"/>
      <c r="F804" s="88"/>
      <c r="G804" s="88"/>
      <c r="H804" s="1"/>
      <c r="I804" s="40"/>
      <c r="J804" s="1"/>
      <c r="K804" s="1"/>
      <c r="L804" s="104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>
      <c r="A805" s="1"/>
      <c r="B805" s="1"/>
      <c r="C805" s="1"/>
      <c r="D805" s="1"/>
      <c r="E805" s="1"/>
      <c r="F805" s="88"/>
      <c r="G805" s="88"/>
      <c r="H805" s="1"/>
      <c r="I805" s="40"/>
      <c r="J805" s="1"/>
      <c r="K805" s="1"/>
      <c r="L805" s="104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>
      <c r="A806" s="1"/>
      <c r="B806" s="1"/>
      <c r="C806" s="1"/>
      <c r="D806" s="1"/>
      <c r="E806" s="1"/>
      <c r="F806" s="88"/>
      <c r="G806" s="88"/>
      <c r="H806" s="1"/>
      <c r="I806" s="40"/>
      <c r="J806" s="1"/>
      <c r="K806" s="1"/>
      <c r="L806" s="104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>
      <c r="A807" s="1"/>
      <c r="B807" s="1"/>
      <c r="C807" s="1"/>
      <c r="D807" s="1"/>
      <c r="E807" s="1"/>
      <c r="F807" s="88"/>
      <c r="G807" s="88"/>
      <c r="H807" s="1"/>
      <c r="I807" s="40"/>
      <c r="J807" s="1"/>
      <c r="K807" s="1"/>
      <c r="L807" s="104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>
      <c r="A808" s="1"/>
      <c r="B808" s="1"/>
      <c r="C808" s="1"/>
      <c r="D808" s="1"/>
      <c r="E808" s="1"/>
      <c r="F808" s="88"/>
      <c r="G808" s="88"/>
      <c r="H808" s="1"/>
      <c r="I808" s="40"/>
      <c r="J808" s="1"/>
      <c r="K808" s="1"/>
      <c r="L808" s="104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>
      <c r="A809" s="1"/>
      <c r="B809" s="1"/>
      <c r="C809" s="1"/>
      <c r="D809" s="1"/>
      <c r="E809" s="1"/>
      <c r="F809" s="88"/>
      <c r="G809" s="88"/>
      <c r="H809" s="1"/>
      <c r="I809" s="40"/>
      <c r="J809" s="1"/>
      <c r="K809" s="1"/>
      <c r="L809" s="104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>
      <c r="A810" s="1"/>
      <c r="B810" s="1"/>
      <c r="C810" s="1"/>
      <c r="D810" s="1"/>
      <c r="E810" s="1"/>
      <c r="F810" s="88"/>
      <c r="G810" s="88"/>
      <c r="H810" s="1"/>
      <c r="I810" s="40"/>
      <c r="J810" s="1"/>
      <c r="K810" s="1"/>
      <c r="L810" s="104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>
      <c r="A811" s="1"/>
      <c r="B811" s="1"/>
      <c r="C811" s="1"/>
      <c r="D811" s="1"/>
      <c r="E811" s="1"/>
      <c r="F811" s="88"/>
      <c r="G811" s="88"/>
      <c r="H811" s="1"/>
      <c r="I811" s="40"/>
      <c r="J811" s="1"/>
      <c r="K811" s="1"/>
      <c r="L811" s="104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>
      <c r="A812" s="1"/>
      <c r="B812" s="1"/>
      <c r="C812" s="1"/>
      <c r="D812" s="1"/>
      <c r="E812" s="1"/>
      <c r="F812" s="88"/>
      <c r="G812" s="88"/>
      <c r="H812" s="1"/>
      <c r="I812" s="40"/>
      <c r="J812" s="1"/>
      <c r="K812" s="1"/>
      <c r="L812" s="104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>
      <c r="A813" s="1"/>
      <c r="B813" s="1"/>
      <c r="C813" s="1"/>
      <c r="D813" s="1"/>
      <c r="E813" s="1"/>
      <c r="F813" s="88"/>
      <c r="G813" s="88"/>
      <c r="H813" s="1"/>
      <c r="I813" s="40"/>
      <c r="J813" s="1"/>
      <c r="K813" s="1"/>
      <c r="L813" s="104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>
      <c r="A814" s="1"/>
      <c r="B814" s="1"/>
      <c r="C814" s="1"/>
      <c r="D814" s="1"/>
      <c r="E814" s="1"/>
      <c r="F814" s="88"/>
      <c r="G814" s="88"/>
      <c r="H814" s="1"/>
      <c r="I814" s="40"/>
      <c r="J814" s="1"/>
      <c r="K814" s="1"/>
      <c r="L814" s="104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>
      <c r="A815" s="1"/>
      <c r="B815" s="1"/>
      <c r="C815" s="1"/>
      <c r="D815" s="1"/>
      <c r="E815" s="1"/>
      <c r="F815" s="88"/>
      <c r="G815" s="88"/>
      <c r="H815" s="1"/>
      <c r="I815" s="40"/>
      <c r="J815" s="1"/>
      <c r="K815" s="1"/>
      <c r="L815" s="104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>
      <c r="A816" s="1"/>
      <c r="B816" s="1"/>
      <c r="C816" s="1"/>
      <c r="D816" s="1"/>
      <c r="E816" s="1"/>
      <c r="F816" s="88"/>
      <c r="G816" s="88"/>
      <c r="H816" s="1"/>
      <c r="I816" s="40"/>
      <c r="J816" s="1"/>
      <c r="K816" s="1"/>
      <c r="L816" s="104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>
      <c r="A817" s="1"/>
      <c r="B817" s="1"/>
      <c r="C817" s="1"/>
      <c r="D817" s="1"/>
      <c r="E817" s="1"/>
      <c r="F817" s="88"/>
      <c r="G817" s="88"/>
      <c r="H817" s="1"/>
      <c r="I817" s="40"/>
      <c r="J817" s="1"/>
      <c r="K817" s="1"/>
      <c r="L817" s="104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>
      <c r="A818" s="1"/>
      <c r="B818" s="1"/>
      <c r="C818" s="1"/>
      <c r="D818" s="1"/>
      <c r="E818" s="1"/>
      <c r="F818" s="88"/>
      <c r="G818" s="88"/>
      <c r="H818" s="1"/>
      <c r="I818" s="40"/>
      <c r="J818" s="1"/>
      <c r="K818" s="1"/>
      <c r="L818" s="104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>
      <c r="A819" s="1"/>
      <c r="B819" s="1"/>
      <c r="C819" s="1"/>
      <c r="D819" s="1"/>
      <c r="E819" s="1"/>
      <c r="F819" s="88"/>
      <c r="G819" s="88"/>
      <c r="H819" s="1"/>
      <c r="I819" s="40"/>
      <c r="J819" s="1"/>
      <c r="K819" s="1"/>
      <c r="L819" s="104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>
      <c r="A820" s="1"/>
      <c r="B820" s="1"/>
      <c r="C820" s="1"/>
      <c r="D820" s="1"/>
      <c r="E820" s="1"/>
      <c r="F820" s="88"/>
      <c r="G820" s="88"/>
      <c r="H820" s="1"/>
      <c r="I820" s="40"/>
      <c r="J820" s="1"/>
      <c r="K820" s="1"/>
      <c r="L820" s="104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>
      <c r="A821" s="1"/>
      <c r="B821" s="1"/>
      <c r="C821" s="1"/>
      <c r="D821" s="1"/>
      <c r="E821" s="1"/>
      <c r="F821" s="88"/>
      <c r="G821" s="88"/>
      <c r="H821" s="1"/>
      <c r="I821" s="40"/>
      <c r="J821" s="1"/>
      <c r="K821" s="1"/>
      <c r="L821" s="104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>
      <c r="A822" s="1"/>
      <c r="B822" s="1"/>
      <c r="C822" s="1"/>
      <c r="D822" s="1"/>
      <c r="E822" s="1"/>
      <c r="F822" s="88"/>
      <c r="G822" s="88"/>
      <c r="H822" s="1"/>
      <c r="I822" s="40"/>
      <c r="J822" s="1"/>
      <c r="K822" s="1"/>
      <c r="L822" s="104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>
      <c r="A823" s="1"/>
      <c r="B823" s="1"/>
      <c r="C823" s="1"/>
      <c r="D823" s="1"/>
      <c r="E823" s="1"/>
      <c r="F823" s="88"/>
      <c r="G823" s="88"/>
      <c r="H823" s="1"/>
      <c r="I823" s="40"/>
      <c r="J823" s="1"/>
      <c r="K823" s="1"/>
      <c r="L823" s="104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>
      <c r="A824" s="1"/>
      <c r="B824" s="1"/>
      <c r="C824" s="1"/>
      <c r="D824" s="1"/>
      <c r="E824" s="1"/>
      <c r="F824" s="88"/>
      <c r="G824" s="88"/>
      <c r="H824" s="1"/>
      <c r="I824" s="40"/>
      <c r="J824" s="1"/>
      <c r="K824" s="1"/>
      <c r="L824" s="104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>
      <c r="A825" s="1"/>
      <c r="B825" s="1"/>
      <c r="C825" s="1"/>
      <c r="D825" s="1"/>
      <c r="E825" s="1"/>
      <c r="F825" s="88"/>
      <c r="G825" s="88"/>
      <c r="H825" s="1"/>
      <c r="I825" s="40"/>
      <c r="J825" s="1"/>
      <c r="K825" s="1"/>
      <c r="L825" s="104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>
      <c r="A826" s="1"/>
      <c r="B826" s="1"/>
      <c r="C826" s="1"/>
      <c r="D826" s="1"/>
      <c r="E826" s="1"/>
      <c r="F826" s="88"/>
      <c r="G826" s="88"/>
      <c r="H826" s="1"/>
      <c r="I826" s="40"/>
      <c r="J826" s="1"/>
      <c r="K826" s="1"/>
      <c r="L826" s="104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>
      <c r="A827" s="1"/>
      <c r="B827" s="1"/>
      <c r="C827" s="1"/>
      <c r="D827" s="1"/>
      <c r="E827" s="1"/>
      <c r="F827" s="88"/>
      <c r="G827" s="88"/>
      <c r="H827" s="1"/>
      <c r="I827" s="40"/>
      <c r="J827" s="1"/>
      <c r="K827" s="1"/>
      <c r="L827" s="104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>
      <c r="A828" s="1"/>
      <c r="B828" s="1"/>
      <c r="C828" s="1"/>
      <c r="D828" s="1"/>
      <c r="E828" s="1"/>
      <c r="F828" s="88"/>
      <c r="G828" s="88"/>
      <c r="H828" s="1"/>
      <c r="I828" s="40"/>
      <c r="J828" s="1"/>
      <c r="K828" s="1"/>
      <c r="L828" s="104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>
      <c r="A829" s="1"/>
      <c r="B829" s="1"/>
      <c r="C829" s="1"/>
      <c r="D829" s="1"/>
      <c r="E829" s="1"/>
      <c r="F829" s="88"/>
      <c r="G829" s="88"/>
      <c r="H829" s="1"/>
      <c r="I829" s="40"/>
      <c r="J829" s="1"/>
      <c r="K829" s="1"/>
      <c r="L829" s="104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>
      <c r="A830" s="1"/>
      <c r="B830" s="1"/>
      <c r="C830" s="1"/>
      <c r="D830" s="1"/>
      <c r="E830" s="1"/>
      <c r="F830" s="88"/>
      <c r="G830" s="88"/>
      <c r="H830" s="1"/>
      <c r="I830" s="40"/>
      <c r="J830" s="1"/>
      <c r="K830" s="1"/>
      <c r="L830" s="104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>
      <c r="A831" s="1"/>
      <c r="B831" s="1"/>
      <c r="C831" s="1"/>
      <c r="D831" s="1"/>
      <c r="E831" s="1"/>
      <c r="F831" s="88"/>
      <c r="G831" s="88"/>
      <c r="H831" s="1"/>
      <c r="I831" s="40"/>
      <c r="J831" s="1"/>
      <c r="K831" s="1"/>
      <c r="L831" s="104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>
      <c r="A832" s="1"/>
      <c r="B832" s="1"/>
      <c r="C832" s="1"/>
      <c r="D832" s="1"/>
      <c r="E832" s="1"/>
      <c r="F832" s="88"/>
      <c r="G832" s="88"/>
      <c r="H832" s="1"/>
      <c r="I832" s="40"/>
      <c r="J832" s="1"/>
      <c r="K832" s="1"/>
      <c r="L832" s="104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>
      <c r="A833" s="1"/>
      <c r="B833" s="1"/>
      <c r="C833" s="1"/>
      <c r="D833" s="1"/>
      <c r="E833" s="1"/>
      <c r="F833" s="88"/>
      <c r="G833" s="88"/>
      <c r="H833" s="1"/>
      <c r="I833" s="40"/>
      <c r="J833" s="1"/>
      <c r="K833" s="1"/>
      <c r="L833" s="104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>
      <c r="A834" s="1"/>
      <c r="B834" s="1"/>
      <c r="C834" s="1"/>
      <c r="D834" s="1"/>
      <c r="E834" s="1"/>
      <c r="F834" s="88"/>
      <c r="G834" s="88"/>
      <c r="H834" s="1"/>
      <c r="I834" s="40"/>
      <c r="J834" s="1"/>
      <c r="K834" s="1"/>
      <c r="L834" s="104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>
      <c r="A835" s="1"/>
      <c r="B835" s="1"/>
      <c r="C835" s="1"/>
      <c r="D835" s="1"/>
      <c r="E835" s="1"/>
      <c r="F835" s="88"/>
      <c r="G835" s="88"/>
      <c r="H835" s="1"/>
      <c r="I835" s="40"/>
      <c r="J835" s="1"/>
      <c r="K835" s="1"/>
      <c r="L835" s="104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>
      <c r="A836" s="1"/>
      <c r="B836" s="1"/>
      <c r="C836" s="1"/>
      <c r="D836" s="1"/>
      <c r="E836" s="1"/>
      <c r="F836" s="88"/>
      <c r="G836" s="88"/>
      <c r="H836" s="1"/>
      <c r="I836" s="40"/>
      <c r="J836" s="1"/>
      <c r="K836" s="1"/>
      <c r="L836" s="104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>
      <c r="A837" s="1"/>
      <c r="B837" s="1"/>
      <c r="C837" s="1"/>
      <c r="D837" s="1"/>
      <c r="E837" s="1"/>
      <c r="F837" s="88"/>
      <c r="G837" s="88"/>
      <c r="H837" s="1"/>
      <c r="I837" s="40"/>
      <c r="J837" s="1"/>
      <c r="K837" s="1"/>
      <c r="L837" s="104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>
      <c r="A838" s="1"/>
      <c r="B838" s="1"/>
      <c r="C838" s="1"/>
      <c r="D838" s="1"/>
      <c r="E838" s="1"/>
      <c r="F838" s="88"/>
      <c r="G838" s="88"/>
      <c r="H838" s="1"/>
      <c r="I838" s="40"/>
      <c r="J838" s="1"/>
      <c r="K838" s="1"/>
      <c r="L838" s="104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>
      <c r="A839" s="1"/>
      <c r="B839" s="1"/>
      <c r="C839" s="1"/>
      <c r="D839" s="1"/>
      <c r="E839" s="1"/>
      <c r="F839" s="88"/>
      <c r="G839" s="88"/>
      <c r="H839" s="1"/>
      <c r="I839" s="40"/>
      <c r="J839" s="1"/>
      <c r="K839" s="1"/>
      <c r="L839" s="104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>
      <c r="A840" s="1"/>
      <c r="B840" s="1"/>
      <c r="C840" s="1"/>
      <c r="D840" s="1"/>
      <c r="E840" s="1"/>
      <c r="F840" s="88"/>
      <c r="G840" s="88"/>
      <c r="H840" s="1"/>
      <c r="I840" s="40"/>
      <c r="J840" s="1"/>
      <c r="K840" s="1"/>
      <c r="L840" s="104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>
      <c r="A841" s="1"/>
      <c r="B841" s="1"/>
      <c r="C841" s="1"/>
      <c r="D841" s="1"/>
      <c r="E841" s="1"/>
      <c r="F841" s="88"/>
      <c r="G841" s="88"/>
      <c r="H841" s="1"/>
      <c r="I841" s="40"/>
      <c r="J841" s="1"/>
      <c r="K841" s="1"/>
      <c r="L841" s="104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>
      <c r="A842" s="1"/>
      <c r="B842" s="1"/>
      <c r="C842" s="1"/>
      <c r="D842" s="1"/>
      <c r="E842" s="1"/>
      <c r="F842" s="88"/>
      <c r="G842" s="88"/>
      <c r="H842" s="1"/>
      <c r="I842" s="40"/>
      <c r="J842" s="1"/>
      <c r="K842" s="1"/>
      <c r="L842" s="104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>
      <c r="A843" s="1"/>
      <c r="B843" s="1"/>
      <c r="C843" s="1"/>
      <c r="D843" s="1"/>
      <c r="E843" s="1"/>
      <c r="F843" s="88"/>
      <c r="G843" s="88"/>
      <c r="H843" s="1"/>
      <c r="I843" s="40"/>
      <c r="J843" s="1"/>
      <c r="K843" s="1"/>
      <c r="L843" s="104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>
      <c r="A844" s="1"/>
      <c r="B844" s="1"/>
      <c r="C844" s="1"/>
      <c r="D844" s="1"/>
      <c r="E844" s="1"/>
      <c r="F844" s="88"/>
      <c r="G844" s="88"/>
      <c r="H844" s="1"/>
      <c r="I844" s="40"/>
      <c r="J844" s="1"/>
      <c r="K844" s="1"/>
      <c r="L844" s="104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>
      <c r="A845" s="1"/>
      <c r="B845" s="1"/>
      <c r="C845" s="1"/>
      <c r="D845" s="1"/>
      <c r="E845" s="1"/>
      <c r="F845" s="88"/>
      <c r="G845" s="88"/>
      <c r="H845" s="1"/>
      <c r="I845" s="40"/>
      <c r="J845" s="1"/>
      <c r="K845" s="1"/>
      <c r="L845" s="104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>
      <c r="A846" s="1"/>
      <c r="B846" s="1"/>
      <c r="C846" s="1"/>
      <c r="D846" s="1"/>
      <c r="E846" s="1"/>
      <c r="F846" s="88"/>
      <c r="G846" s="88"/>
      <c r="H846" s="1"/>
      <c r="I846" s="40"/>
      <c r="J846" s="1"/>
      <c r="K846" s="1"/>
      <c r="L846" s="104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>
      <c r="A847" s="1"/>
      <c r="B847" s="1"/>
      <c r="C847" s="1"/>
      <c r="D847" s="1"/>
      <c r="E847" s="1"/>
      <c r="F847" s="88"/>
      <c r="G847" s="88"/>
      <c r="H847" s="1"/>
      <c r="I847" s="40"/>
      <c r="J847" s="1"/>
      <c r="K847" s="1"/>
      <c r="L847" s="104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>
      <c r="A848" s="1"/>
      <c r="B848" s="1"/>
      <c r="C848" s="1"/>
      <c r="D848" s="1"/>
      <c r="E848" s="1"/>
      <c r="F848" s="88"/>
      <c r="G848" s="88"/>
      <c r="H848" s="1"/>
      <c r="I848" s="40"/>
      <c r="J848" s="1"/>
      <c r="K848" s="1"/>
      <c r="L848" s="104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>
      <c r="A849" s="1"/>
      <c r="B849" s="1"/>
      <c r="C849" s="1"/>
      <c r="D849" s="1"/>
      <c r="E849" s="1"/>
      <c r="F849" s="88"/>
      <c r="G849" s="88"/>
      <c r="H849" s="1"/>
      <c r="I849" s="40"/>
      <c r="J849" s="1"/>
      <c r="K849" s="1"/>
      <c r="L849" s="104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>
      <c r="A850" s="1"/>
      <c r="B850" s="1"/>
      <c r="C850" s="1"/>
      <c r="D850" s="1"/>
      <c r="E850" s="1"/>
      <c r="F850" s="88"/>
      <c r="G850" s="88"/>
      <c r="H850" s="1"/>
      <c r="I850" s="40"/>
      <c r="J850" s="1"/>
      <c r="K850" s="1"/>
      <c r="L850" s="104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>
      <c r="A851" s="1"/>
      <c r="B851" s="1"/>
      <c r="C851" s="1"/>
      <c r="D851" s="1"/>
      <c r="E851" s="1"/>
      <c r="F851" s="88"/>
      <c r="G851" s="88"/>
      <c r="H851" s="1"/>
      <c r="I851" s="40"/>
      <c r="J851" s="1"/>
      <c r="K851" s="1"/>
      <c r="L851" s="104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>
      <c r="A852" s="1"/>
      <c r="B852" s="1"/>
      <c r="C852" s="1"/>
      <c r="D852" s="1"/>
      <c r="E852" s="1"/>
      <c r="F852" s="88"/>
      <c r="G852" s="88"/>
      <c r="H852" s="1"/>
      <c r="I852" s="40"/>
      <c r="J852" s="1"/>
      <c r="K852" s="1"/>
      <c r="L852" s="104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>
      <c r="A853" s="1"/>
      <c r="B853" s="1"/>
      <c r="C853" s="1"/>
      <c r="D853" s="1"/>
      <c r="E853" s="1"/>
      <c r="F853" s="88"/>
      <c r="G853" s="88"/>
      <c r="H853" s="1"/>
      <c r="I853" s="40"/>
      <c r="J853" s="1"/>
      <c r="K853" s="1"/>
      <c r="L853" s="104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>
      <c r="A854" s="1"/>
      <c r="B854" s="1"/>
      <c r="C854" s="1"/>
      <c r="D854" s="1"/>
      <c r="E854" s="1"/>
      <c r="F854" s="88"/>
      <c r="G854" s="88"/>
      <c r="H854" s="1"/>
      <c r="I854" s="40"/>
      <c r="J854" s="1"/>
      <c r="K854" s="1"/>
      <c r="L854" s="104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>
      <c r="A855" s="1"/>
      <c r="B855" s="1"/>
      <c r="C855" s="1"/>
      <c r="D855" s="1"/>
      <c r="E855" s="1"/>
      <c r="F855" s="88"/>
      <c r="G855" s="88"/>
      <c r="H855" s="1"/>
      <c r="I855" s="40"/>
      <c r="J855" s="1"/>
      <c r="K855" s="1"/>
      <c r="L855" s="104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>
      <c r="A856" s="1"/>
      <c r="B856" s="1"/>
      <c r="C856" s="1"/>
      <c r="D856" s="1"/>
      <c r="E856" s="1"/>
      <c r="F856" s="88"/>
      <c r="G856" s="88"/>
      <c r="H856" s="1"/>
      <c r="I856" s="40"/>
      <c r="J856" s="1"/>
      <c r="K856" s="1"/>
      <c r="L856" s="104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>
      <c r="A857" s="1"/>
      <c r="B857" s="1"/>
      <c r="C857" s="1"/>
      <c r="D857" s="1"/>
      <c r="E857" s="1"/>
      <c r="F857" s="88"/>
      <c r="G857" s="88"/>
      <c r="H857" s="1"/>
      <c r="I857" s="40"/>
      <c r="J857" s="1"/>
      <c r="K857" s="1"/>
      <c r="L857" s="104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>
      <c r="A858" s="1"/>
      <c r="B858" s="1"/>
      <c r="C858" s="1"/>
      <c r="D858" s="1"/>
      <c r="E858" s="1"/>
      <c r="F858" s="88"/>
      <c r="G858" s="88"/>
      <c r="H858" s="1"/>
      <c r="I858" s="40"/>
      <c r="J858" s="1"/>
      <c r="K858" s="1"/>
      <c r="L858" s="104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>
      <c r="A859" s="1"/>
      <c r="B859" s="1"/>
      <c r="C859" s="1"/>
      <c r="D859" s="1"/>
      <c r="E859" s="1"/>
      <c r="F859" s="88"/>
      <c r="G859" s="88"/>
      <c r="H859" s="1"/>
      <c r="I859" s="40"/>
      <c r="J859" s="1"/>
      <c r="K859" s="1"/>
      <c r="L859" s="104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>
      <c r="A860" s="1"/>
      <c r="B860" s="1"/>
      <c r="C860" s="1"/>
      <c r="D860" s="1"/>
      <c r="E860" s="1"/>
      <c r="F860" s="88"/>
      <c r="G860" s="88"/>
      <c r="H860" s="1"/>
      <c r="I860" s="40"/>
      <c r="J860" s="1"/>
      <c r="K860" s="1"/>
      <c r="L860" s="104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>
      <c r="A861" s="1"/>
      <c r="B861" s="1"/>
      <c r="C861" s="1"/>
      <c r="D861" s="1"/>
      <c r="E861" s="1"/>
      <c r="F861" s="88"/>
      <c r="G861" s="88"/>
      <c r="H861" s="1"/>
      <c r="I861" s="40"/>
      <c r="J861" s="1"/>
      <c r="K861" s="1"/>
      <c r="L861" s="104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>
      <c r="A862" s="1"/>
      <c r="B862" s="1"/>
      <c r="C862" s="1"/>
      <c r="D862" s="1"/>
      <c r="E862" s="1"/>
      <c r="F862" s="88"/>
      <c r="G862" s="88"/>
      <c r="H862" s="1"/>
      <c r="I862" s="40"/>
      <c r="J862" s="1"/>
      <c r="K862" s="1"/>
      <c r="L862" s="104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>
      <c r="A863" s="1"/>
      <c r="B863" s="1"/>
      <c r="C863" s="1"/>
      <c r="D863" s="1"/>
      <c r="E863" s="1"/>
      <c r="F863" s="88"/>
      <c r="G863" s="88"/>
      <c r="H863" s="1"/>
      <c r="I863" s="40"/>
      <c r="J863" s="1"/>
      <c r="K863" s="1"/>
      <c r="L863" s="104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>
      <c r="A864" s="1"/>
      <c r="B864" s="1"/>
      <c r="C864" s="1"/>
      <c r="D864" s="1"/>
      <c r="E864" s="1"/>
      <c r="F864" s="88"/>
      <c r="G864" s="88"/>
      <c r="H864" s="1"/>
      <c r="I864" s="40"/>
      <c r="J864" s="1"/>
      <c r="K864" s="1"/>
      <c r="L864" s="104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>
      <c r="A865" s="1"/>
      <c r="B865" s="1"/>
      <c r="C865" s="1"/>
      <c r="D865" s="1"/>
      <c r="E865" s="1"/>
      <c r="F865" s="88"/>
      <c r="G865" s="88"/>
      <c r="H865" s="1"/>
      <c r="I865" s="40"/>
      <c r="J865" s="1"/>
      <c r="K865" s="1"/>
      <c r="L865" s="104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>
      <c r="A866" s="1"/>
      <c r="B866" s="1"/>
      <c r="C866" s="1"/>
      <c r="D866" s="1"/>
      <c r="E866" s="1"/>
      <c r="F866" s="88"/>
      <c r="G866" s="88"/>
      <c r="H866" s="1"/>
      <c r="I866" s="40"/>
      <c r="J866" s="1"/>
      <c r="K866" s="1"/>
      <c r="L866" s="104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>
      <c r="A867" s="1"/>
      <c r="B867" s="1"/>
      <c r="C867" s="1"/>
      <c r="D867" s="1"/>
      <c r="E867" s="1"/>
      <c r="F867" s="88"/>
      <c r="G867" s="88"/>
      <c r="H867" s="1"/>
      <c r="I867" s="40"/>
      <c r="J867" s="1"/>
      <c r="K867" s="1"/>
      <c r="L867" s="104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>
      <c r="A868" s="1"/>
      <c r="B868" s="1"/>
      <c r="C868" s="1"/>
      <c r="D868" s="1"/>
      <c r="E868" s="1"/>
      <c r="F868" s="88"/>
      <c r="G868" s="88"/>
      <c r="H868" s="1"/>
      <c r="I868" s="40"/>
      <c r="J868" s="1"/>
      <c r="K868" s="1"/>
      <c r="L868" s="104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>
      <c r="A869" s="1"/>
      <c r="B869" s="1"/>
      <c r="C869" s="1"/>
      <c r="D869" s="1"/>
      <c r="E869" s="1"/>
      <c r="F869" s="88"/>
      <c r="G869" s="88"/>
      <c r="H869" s="1"/>
      <c r="I869" s="40"/>
      <c r="J869" s="1"/>
      <c r="K869" s="1"/>
      <c r="L869" s="104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>
      <c r="A870" s="1"/>
      <c r="B870" s="1"/>
      <c r="C870" s="1"/>
      <c r="D870" s="1"/>
      <c r="E870" s="1"/>
      <c r="F870" s="88"/>
      <c r="G870" s="88"/>
      <c r="H870" s="1"/>
      <c r="I870" s="40"/>
      <c r="J870" s="1"/>
      <c r="K870" s="1"/>
      <c r="L870" s="104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>
      <c r="A871" s="1"/>
      <c r="B871" s="1"/>
      <c r="C871" s="1"/>
      <c r="D871" s="1"/>
      <c r="E871" s="1"/>
      <c r="F871" s="88"/>
      <c r="G871" s="88"/>
      <c r="H871" s="1"/>
      <c r="I871" s="40"/>
      <c r="J871" s="1"/>
      <c r="K871" s="1"/>
      <c r="L871" s="104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>
      <c r="A872" s="1"/>
      <c r="B872" s="1"/>
      <c r="C872" s="1"/>
      <c r="D872" s="1"/>
      <c r="E872" s="1"/>
      <c r="F872" s="88"/>
      <c r="G872" s="88"/>
      <c r="H872" s="1"/>
      <c r="I872" s="40"/>
      <c r="J872" s="1"/>
      <c r="K872" s="1"/>
      <c r="L872" s="104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>
      <c r="A873" s="1"/>
      <c r="B873" s="1"/>
      <c r="C873" s="1"/>
      <c r="D873" s="1"/>
      <c r="E873" s="1"/>
      <c r="F873" s="88"/>
      <c r="G873" s="88"/>
      <c r="H873" s="1"/>
      <c r="I873" s="40"/>
      <c r="J873" s="1"/>
      <c r="K873" s="1"/>
      <c r="L873" s="104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>
      <c r="A874" s="1"/>
      <c r="B874" s="1"/>
      <c r="C874" s="1"/>
      <c r="D874" s="1"/>
      <c r="E874" s="1"/>
      <c r="F874" s="88"/>
      <c r="G874" s="88"/>
      <c r="H874" s="1"/>
      <c r="I874" s="40"/>
      <c r="J874" s="1"/>
      <c r="K874" s="1"/>
      <c r="L874" s="104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>
      <c r="A875" s="1"/>
      <c r="B875" s="1"/>
      <c r="C875" s="1"/>
      <c r="D875" s="1"/>
      <c r="E875" s="1"/>
      <c r="F875" s="88"/>
      <c r="G875" s="88"/>
      <c r="H875" s="1"/>
      <c r="I875" s="40"/>
      <c r="J875" s="1"/>
      <c r="K875" s="1"/>
      <c r="L875" s="104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>
      <c r="A876" s="1"/>
      <c r="B876" s="1"/>
      <c r="C876" s="1"/>
      <c r="D876" s="1"/>
      <c r="E876" s="1"/>
      <c r="F876" s="88"/>
      <c r="G876" s="88"/>
      <c r="H876" s="1"/>
      <c r="I876" s="40"/>
      <c r="J876" s="1"/>
      <c r="K876" s="1"/>
      <c r="L876" s="104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>
      <c r="A877" s="1"/>
      <c r="B877" s="1"/>
      <c r="C877" s="1"/>
      <c r="D877" s="1"/>
      <c r="E877" s="1"/>
      <c r="F877" s="88"/>
      <c r="G877" s="88"/>
      <c r="H877" s="1"/>
      <c r="I877" s="40"/>
      <c r="J877" s="1"/>
      <c r="K877" s="1"/>
      <c r="L877" s="104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>
      <c r="A878" s="1"/>
      <c r="B878" s="1"/>
      <c r="C878" s="1"/>
      <c r="D878" s="1"/>
      <c r="E878" s="1"/>
      <c r="F878" s="88"/>
      <c r="G878" s="88"/>
      <c r="H878" s="1"/>
      <c r="I878" s="40"/>
      <c r="J878" s="1"/>
      <c r="K878" s="1"/>
      <c r="L878" s="104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>
      <c r="A879" s="1"/>
      <c r="B879" s="1"/>
      <c r="C879" s="1"/>
      <c r="D879" s="1"/>
      <c r="E879" s="1"/>
      <c r="F879" s="88"/>
      <c r="G879" s="88"/>
      <c r="H879" s="1"/>
      <c r="I879" s="40"/>
      <c r="J879" s="1"/>
      <c r="K879" s="1"/>
      <c r="L879" s="104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>
      <c r="A880" s="1"/>
      <c r="B880" s="1"/>
      <c r="C880" s="1"/>
      <c r="D880" s="1"/>
      <c r="E880" s="1"/>
      <c r="F880" s="88"/>
      <c r="G880" s="88"/>
      <c r="H880" s="1"/>
      <c r="I880" s="40"/>
      <c r="J880" s="1"/>
      <c r="K880" s="1"/>
      <c r="L880" s="104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>
      <c r="A881" s="1"/>
      <c r="B881" s="1"/>
      <c r="C881" s="1"/>
      <c r="D881" s="1"/>
      <c r="E881" s="1"/>
      <c r="F881" s="88"/>
      <c r="G881" s="88"/>
      <c r="H881" s="1"/>
      <c r="I881" s="40"/>
      <c r="J881" s="1"/>
      <c r="K881" s="1"/>
      <c r="L881" s="104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>
      <c r="A882" s="1"/>
      <c r="B882" s="1"/>
      <c r="C882" s="1"/>
      <c r="D882" s="1"/>
      <c r="E882" s="1"/>
      <c r="F882" s="88"/>
      <c r="G882" s="88"/>
      <c r="H882" s="1"/>
      <c r="I882" s="40"/>
      <c r="J882" s="1"/>
      <c r="K882" s="1"/>
      <c r="L882" s="104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>
      <c r="A883" s="1"/>
      <c r="B883" s="1"/>
      <c r="C883" s="1"/>
      <c r="D883" s="1"/>
      <c r="E883" s="1"/>
      <c r="F883" s="88"/>
      <c r="G883" s="88"/>
      <c r="H883" s="1"/>
      <c r="I883" s="40"/>
      <c r="J883" s="1"/>
      <c r="K883" s="1"/>
      <c r="L883" s="104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>
      <c r="A884" s="1"/>
      <c r="B884" s="1"/>
      <c r="C884" s="1"/>
      <c r="D884" s="1"/>
      <c r="E884" s="1"/>
      <c r="F884" s="88"/>
      <c r="G884" s="88"/>
      <c r="H884" s="1"/>
      <c r="I884" s="40"/>
      <c r="J884" s="1"/>
      <c r="K884" s="1"/>
      <c r="L884" s="104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>
      <c r="A885" s="1"/>
      <c r="B885" s="1"/>
      <c r="C885" s="1"/>
      <c r="D885" s="1"/>
      <c r="E885" s="1"/>
      <c r="F885" s="88"/>
      <c r="G885" s="88"/>
      <c r="H885" s="1"/>
      <c r="I885" s="40"/>
      <c r="J885" s="1"/>
      <c r="K885" s="1"/>
      <c r="L885" s="104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>
      <c r="A886" s="1"/>
      <c r="B886" s="1"/>
      <c r="C886" s="1"/>
      <c r="D886" s="1"/>
      <c r="E886" s="1"/>
      <c r="F886" s="88"/>
      <c r="G886" s="88"/>
      <c r="H886" s="1"/>
      <c r="I886" s="40"/>
      <c r="J886" s="1"/>
      <c r="K886" s="1"/>
      <c r="L886" s="104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>
      <c r="A887" s="1"/>
      <c r="B887" s="1"/>
      <c r="C887" s="1"/>
      <c r="D887" s="1"/>
      <c r="E887" s="1"/>
      <c r="F887" s="88"/>
      <c r="G887" s="88"/>
      <c r="H887" s="1"/>
      <c r="I887" s="40"/>
      <c r="J887" s="1"/>
      <c r="K887" s="1"/>
      <c r="L887" s="104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>
      <c r="A888" s="1"/>
      <c r="B888" s="1"/>
      <c r="C888" s="1"/>
      <c r="D888" s="1"/>
      <c r="E888" s="1"/>
      <c r="F888" s="88"/>
      <c r="G888" s="88"/>
      <c r="H888" s="1"/>
      <c r="I888" s="40"/>
      <c r="J888" s="1"/>
      <c r="K888" s="1"/>
      <c r="L888" s="104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>
      <c r="A889" s="1"/>
      <c r="B889" s="1"/>
      <c r="C889" s="1"/>
      <c r="D889" s="1"/>
      <c r="E889" s="1"/>
      <c r="F889" s="88"/>
      <c r="G889" s="88"/>
      <c r="H889" s="1"/>
      <c r="I889" s="40"/>
      <c r="J889" s="1"/>
      <c r="K889" s="1"/>
      <c r="L889" s="104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>
      <c r="A890" s="1"/>
      <c r="B890" s="1"/>
      <c r="C890" s="1"/>
      <c r="D890" s="1"/>
      <c r="E890" s="1"/>
      <c r="F890" s="88"/>
      <c r="G890" s="88"/>
      <c r="H890" s="1"/>
      <c r="I890" s="40"/>
      <c r="J890" s="1"/>
      <c r="K890" s="1"/>
      <c r="L890" s="104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>
      <c r="A891" s="1"/>
      <c r="B891" s="1"/>
      <c r="C891" s="1"/>
      <c r="D891" s="1"/>
      <c r="E891" s="1"/>
      <c r="F891" s="88"/>
      <c r="G891" s="88"/>
      <c r="H891" s="1"/>
      <c r="I891" s="40"/>
      <c r="J891" s="1"/>
      <c r="K891" s="1"/>
      <c r="L891" s="104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>
      <c r="A892" s="1"/>
      <c r="B892" s="1"/>
      <c r="C892" s="1"/>
      <c r="D892" s="1"/>
      <c r="E892" s="1"/>
      <c r="F892" s="88"/>
      <c r="G892" s="88"/>
      <c r="H892" s="1"/>
      <c r="I892" s="40"/>
      <c r="J892" s="1"/>
      <c r="K892" s="1"/>
      <c r="L892" s="104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>
      <c r="A893" s="1"/>
      <c r="B893" s="1"/>
      <c r="C893" s="1"/>
      <c r="D893" s="1"/>
      <c r="E893" s="1"/>
      <c r="F893" s="88"/>
      <c r="G893" s="88"/>
      <c r="H893" s="1"/>
      <c r="I893" s="40"/>
      <c r="J893" s="1"/>
      <c r="K893" s="1"/>
      <c r="L893" s="104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>
      <c r="A894" s="1"/>
      <c r="B894" s="1"/>
      <c r="C894" s="1"/>
      <c r="D894" s="1"/>
      <c r="E894" s="1"/>
      <c r="F894" s="88"/>
      <c r="G894" s="88"/>
      <c r="H894" s="1"/>
      <c r="I894" s="40"/>
      <c r="J894" s="1"/>
      <c r="K894" s="1"/>
      <c r="L894" s="104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>
      <c r="A895" s="1"/>
      <c r="B895" s="1"/>
      <c r="C895" s="1"/>
      <c r="D895" s="1"/>
      <c r="E895" s="1"/>
      <c r="F895" s="88"/>
      <c r="G895" s="88"/>
      <c r="H895" s="1"/>
      <c r="I895" s="40"/>
      <c r="J895" s="1"/>
      <c r="K895" s="1"/>
      <c r="L895" s="104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>
      <c r="A896" s="1"/>
      <c r="B896" s="1"/>
      <c r="C896" s="1"/>
      <c r="D896" s="1"/>
      <c r="E896" s="1"/>
      <c r="F896" s="88"/>
      <c r="G896" s="88"/>
      <c r="H896" s="1"/>
      <c r="I896" s="40"/>
      <c r="J896" s="1"/>
      <c r="K896" s="1"/>
      <c r="L896" s="104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>
      <c r="A897" s="1"/>
      <c r="B897" s="1"/>
      <c r="C897" s="1"/>
      <c r="D897" s="1"/>
      <c r="E897" s="1"/>
      <c r="F897" s="88"/>
      <c r="G897" s="88"/>
      <c r="H897" s="1"/>
      <c r="I897" s="40"/>
      <c r="J897" s="1"/>
      <c r="K897" s="1"/>
      <c r="L897" s="104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>
      <c r="A898" s="1"/>
      <c r="B898" s="1"/>
      <c r="C898" s="1"/>
      <c r="D898" s="1"/>
      <c r="E898" s="1"/>
      <c r="F898" s="88"/>
      <c r="G898" s="88"/>
      <c r="H898" s="1"/>
      <c r="I898" s="40"/>
      <c r="J898" s="1"/>
      <c r="K898" s="1"/>
      <c r="L898" s="104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>
      <c r="A899" s="1"/>
      <c r="B899" s="1"/>
      <c r="C899" s="1"/>
      <c r="D899" s="1"/>
      <c r="E899" s="1"/>
      <c r="F899" s="88"/>
      <c r="G899" s="88"/>
      <c r="H899" s="1"/>
      <c r="I899" s="40"/>
      <c r="J899" s="1"/>
      <c r="K899" s="1"/>
      <c r="L899" s="104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>
      <c r="A900" s="1"/>
      <c r="B900" s="1"/>
      <c r="C900" s="1"/>
      <c r="D900" s="1"/>
      <c r="E900" s="1"/>
      <c r="F900" s="88"/>
      <c r="G900" s="88"/>
      <c r="H900" s="1"/>
      <c r="I900" s="40"/>
      <c r="J900" s="1"/>
      <c r="K900" s="1"/>
      <c r="L900" s="104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>
      <c r="A901" s="1"/>
      <c r="B901" s="1"/>
      <c r="C901" s="1"/>
      <c r="D901" s="1"/>
      <c r="E901" s="1"/>
      <c r="F901" s="88"/>
      <c r="G901" s="88"/>
      <c r="H901" s="1"/>
      <c r="I901" s="40"/>
      <c r="J901" s="1"/>
      <c r="K901" s="1"/>
      <c r="L901" s="104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>
      <c r="A902" s="1"/>
      <c r="B902" s="1"/>
      <c r="C902" s="1"/>
      <c r="D902" s="1"/>
      <c r="E902" s="1"/>
      <c r="F902" s="88"/>
      <c r="G902" s="88"/>
      <c r="H902" s="1"/>
      <c r="I902" s="40"/>
      <c r="J902" s="1"/>
      <c r="K902" s="1"/>
      <c r="L902" s="104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>
      <c r="A903" s="1"/>
      <c r="B903" s="1"/>
      <c r="C903" s="1"/>
      <c r="D903" s="1"/>
      <c r="E903" s="1"/>
      <c r="F903" s="88"/>
      <c r="G903" s="88"/>
      <c r="H903" s="1"/>
      <c r="I903" s="40"/>
      <c r="J903" s="1"/>
      <c r="K903" s="1"/>
      <c r="L903" s="104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>
      <c r="A904" s="1"/>
      <c r="B904" s="1"/>
      <c r="C904" s="1"/>
      <c r="D904" s="1"/>
      <c r="E904" s="1"/>
      <c r="F904" s="88"/>
      <c r="G904" s="88"/>
      <c r="H904" s="1"/>
      <c r="I904" s="40"/>
      <c r="J904" s="1"/>
      <c r="K904" s="1"/>
      <c r="L904" s="104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>
      <c r="A905" s="1"/>
      <c r="B905" s="1"/>
      <c r="C905" s="1"/>
      <c r="D905" s="1"/>
      <c r="E905" s="1"/>
      <c r="F905" s="88"/>
      <c r="G905" s="88"/>
      <c r="H905" s="1"/>
      <c r="I905" s="40"/>
      <c r="J905" s="1"/>
      <c r="K905" s="1"/>
      <c r="L905" s="104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>
      <c r="A906" s="1"/>
      <c r="B906" s="1"/>
      <c r="C906" s="1"/>
      <c r="D906" s="1"/>
      <c r="E906" s="1"/>
      <c r="F906" s="88"/>
      <c r="G906" s="88"/>
      <c r="H906" s="1"/>
      <c r="I906" s="40"/>
      <c r="J906" s="1"/>
      <c r="K906" s="1"/>
      <c r="L906" s="104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>
      <c r="A907" s="1"/>
      <c r="B907" s="1"/>
      <c r="C907" s="1"/>
      <c r="D907" s="1"/>
      <c r="E907" s="1"/>
      <c r="F907" s="88"/>
      <c r="G907" s="88"/>
      <c r="H907" s="1"/>
      <c r="I907" s="40"/>
      <c r="J907" s="1"/>
      <c r="K907" s="1"/>
      <c r="L907" s="104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>
      <c r="A908" s="1"/>
      <c r="B908" s="1"/>
      <c r="C908" s="1"/>
      <c r="D908" s="1"/>
      <c r="E908" s="1"/>
      <c r="F908" s="88"/>
      <c r="G908" s="88"/>
      <c r="H908" s="1"/>
      <c r="I908" s="40"/>
      <c r="J908" s="1"/>
      <c r="K908" s="1"/>
      <c r="L908" s="104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>
      <c r="A909" s="1"/>
      <c r="B909" s="1"/>
      <c r="C909" s="1"/>
      <c r="D909" s="1"/>
      <c r="E909" s="1"/>
      <c r="F909" s="88"/>
      <c r="G909" s="88"/>
      <c r="H909" s="1"/>
      <c r="I909" s="40"/>
      <c r="J909" s="1"/>
      <c r="K909" s="1"/>
      <c r="L909" s="104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>
      <c r="A910" s="1"/>
      <c r="B910" s="1"/>
      <c r="C910" s="1"/>
      <c r="D910" s="1"/>
      <c r="E910" s="1"/>
      <c r="F910" s="88"/>
      <c r="G910" s="88"/>
      <c r="H910" s="1"/>
      <c r="I910" s="40"/>
      <c r="J910" s="1"/>
      <c r="K910" s="1"/>
      <c r="L910" s="104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>
      <c r="A911" s="1"/>
      <c r="B911" s="1"/>
      <c r="C911" s="1"/>
      <c r="D911" s="1"/>
      <c r="E911" s="1"/>
      <c r="F911" s="88"/>
      <c r="G911" s="88"/>
      <c r="H911" s="1"/>
      <c r="I911" s="40"/>
      <c r="J911" s="1"/>
      <c r="K911" s="1"/>
      <c r="L911" s="104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>
      <c r="A912" s="1"/>
      <c r="B912" s="1"/>
      <c r="C912" s="1"/>
      <c r="D912" s="1"/>
      <c r="E912" s="1"/>
      <c r="F912" s="88"/>
      <c r="G912" s="88"/>
      <c r="H912" s="1"/>
      <c r="I912" s="40"/>
      <c r="J912" s="1"/>
      <c r="K912" s="1"/>
      <c r="L912" s="104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>
      <c r="A913" s="1"/>
      <c r="B913" s="1"/>
      <c r="C913" s="1"/>
      <c r="D913" s="1"/>
      <c r="E913" s="1"/>
      <c r="F913" s="88"/>
      <c r="G913" s="88"/>
      <c r="H913" s="1"/>
      <c r="I913" s="40"/>
      <c r="J913" s="1"/>
      <c r="K913" s="1"/>
      <c r="L913" s="104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>
      <c r="A914" s="1"/>
      <c r="B914" s="1"/>
      <c r="C914" s="1"/>
      <c r="D914" s="1"/>
      <c r="E914" s="1"/>
      <c r="F914" s="88"/>
      <c r="G914" s="88"/>
      <c r="H914" s="1"/>
      <c r="I914" s="40"/>
      <c r="J914" s="1"/>
      <c r="K914" s="1"/>
      <c r="L914" s="104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>
      <c r="A915" s="1"/>
      <c r="B915" s="1"/>
      <c r="C915" s="1"/>
      <c r="D915" s="1"/>
      <c r="E915" s="1"/>
      <c r="F915" s="88"/>
      <c r="G915" s="88"/>
      <c r="H915" s="1"/>
      <c r="I915" s="40"/>
      <c r="J915" s="1"/>
      <c r="K915" s="1"/>
      <c r="L915" s="104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>
      <c r="A916" s="1"/>
      <c r="B916" s="1"/>
      <c r="C916" s="1"/>
      <c r="D916" s="1"/>
      <c r="E916" s="1"/>
      <c r="F916" s="88"/>
      <c r="G916" s="88"/>
      <c r="H916" s="1"/>
      <c r="I916" s="40"/>
      <c r="J916" s="1"/>
      <c r="K916" s="1"/>
      <c r="L916" s="104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>
      <c r="A917" s="1"/>
      <c r="B917" s="1"/>
      <c r="C917" s="1"/>
      <c r="D917" s="1"/>
      <c r="E917" s="1"/>
      <c r="F917" s="88"/>
      <c r="G917" s="88"/>
      <c r="H917" s="1"/>
      <c r="I917" s="40"/>
      <c r="J917" s="1"/>
      <c r="K917" s="1"/>
      <c r="L917" s="104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>
      <c r="A918" s="1"/>
      <c r="B918" s="1"/>
      <c r="C918" s="1"/>
      <c r="D918" s="1"/>
      <c r="E918" s="1"/>
      <c r="F918" s="88"/>
      <c r="G918" s="88"/>
      <c r="H918" s="1"/>
      <c r="I918" s="40"/>
      <c r="J918" s="1"/>
      <c r="K918" s="1"/>
      <c r="L918" s="104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>
      <c r="A919" s="1"/>
      <c r="B919" s="1"/>
      <c r="C919" s="1"/>
      <c r="D919" s="1"/>
      <c r="E919" s="1"/>
      <c r="F919" s="88"/>
      <c r="G919" s="88"/>
      <c r="H919" s="1"/>
      <c r="I919" s="40"/>
      <c r="J919" s="1"/>
      <c r="K919" s="1"/>
      <c r="L919" s="104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>
      <c r="A920" s="1"/>
      <c r="B920" s="1"/>
      <c r="C920" s="1"/>
      <c r="D920" s="1"/>
      <c r="E920" s="1"/>
      <c r="F920" s="88"/>
      <c r="G920" s="88"/>
      <c r="H920" s="1"/>
      <c r="I920" s="40"/>
      <c r="J920" s="1"/>
      <c r="K920" s="1"/>
      <c r="L920" s="104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>
      <c r="A921" s="1"/>
      <c r="B921" s="1"/>
      <c r="C921" s="1"/>
      <c r="D921" s="1"/>
      <c r="E921" s="1"/>
      <c r="F921" s="88"/>
      <c r="G921" s="88"/>
      <c r="H921" s="1"/>
      <c r="I921" s="40"/>
      <c r="J921" s="1"/>
      <c r="K921" s="1"/>
      <c r="L921" s="104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>
      <c r="A922" s="1"/>
      <c r="B922" s="1"/>
      <c r="C922" s="1"/>
      <c r="D922" s="1"/>
      <c r="E922" s="1"/>
      <c r="F922" s="88"/>
      <c r="G922" s="88"/>
      <c r="H922" s="1"/>
      <c r="I922" s="40"/>
      <c r="J922" s="1"/>
      <c r="K922" s="1"/>
      <c r="L922" s="104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>
      <c r="A923" s="1"/>
      <c r="B923" s="1"/>
      <c r="C923" s="1"/>
      <c r="D923" s="1"/>
      <c r="E923" s="1"/>
      <c r="F923" s="88"/>
      <c r="G923" s="88"/>
      <c r="H923" s="1"/>
      <c r="I923" s="40"/>
      <c r="J923" s="1"/>
      <c r="K923" s="1"/>
      <c r="L923" s="104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>
      <c r="A924" s="1"/>
      <c r="B924" s="1"/>
      <c r="C924" s="1"/>
      <c r="D924" s="1"/>
      <c r="E924" s="1"/>
      <c r="F924" s="88"/>
      <c r="G924" s="88"/>
      <c r="H924" s="1"/>
      <c r="I924" s="40"/>
      <c r="J924" s="1"/>
      <c r="K924" s="1"/>
      <c r="L924" s="104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>
      <c r="A925" s="1"/>
      <c r="B925" s="1"/>
      <c r="C925" s="1"/>
      <c r="D925" s="1"/>
      <c r="E925" s="1"/>
      <c r="F925" s="88"/>
      <c r="G925" s="88"/>
      <c r="H925" s="1"/>
      <c r="I925" s="40"/>
      <c r="J925" s="1"/>
      <c r="K925" s="1"/>
      <c r="L925" s="104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>
      <c r="A926" s="1"/>
      <c r="B926" s="1"/>
      <c r="C926" s="1"/>
      <c r="D926" s="1"/>
      <c r="E926" s="1"/>
      <c r="F926" s="88"/>
      <c r="G926" s="88"/>
      <c r="H926" s="1"/>
      <c r="I926" s="40"/>
      <c r="J926" s="1"/>
      <c r="K926" s="1"/>
      <c r="L926" s="104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>
      <c r="A927" s="1"/>
      <c r="B927" s="1"/>
      <c r="C927" s="1"/>
      <c r="D927" s="1"/>
      <c r="E927" s="1"/>
      <c r="F927" s="88"/>
      <c r="G927" s="88"/>
      <c r="H927" s="1"/>
      <c r="I927" s="40"/>
      <c r="J927" s="1"/>
      <c r="K927" s="1"/>
      <c r="L927" s="104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>
      <c r="A928" s="1"/>
      <c r="B928" s="1"/>
      <c r="C928" s="1"/>
      <c r="D928" s="1"/>
      <c r="E928" s="1"/>
      <c r="F928" s="88"/>
      <c r="G928" s="88"/>
      <c r="H928" s="1"/>
      <c r="I928" s="40"/>
      <c r="J928" s="1"/>
      <c r="K928" s="1"/>
      <c r="L928" s="104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>
      <c r="A929" s="1"/>
      <c r="B929" s="1"/>
      <c r="C929" s="1"/>
      <c r="D929" s="1"/>
      <c r="E929" s="1"/>
      <c r="F929" s="88"/>
      <c r="G929" s="88"/>
      <c r="H929" s="1"/>
      <c r="I929" s="40"/>
      <c r="J929" s="1"/>
      <c r="K929" s="1"/>
      <c r="L929" s="104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>
      <c r="A930" s="1"/>
      <c r="B930" s="1"/>
      <c r="C930" s="1"/>
      <c r="D930" s="1"/>
      <c r="E930" s="1"/>
      <c r="F930" s="88"/>
      <c r="G930" s="88"/>
      <c r="H930" s="1"/>
      <c r="I930" s="40"/>
      <c r="J930" s="1"/>
      <c r="K930" s="1"/>
      <c r="L930" s="104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>
      <c r="A931" s="1"/>
      <c r="B931" s="1"/>
      <c r="C931" s="1"/>
      <c r="D931" s="1"/>
      <c r="E931" s="1"/>
      <c r="F931" s="88"/>
      <c r="G931" s="88"/>
      <c r="H931" s="1"/>
      <c r="I931" s="40"/>
      <c r="J931" s="1"/>
      <c r="K931" s="1"/>
      <c r="L931" s="104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>
      <c r="A932" s="1"/>
      <c r="B932" s="1"/>
      <c r="C932" s="1"/>
      <c r="D932" s="1"/>
      <c r="E932" s="1"/>
      <c r="F932" s="88"/>
      <c r="G932" s="88"/>
      <c r="H932" s="1"/>
      <c r="I932" s="40"/>
      <c r="J932" s="1"/>
      <c r="K932" s="1"/>
      <c r="L932" s="104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>
      <c r="A933" s="1"/>
      <c r="B933" s="1"/>
      <c r="C933" s="1"/>
      <c r="D933" s="1"/>
      <c r="E933" s="1"/>
      <c r="F933" s="88"/>
      <c r="G933" s="88"/>
      <c r="H933" s="1"/>
      <c r="I933" s="40"/>
      <c r="J933" s="1"/>
      <c r="K933" s="1"/>
      <c r="L933" s="104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>
      <c r="A934" s="1"/>
      <c r="B934" s="1"/>
      <c r="C934" s="1"/>
      <c r="D934" s="1"/>
      <c r="E934" s="1"/>
      <c r="F934" s="88"/>
      <c r="G934" s="88"/>
      <c r="H934" s="1"/>
      <c r="I934" s="40"/>
      <c r="J934" s="1"/>
      <c r="K934" s="1"/>
      <c r="L934" s="104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>
      <c r="A935" s="1"/>
      <c r="B935" s="1"/>
      <c r="C935" s="1"/>
      <c r="D935" s="1"/>
      <c r="E935" s="1"/>
      <c r="F935" s="88"/>
      <c r="G935" s="88"/>
      <c r="H935" s="1"/>
      <c r="I935" s="40"/>
      <c r="J935" s="1"/>
      <c r="K935" s="1"/>
      <c r="L935" s="104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>
      <c r="A936" s="1"/>
      <c r="B936" s="1"/>
      <c r="C936" s="1"/>
      <c r="D936" s="1"/>
      <c r="E936" s="1"/>
      <c r="F936" s="88"/>
      <c r="G936" s="88"/>
      <c r="H936" s="1"/>
      <c r="I936" s="40"/>
      <c r="J936" s="1"/>
      <c r="K936" s="1"/>
      <c r="L936" s="104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>
      <c r="A937" s="1"/>
      <c r="B937" s="1"/>
      <c r="C937" s="1"/>
      <c r="D937" s="1"/>
      <c r="E937" s="1"/>
      <c r="F937" s="88"/>
      <c r="G937" s="88"/>
      <c r="H937" s="1"/>
      <c r="I937" s="40"/>
      <c r="J937" s="1"/>
      <c r="K937" s="1"/>
      <c r="L937" s="104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>
      <c r="A938" s="1"/>
      <c r="B938" s="1"/>
      <c r="C938" s="1"/>
      <c r="D938" s="1"/>
      <c r="E938" s="1"/>
      <c r="F938" s="88"/>
      <c r="G938" s="88"/>
      <c r="H938" s="1"/>
      <c r="I938" s="40"/>
      <c r="J938" s="1"/>
      <c r="K938" s="1"/>
      <c r="L938" s="104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>
      <c r="A939" s="1"/>
      <c r="B939" s="1"/>
      <c r="C939" s="1"/>
      <c r="D939" s="1"/>
      <c r="E939" s="1"/>
      <c r="F939" s="88"/>
      <c r="G939" s="88"/>
      <c r="H939" s="1"/>
      <c r="I939" s="40"/>
      <c r="J939" s="1"/>
      <c r="K939" s="1"/>
      <c r="L939" s="104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>
      <c r="A940" s="1"/>
      <c r="B940" s="1"/>
      <c r="C940" s="1"/>
      <c r="D940" s="1"/>
      <c r="E940" s="1"/>
      <c r="F940" s="88"/>
      <c r="G940" s="88"/>
      <c r="H940" s="1"/>
      <c r="I940" s="40"/>
      <c r="J940" s="1"/>
      <c r="K940" s="1"/>
      <c r="L940" s="104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>
      <c r="A941" s="1"/>
      <c r="B941" s="1"/>
      <c r="C941" s="1"/>
      <c r="D941" s="1"/>
      <c r="E941" s="1"/>
      <c r="F941" s="88"/>
      <c r="G941" s="88"/>
      <c r="H941" s="1"/>
      <c r="I941" s="40"/>
      <c r="J941" s="1"/>
      <c r="K941" s="1"/>
      <c r="L941" s="104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>
      <c r="A942" s="1"/>
      <c r="B942" s="1"/>
      <c r="C942" s="1"/>
      <c r="D942" s="1"/>
      <c r="E942" s="1"/>
      <c r="F942" s="88"/>
      <c r="G942" s="88"/>
      <c r="H942" s="1"/>
      <c r="I942" s="40"/>
      <c r="J942" s="1"/>
      <c r="K942" s="1"/>
      <c r="L942" s="104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>
      <c r="A943" s="1"/>
      <c r="B943" s="1"/>
      <c r="C943" s="1"/>
      <c r="D943" s="1"/>
      <c r="E943" s="1"/>
      <c r="F943" s="88"/>
      <c r="G943" s="88"/>
      <c r="H943" s="1"/>
      <c r="I943" s="40"/>
      <c r="J943" s="1"/>
      <c r="K943" s="1"/>
      <c r="L943" s="104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>
      <c r="A944" s="1"/>
      <c r="B944" s="1"/>
      <c r="C944" s="1"/>
      <c r="D944" s="1"/>
      <c r="E944" s="1"/>
      <c r="F944" s="88"/>
      <c r="G944" s="88"/>
      <c r="H944" s="1"/>
      <c r="I944" s="40"/>
      <c r="J944" s="1"/>
      <c r="K944" s="1"/>
      <c r="L944" s="104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>
      <c r="A945" s="1"/>
      <c r="B945" s="1"/>
      <c r="C945" s="1"/>
      <c r="D945" s="1"/>
      <c r="E945" s="1"/>
      <c r="F945" s="88"/>
      <c r="G945" s="88"/>
      <c r="H945" s="1"/>
      <c r="I945" s="40"/>
      <c r="J945" s="1"/>
      <c r="K945" s="1"/>
      <c r="L945" s="104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>
      <c r="A946" s="1"/>
      <c r="B946" s="1"/>
      <c r="C946" s="1"/>
      <c r="D946" s="1"/>
      <c r="E946" s="1"/>
      <c r="F946" s="88"/>
      <c r="G946" s="88"/>
      <c r="H946" s="1"/>
      <c r="I946" s="40"/>
      <c r="J946" s="1"/>
      <c r="K946" s="1"/>
      <c r="L946" s="104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>
      <c r="A947" s="1"/>
      <c r="B947" s="1"/>
      <c r="C947" s="1"/>
      <c r="D947" s="1"/>
      <c r="E947" s="1"/>
      <c r="F947" s="88"/>
      <c r="G947" s="88"/>
      <c r="H947" s="1"/>
      <c r="I947" s="40"/>
      <c r="J947" s="1"/>
      <c r="K947" s="1"/>
      <c r="L947" s="104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>
      <c r="A948" s="1"/>
      <c r="B948" s="1"/>
      <c r="C948" s="1"/>
      <c r="D948" s="1"/>
      <c r="E948" s="1"/>
      <c r="F948" s="88"/>
      <c r="G948" s="88"/>
      <c r="H948" s="1"/>
      <c r="I948" s="40"/>
      <c r="J948" s="1"/>
      <c r="K948" s="1"/>
      <c r="L948" s="104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>
      <c r="A949" s="1"/>
      <c r="B949" s="1"/>
      <c r="C949" s="1"/>
      <c r="D949" s="1"/>
      <c r="E949" s="1"/>
      <c r="F949" s="88"/>
      <c r="G949" s="88"/>
      <c r="H949" s="1"/>
      <c r="I949" s="40"/>
      <c r="J949" s="1"/>
      <c r="K949" s="1"/>
      <c r="L949" s="104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>
      <c r="A950" s="1"/>
      <c r="B950" s="1"/>
      <c r="C950" s="1"/>
      <c r="D950" s="1"/>
      <c r="E950" s="1"/>
      <c r="F950" s="88"/>
      <c r="G950" s="88"/>
      <c r="H950" s="1"/>
      <c r="I950" s="40"/>
      <c r="J950" s="1"/>
      <c r="K950" s="1"/>
      <c r="L950" s="104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>
      <c r="A951" s="1"/>
      <c r="B951" s="1"/>
      <c r="C951" s="1"/>
      <c r="D951" s="1"/>
      <c r="E951" s="1"/>
      <c r="F951" s="88"/>
      <c r="G951" s="88"/>
      <c r="H951" s="1"/>
      <c r="I951" s="40"/>
      <c r="J951" s="1"/>
      <c r="K951" s="1"/>
      <c r="L951" s="104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>
      <c r="A952" s="1"/>
      <c r="B952" s="1"/>
      <c r="C952" s="1"/>
      <c r="D952" s="1"/>
      <c r="E952" s="1"/>
      <c r="F952" s="88"/>
      <c r="G952" s="88"/>
      <c r="H952" s="1"/>
      <c r="I952" s="40"/>
      <c r="J952" s="1"/>
      <c r="K952" s="1"/>
      <c r="L952" s="104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>
      <c r="A953" s="1"/>
      <c r="B953" s="1"/>
      <c r="C953" s="1"/>
      <c r="D953" s="1"/>
      <c r="E953" s="1"/>
      <c r="F953" s="88"/>
      <c r="G953" s="88"/>
      <c r="H953" s="1"/>
      <c r="I953" s="40"/>
      <c r="J953" s="1"/>
      <c r="K953" s="1"/>
      <c r="L953" s="104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>
      <c r="A954" s="1"/>
      <c r="B954" s="1"/>
      <c r="C954" s="1"/>
      <c r="D954" s="1"/>
      <c r="E954" s="1"/>
      <c r="F954" s="88"/>
      <c r="G954" s="88"/>
      <c r="H954" s="1"/>
      <c r="I954" s="40"/>
      <c r="J954" s="1"/>
      <c r="K954" s="1"/>
      <c r="L954" s="104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>
      <c r="A955" s="1"/>
      <c r="B955" s="1"/>
      <c r="C955" s="1"/>
      <c r="D955" s="1"/>
      <c r="E955" s="1"/>
      <c r="F955" s="88"/>
      <c r="G955" s="88"/>
      <c r="H955" s="1"/>
      <c r="I955" s="40"/>
      <c r="J955" s="1"/>
      <c r="K955" s="1"/>
      <c r="L955" s="104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>
      <c r="A956" s="1"/>
      <c r="B956" s="1"/>
      <c r="C956" s="1"/>
      <c r="D956" s="1"/>
      <c r="E956" s="1"/>
      <c r="F956" s="88"/>
      <c r="G956" s="88"/>
      <c r="H956" s="1"/>
      <c r="I956" s="40"/>
      <c r="J956" s="1"/>
      <c r="K956" s="1"/>
      <c r="L956" s="104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>
      <c r="A957" s="1"/>
      <c r="B957" s="1"/>
      <c r="C957" s="1"/>
      <c r="D957" s="1"/>
      <c r="E957" s="1"/>
      <c r="F957" s="88"/>
      <c r="G957" s="88"/>
      <c r="H957" s="1"/>
      <c r="I957" s="40"/>
      <c r="J957" s="1"/>
      <c r="K957" s="1"/>
      <c r="L957" s="104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>
      <c r="A958" s="1"/>
      <c r="B958" s="1"/>
      <c r="C958" s="1"/>
      <c r="D958" s="1"/>
      <c r="E958" s="1"/>
      <c r="F958" s="88"/>
      <c r="G958" s="88"/>
      <c r="H958" s="1"/>
      <c r="I958" s="40"/>
      <c r="J958" s="1"/>
      <c r="K958" s="1"/>
      <c r="L958" s="104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>
      <c r="A959" s="1"/>
      <c r="B959" s="1"/>
      <c r="C959" s="1"/>
      <c r="D959" s="1"/>
      <c r="E959" s="1"/>
      <c r="F959" s="88"/>
      <c r="G959" s="88"/>
      <c r="H959" s="1"/>
      <c r="I959" s="40"/>
      <c r="J959" s="1"/>
      <c r="K959" s="1"/>
      <c r="L959" s="104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>
      <c r="A960" s="1"/>
      <c r="B960" s="1"/>
      <c r="C960" s="1"/>
      <c r="D960" s="1"/>
      <c r="E960" s="1"/>
      <c r="F960" s="88"/>
      <c r="G960" s="88"/>
      <c r="H960" s="1"/>
      <c r="I960" s="40"/>
      <c r="J960" s="1"/>
      <c r="K960" s="1"/>
      <c r="L960" s="104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>
      <c r="A961" s="1"/>
      <c r="B961" s="1"/>
      <c r="C961" s="1"/>
      <c r="D961" s="1"/>
      <c r="E961" s="1"/>
      <c r="F961" s="88"/>
      <c r="G961" s="88"/>
      <c r="H961" s="1"/>
      <c r="I961" s="40"/>
      <c r="J961" s="1"/>
      <c r="K961" s="1"/>
      <c r="L961" s="104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>
      <c r="A962" s="1"/>
      <c r="B962" s="1"/>
      <c r="C962" s="1"/>
      <c r="D962" s="1"/>
      <c r="E962" s="1"/>
      <c r="F962" s="88"/>
      <c r="G962" s="88"/>
      <c r="H962" s="1"/>
      <c r="I962" s="40"/>
      <c r="J962" s="1"/>
      <c r="K962" s="1"/>
      <c r="L962" s="104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>
      <c r="A963" s="1"/>
      <c r="B963" s="1"/>
      <c r="C963" s="1"/>
      <c r="D963" s="1"/>
      <c r="E963" s="1"/>
      <c r="F963" s="88"/>
      <c r="G963" s="88"/>
      <c r="H963" s="1"/>
      <c r="I963" s="40"/>
      <c r="J963" s="1"/>
      <c r="K963" s="1"/>
      <c r="L963" s="104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>
      <c r="A964" s="1"/>
      <c r="B964" s="1"/>
      <c r="C964" s="1"/>
      <c r="D964" s="1"/>
      <c r="E964" s="1"/>
      <c r="F964" s="88"/>
      <c r="G964" s="88"/>
      <c r="H964" s="1"/>
      <c r="I964" s="40"/>
      <c r="J964" s="1"/>
      <c r="K964" s="1"/>
      <c r="L964" s="104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>
      <c r="A965" s="1"/>
      <c r="B965" s="1"/>
      <c r="C965" s="1"/>
      <c r="D965" s="1"/>
      <c r="E965" s="1"/>
      <c r="F965" s="88"/>
      <c r="G965" s="88"/>
      <c r="H965" s="1"/>
      <c r="I965" s="40"/>
      <c r="J965" s="1"/>
      <c r="K965" s="1"/>
      <c r="L965" s="104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>
      <c r="A966" s="1"/>
      <c r="B966" s="1"/>
      <c r="C966" s="1"/>
      <c r="D966" s="1"/>
      <c r="E966" s="1"/>
      <c r="F966" s="88"/>
      <c r="G966" s="88"/>
      <c r="H966" s="1"/>
      <c r="I966" s="40"/>
      <c r="J966" s="1"/>
      <c r="K966" s="1"/>
      <c r="L966" s="104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>
      <c r="A967" s="1"/>
      <c r="B967" s="1"/>
      <c r="C967" s="1"/>
      <c r="D967" s="1"/>
      <c r="E967" s="1"/>
      <c r="F967" s="88"/>
      <c r="G967" s="88"/>
      <c r="H967" s="1"/>
      <c r="I967" s="40"/>
      <c r="J967" s="1"/>
      <c r="K967" s="1"/>
      <c r="L967" s="104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>
      <c r="A968" s="1"/>
      <c r="B968" s="1"/>
      <c r="C968" s="1"/>
      <c r="D968" s="1"/>
      <c r="E968" s="1"/>
      <c r="F968" s="88"/>
      <c r="G968" s="88"/>
      <c r="H968" s="1"/>
      <c r="I968" s="40"/>
      <c r="J968" s="1"/>
      <c r="K968" s="1"/>
      <c r="L968" s="104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>
      <c r="A969" s="1"/>
      <c r="B969" s="1"/>
      <c r="C969" s="1"/>
      <c r="D969" s="1"/>
      <c r="E969" s="1"/>
      <c r="F969" s="88"/>
      <c r="G969" s="88"/>
      <c r="H969" s="1"/>
      <c r="I969" s="40"/>
      <c r="J969" s="1"/>
      <c r="K969" s="1"/>
      <c r="L969" s="104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>
      <c r="A970" s="1"/>
      <c r="B970" s="1"/>
      <c r="C970" s="1"/>
      <c r="D970" s="1"/>
      <c r="E970" s="1"/>
      <c r="F970" s="88"/>
      <c r="G970" s="88"/>
      <c r="H970" s="1"/>
      <c r="I970" s="40"/>
      <c r="J970" s="1"/>
      <c r="K970" s="1"/>
      <c r="L970" s="104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>
      <c r="A971" s="1"/>
      <c r="B971" s="1"/>
      <c r="C971" s="1"/>
      <c r="D971" s="1"/>
      <c r="E971" s="1"/>
      <c r="F971" s="88"/>
      <c r="G971" s="88"/>
      <c r="H971" s="1"/>
      <c r="I971" s="40"/>
      <c r="J971" s="1"/>
      <c r="K971" s="1"/>
      <c r="L971" s="104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>
      <c r="A972" s="1"/>
      <c r="B972" s="1"/>
      <c r="C972" s="1"/>
      <c r="D972" s="1"/>
      <c r="E972" s="1"/>
      <c r="F972" s="88"/>
      <c r="G972" s="88"/>
      <c r="H972" s="1"/>
      <c r="I972" s="40"/>
      <c r="J972" s="1"/>
      <c r="K972" s="1"/>
      <c r="L972" s="104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>
      <c r="A973" s="1"/>
      <c r="B973" s="1"/>
      <c r="C973" s="1"/>
      <c r="D973" s="1"/>
      <c r="E973" s="1"/>
      <c r="F973" s="88"/>
      <c r="G973" s="88"/>
      <c r="H973" s="1"/>
      <c r="I973" s="40"/>
      <c r="J973" s="1"/>
      <c r="K973" s="1"/>
      <c r="L973" s="104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>
      <c r="A974" s="1"/>
      <c r="B974" s="1"/>
      <c r="C974" s="1"/>
      <c r="D974" s="1"/>
      <c r="E974" s="1"/>
      <c r="F974" s="88"/>
      <c r="G974" s="88"/>
      <c r="H974" s="1"/>
      <c r="I974" s="40"/>
      <c r="J974" s="1"/>
      <c r="K974" s="1"/>
      <c r="L974" s="104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>
      <c r="A975" s="1"/>
      <c r="B975" s="1"/>
      <c r="C975" s="1"/>
      <c r="D975" s="1"/>
      <c r="E975" s="1"/>
      <c r="F975" s="88"/>
      <c r="G975" s="88"/>
      <c r="H975" s="1"/>
      <c r="I975" s="40"/>
      <c r="J975" s="1"/>
      <c r="K975" s="1"/>
      <c r="L975" s="104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>
      <c r="A976" s="1"/>
      <c r="B976" s="1"/>
      <c r="C976" s="1"/>
      <c r="D976" s="1"/>
      <c r="E976" s="1"/>
      <c r="F976" s="88"/>
      <c r="G976" s="88"/>
      <c r="H976" s="1"/>
      <c r="I976" s="40"/>
      <c r="J976" s="1"/>
      <c r="K976" s="1"/>
      <c r="L976" s="104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>
      <c r="A977" s="1"/>
      <c r="B977" s="1"/>
      <c r="C977" s="1"/>
      <c r="D977" s="1"/>
      <c r="E977" s="1"/>
      <c r="F977" s="88"/>
      <c r="G977" s="88"/>
      <c r="H977" s="1"/>
      <c r="I977" s="40"/>
      <c r="J977" s="1"/>
      <c r="K977" s="1"/>
      <c r="L977" s="104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>
      <c r="A978" s="1"/>
      <c r="B978" s="1"/>
      <c r="C978" s="1"/>
      <c r="D978" s="1"/>
      <c r="E978" s="1"/>
      <c r="F978" s="88"/>
      <c r="G978" s="88"/>
      <c r="H978" s="1"/>
      <c r="I978" s="40"/>
      <c r="J978" s="1"/>
      <c r="K978" s="1"/>
      <c r="L978" s="104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>
      <c r="A979" s="1"/>
      <c r="B979" s="1"/>
      <c r="C979" s="1"/>
      <c r="D979" s="1"/>
      <c r="E979" s="1"/>
      <c r="F979" s="88"/>
      <c r="G979" s="88"/>
      <c r="H979" s="1"/>
      <c r="I979" s="40"/>
      <c r="J979" s="1"/>
      <c r="K979" s="1"/>
      <c r="L979" s="104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>
      <c r="A980" s="1"/>
      <c r="B980" s="1"/>
      <c r="C980" s="1"/>
      <c r="D980" s="1"/>
      <c r="E980" s="1"/>
      <c r="F980" s="88"/>
      <c r="G980" s="88"/>
      <c r="H980" s="1"/>
      <c r="I980" s="40"/>
      <c r="J980" s="1"/>
      <c r="K980" s="1"/>
      <c r="L980" s="104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>
      <c r="A981" s="1"/>
      <c r="B981" s="1"/>
      <c r="C981" s="1"/>
      <c r="D981" s="1"/>
      <c r="E981" s="1"/>
      <c r="F981" s="88"/>
      <c r="G981" s="88"/>
      <c r="H981" s="1"/>
      <c r="I981" s="40"/>
      <c r="J981" s="1"/>
      <c r="K981" s="1"/>
      <c r="L981" s="104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>
      <c r="A982" s="1"/>
      <c r="B982" s="1"/>
      <c r="C982" s="1"/>
      <c r="D982" s="1"/>
      <c r="E982" s="1"/>
      <c r="F982" s="88"/>
      <c r="G982" s="88"/>
      <c r="H982" s="1"/>
      <c r="I982" s="40"/>
      <c r="J982" s="1"/>
      <c r="K982" s="1"/>
      <c r="L982" s="104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>
      <c r="A983" s="1"/>
      <c r="B983" s="1"/>
      <c r="C983" s="1"/>
      <c r="D983" s="1"/>
      <c r="E983" s="1"/>
      <c r="F983" s="88"/>
      <c r="G983" s="88"/>
      <c r="H983" s="1"/>
      <c r="I983" s="40"/>
      <c r="J983" s="1"/>
      <c r="K983" s="1"/>
      <c r="L983" s="104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>
      <c r="A984" s="1"/>
      <c r="B984" s="1"/>
      <c r="C984" s="1"/>
      <c r="D984" s="1"/>
      <c r="E984" s="1"/>
      <c r="F984" s="88"/>
      <c r="G984" s="88"/>
      <c r="H984" s="1"/>
      <c r="I984" s="40"/>
      <c r="J984" s="1"/>
      <c r="K984" s="1"/>
      <c r="L984" s="104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>
      <c r="A985" s="1"/>
      <c r="B985" s="1"/>
      <c r="C985" s="1"/>
      <c r="D985" s="1"/>
      <c r="E985" s="1"/>
      <c r="F985" s="88"/>
      <c r="G985" s="88"/>
      <c r="H985" s="1"/>
      <c r="I985" s="40"/>
      <c r="J985" s="1"/>
      <c r="K985" s="1"/>
      <c r="L985" s="104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>
      <c r="A986" s="1"/>
      <c r="B986" s="1"/>
      <c r="C986" s="1"/>
      <c r="D986" s="1"/>
      <c r="E986" s="1"/>
      <c r="F986" s="88"/>
      <c r="G986" s="88"/>
      <c r="H986" s="1"/>
      <c r="I986" s="40"/>
      <c r="J986" s="1"/>
      <c r="K986" s="1"/>
      <c r="L986" s="104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>
      <c r="A987" s="1"/>
      <c r="B987" s="1"/>
      <c r="C987" s="1"/>
      <c r="D987" s="1"/>
      <c r="E987" s="1"/>
      <c r="F987" s="88"/>
      <c r="G987" s="88"/>
      <c r="H987" s="1"/>
      <c r="I987" s="40"/>
      <c r="J987" s="1"/>
      <c r="K987" s="1"/>
      <c r="L987" s="104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>
      <c r="A988" s="1"/>
      <c r="B988" s="1"/>
      <c r="C988" s="1"/>
      <c r="D988" s="1"/>
      <c r="E988" s="1"/>
      <c r="F988" s="88"/>
      <c r="G988" s="88"/>
      <c r="H988" s="1"/>
      <c r="I988" s="40"/>
      <c r="J988" s="1"/>
      <c r="K988" s="1"/>
      <c r="L988" s="104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>
      <c r="A989" s="1"/>
      <c r="B989" s="1"/>
      <c r="C989" s="1"/>
      <c r="D989" s="1"/>
      <c r="E989" s="1"/>
      <c r="F989" s="88"/>
      <c r="G989" s="88"/>
      <c r="H989" s="1"/>
      <c r="I989" s="40"/>
      <c r="J989" s="1"/>
      <c r="K989" s="1"/>
      <c r="L989" s="104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>
      <c r="A990" s="1"/>
      <c r="B990" s="1"/>
      <c r="C990" s="1"/>
      <c r="D990" s="1"/>
      <c r="E990" s="1"/>
      <c r="F990" s="88"/>
      <c r="G990" s="88"/>
      <c r="H990" s="1"/>
      <c r="I990" s="40"/>
      <c r="J990" s="1"/>
      <c r="K990" s="1"/>
      <c r="L990" s="104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>
      <c r="A991" s="1"/>
      <c r="B991" s="1"/>
      <c r="C991" s="1"/>
      <c r="D991" s="1"/>
      <c r="E991" s="1"/>
      <c r="F991" s="88"/>
      <c r="G991" s="88"/>
      <c r="H991" s="1"/>
      <c r="I991" s="40"/>
      <c r="J991" s="1"/>
      <c r="K991" s="1"/>
      <c r="L991" s="104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>
      <c r="A992" s="1"/>
      <c r="B992" s="1"/>
      <c r="C992" s="1"/>
      <c r="D992" s="1"/>
      <c r="E992" s="1"/>
      <c r="F992" s="88"/>
      <c r="G992" s="88"/>
      <c r="H992" s="1"/>
      <c r="I992" s="40"/>
      <c r="J992" s="1"/>
      <c r="K992" s="1"/>
      <c r="L992" s="104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>
      <c r="A993" s="1"/>
      <c r="B993" s="1"/>
      <c r="C993" s="1"/>
      <c r="D993" s="1"/>
      <c r="E993" s="1"/>
      <c r="F993" s="88"/>
      <c r="G993" s="88"/>
      <c r="H993" s="1"/>
      <c r="I993" s="40"/>
      <c r="J993" s="1"/>
      <c r="K993" s="1"/>
      <c r="L993" s="104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>
      <c r="A994" s="1"/>
      <c r="B994" s="1"/>
      <c r="C994" s="1"/>
      <c r="D994" s="1"/>
      <c r="E994" s="1"/>
      <c r="F994" s="88"/>
      <c r="G994" s="88"/>
      <c r="H994" s="1"/>
      <c r="I994" s="40"/>
      <c r="J994" s="1"/>
      <c r="K994" s="1"/>
      <c r="L994" s="104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>
      <c r="A995" s="1"/>
      <c r="B995" s="1"/>
      <c r="C995" s="1"/>
      <c r="D995" s="1"/>
      <c r="E995" s="1"/>
      <c r="F995" s="88"/>
      <c r="G995" s="88"/>
      <c r="H995" s="1"/>
      <c r="I995" s="40"/>
      <c r="J995" s="1"/>
      <c r="K995" s="1"/>
      <c r="L995" s="104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>
      <c r="A996" s="1"/>
      <c r="B996" s="1"/>
      <c r="C996" s="1"/>
      <c r="D996" s="1"/>
      <c r="E996" s="1"/>
      <c r="F996" s="88"/>
      <c r="G996" s="88"/>
      <c r="H996" s="1"/>
      <c r="I996" s="40"/>
      <c r="J996" s="1"/>
      <c r="K996" s="1"/>
      <c r="L996" s="104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>
      <c r="A997" s="1"/>
      <c r="B997" s="1"/>
      <c r="C997" s="1"/>
      <c r="D997" s="1"/>
      <c r="E997" s="1"/>
      <c r="F997" s="88"/>
      <c r="G997" s="88"/>
      <c r="H997" s="1"/>
      <c r="I997" s="40"/>
      <c r="J997" s="1"/>
      <c r="K997" s="1"/>
      <c r="L997" s="104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>
      <c r="A998" s="1"/>
      <c r="B998" s="1"/>
      <c r="C998" s="1"/>
      <c r="D998" s="1"/>
      <c r="E998" s="1"/>
      <c r="F998" s="88"/>
      <c r="G998" s="88"/>
      <c r="H998" s="1"/>
      <c r="I998" s="40"/>
      <c r="J998" s="1"/>
      <c r="K998" s="1"/>
      <c r="L998" s="104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>
      <c r="A999" s="1"/>
      <c r="B999" s="1"/>
      <c r="C999" s="1"/>
      <c r="D999" s="1"/>
      <c r="E999" s="1"/>
      <c r="F999" s="88"/>
      <c r="G999" s="88"/>
      <c r="H999" s="1"/>
      <c r="I999" s="40"/>
      <c r="J999" s="1"/>
      <c r="K999" s="1"/>
      <c r="L999" s="104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>
      <c r="A1000" s="1"/>
      <c r="B1000" s="1"/>
      <c r="C1000" s="1"/>
      <c r="D1000" s="1"/>
      <c r="E1000" s="1"/>
      <c r="F1000" s="88"/>
      <c r="G1000" s="88"/>
      <c r="H1000" s="1"/>
      <c r="I1000" s="40"/>
      <c r="J1000" s="1"/>
      <c r="K1000" s="1"/>
      <c r="L1000" s="104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4.25" customHeight="1">
      <c r="A1001" s="1"/>
      <c r="B1001" s="1"/>
      <c r="C1001" s="1"/>
      <c r="D1001" s="1"/>
      <c r="E1001" s="1"/>
      <c r="F1001" s="88"/>
      <c r="G1001" s="88"/>
      <c r="H1001" s="1"/>
      <c r="I1001" s="40"/>
      <c r="J1001" s="1"/>
      <c r="K1001" s="1"/>
      <c r="L1001" s="104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4.25" customHeight="1">
      <c r="A1002" s="1"/>
      <c r="B1002" s="1"/>
      <c r="C1002" s="1"/>
      <c r="D1002" s="1"/>
      <c r="E1002" s="1"/>
      <c r="F1002" s="88"/>
      <c r="G1002" s="88"/>
      <c r="H1002" s="1"/>
      <c r="I1002" s="40"/>
      <c r="J1002" s="1"/>
      <c r="K1002" s="1"/>
      <c r="L1002" s="104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4.25" customHeight="1">
      <c r="A1003" s="1"/>
      <c r="B1003" s="1"/>
      <c r="C1003" s="1"/>
      <c r="D1003" s="1"/>
      <c r="E1003" s="1"/>
      <c r="F1003" s="88"/>
      <c r="G1003" s="88"/>
      <c r="H1003" s="1"/>
      <c r="I1003" s="40"/>
      <c r="J1003" s="1"/>
      <c r="K1003" s="1"/>
      <c r="L1003" s="104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4.25" customHeight="1">
      <c r="A1004" s="1"/>
      <c r="B1004" s="1"/>
      <c r="C1004" s="1"/>
      <c r="D1004" s="1"/>
      <c r="E1004" s="1"/>
      <c r="F1004" s="88"/>
      <c r="G1004" s="88"/>
      <c r="H1004" s="1"/>
      <c r="I1004" s="40"/>
      <c r="J1004" s="1"/>
      <c r="K1004" s="1"/>
      <c r="L1004" s="104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4.25" customHeight="1">
      <c r="A1005" s="1"/>
      <c r="B1005" s="1"/>
      <c r="C1005" s="1"/>
      <c r="D1005" s="1"/>
      <c r="E1005" s="1"/>
      <c r="F1005" s="88"/>
      <c r="G1005" s="88"/>
      <c r="H1005" s="1"/>
      <c r="I1005" s="40"/>
      <c r="J1005" s="1"/>
      <c r="K1005" s="1"/>
      <c r="L1005" s="104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</sheetData>
  <autoFilter ref="A8:K427" xr:uid="{00000000-0001-0000-0000-000000000000}">
    <filterColumn colId="2">
      <filters>
        <filter val="ICOLCAP"/>
      </filters>
    </filterColumn>
  </autoFilter>
  <mergeCells count="413">
    <mergeCell ref="K425:K427"/>
    <mergeCell ref="B425:B427"/>
    <mergeCell ref="C425:C427"/>
    <mergeCell ref="D425:D427"/>
    <mergeCell ref="E425:E427"/>
    <mergeCell ref="A425:A427"/>
    <mergeCell ref="K409:K412"/>
    <mergeCell ref="E409:E412"/>
    <mergeCell ref="D409:D412"/>
    <mergeCell ref="C409:C412"/>
    <mergeCell ref="B409:B412"/>
    <mergeCell ref="A409:A412"/>
    <mergeCell ref="D413:D415"/>
    <mergeCell ref="E413:E415"/>
    <mergeCell ref="K413:K415"/>
    <mergeCell ref="C413:C415"/>
    <mergeCell ref="B413:B415"/>
    <mergeCell ref="A413:A415"/>
    <mergeCell ref="E416:E418"/>
    <mergeCell ref="D416:D418"/>
    <mergeCell ref="C416:C418"/>
    <mergeCell ref="B416:B418"/>
    <mergeCell ref="A416:A418"/>
    <mergeCell ref="K416:K418"/>
    <mergeCell ref="C390:C392"/>
    <mergeCell ref="B390:B392"/>
    <mergeCell ref="A390:A392"/>
    <mergeCell ref="D390:D392"/>
    <mergeCell ref="E390:E392"/>
    <mergeCell ref="J390:J391"/>
    <mergeCell ref="K390:K392"/>
    <mergeCell ref="C393:C407"/>
    <mergeCell ref="A393:A407"/>
    <mergeCell ref="B393:B407"/>
    <mergeCell ref="D393:D407"/>
    <mergeCell ref="E393:E407"/>
    <mergeCell ref="K393:K407"/>
    <mergeCell ref="C386:C389"/>
    <mergeCell ref="D386:D389"/>
    <mergeCell ref="E386:E389"/>
    <mergeCell ref="B386:B389"/>
    <mergeCell ref="A386:A389"/>
    <mergeCell ref="K386:K389"/>
    <mergeCell ref="J386:J387"/>
    <mergeCell ref="J388:J389"/>
    <mergeCell ref="E380:E382"/>
    <mergeCell ref="D380:D382"/>
    <mergeCell ref="C380:C382"/>
    <mergeCell ref="B380:B382"/>
    <mergeCell ref="A380:A382"/>
    <mergeCell ref="K380:K382"/>
    <mergeCell ref="A383:A385"/>
    <mergeCell ref="B383:B385"/>
    <mergeCell ref="C383:C385"/>
    <mergeCell ref="D383:D385"/>
    <mergeCell ref="E383:E385"/>
    <mergeCell ref="J384:J385"/>
    <mergeCell ref="K383:K385"/>
    <mergeCell ref="A377:A379"/>
    <mergeCell ref="B377:B379"/>
    <mergeCell ref="C377:C379"/>
    <mergeCell ref="D377:D379"/>
    <mergeCell ref="E377:E379"/>
    <mergeCell ref="H377:H379"/>
    <mergeCell ref="J377:J379"/>
    <mergeCell ref="K377:K379"/>
    <mergeCell ref="A371:A372"/>
    <mergeCell ref="B371:B372"/>
    <mergeCell ref="C371:C372"/>
    <mergeCell ref="D371:D372"/>
    <mergeCell ref="E371:E372"/>
    <mergeCell ref="H371:H372"/>
    <mergeCell ref="J371:J372"/>
    <mergeCell ref="K371:K372"/>
    <mergeCell ref="A329:A330"/>
    <mergeCell ref="B329:B330"/>
    <mergeCell ref="C329:C330"/>
    <mergeCell ref="H329:H330"/>
    <mergeCell ref="J329:J330"/>
    <mergeCell ref="K329:K330"/>
    <mergeCell ref="J350:J352"/>
    <mergeCell ref="K350:K352"/>
    <mergeCell ref="D329:D330"/>
    <mergeCell ref="J334:J345"/>
    <mergeCell ref="K334:K345"/>
    <mergeCell ref="A353:A355"/>
    <mergeCell ref="B353:B355"/>
    <mergeCell ref="A350:A352"/>
    <mergeCell ref="B350:B352"/>
    <mergeCell ref="C350:C352"/>
    <mergeCell ref="D350:D352"/>
    <mergeCell ref="E350:E352"/>
    <mergeCell ref="H350:H352"/>
    <mergeCell ref="C353:C355"/>
    <mergeCell ref="D353:D355"/>
    <mergeCell ref="E353:E355"/>
    <mergeCell ref="H353:H355"/>
    <mergeCell ref="J353:J355"/>
    <mergeCell ref="K353:K355"/>
    <mergeCell ref="K226:K237"/>
    <mergeCell ref="C238:C249"/>
    <mergeCell ref="D238:D249"/>
    <mergeCell ref="E238:E249"/>
    <mergeCell ref="H238:H249"/>
    <mergeCell ref="J238:J249"/>
    <mergeCell ref="K238:K249"/>
    <mergeCell ref="C250:C261"/>
    <mergeCell ref="D250:D261"/>
    <mergeCell ref="E250:E261"/>
    <mergeCell ref="H250:H261"/>
    <mergeCell ref="J250:J261"/>
    <mergeCell ref="A85:A90"/>
    <mergeCell ref="C85:C90"/>
    <mergeCell ref="D85:D90"/>
    <mergeCell ref="E85:E90"/>
    <mergeCell ref="A117:A118"/>
    <mergeCell ref="B117:B118"/>
    <mergeCell ref="K91:K102"/>
    <mergeCell ref="A91:A102"/>
    <mergeCell ref="B91:B102"/>
    <mergeCell ref="C91:C102"/>
    <mergeCell ref="K103:K106"/>
    <mergeCell ref="B85:B90"/>
    <mergeCell ref="B112:B113"/>
    <mergeCell ref="A103:A106"/>
    <mergeCell ref="B103:B106"/>
    <mergeCell ref="C103:C106"/>
    <mergeCell ref="A107:A111"/>
    <mergeCell ref="B107:B111"/>
    <mergeCell ref="C107:C111"/>
    <mergeCell ref="D107:D111"/>
    <mergeCell ref="E107:E111"/>
    <mergeCell ref="J107:J111"/>
    <mergeCell ref="K107:K111"/>
    <mergeCell ref="J91:J102"/>
    <mergeCell ref="A4:K4"/>
    <mergeCell ref="A5:K5"/>
    <mergeCell ref="B14:B25"/>
    <mergeCell ref="C14:C25"/>
    <mergeCell ref="D14:D25"/>
    <mergeCell ref="E14:E25"/>
    <mergeCell ref="K14:K25"/>
    <mergeCell ref="J29:J40"/>
    <mergeCell ref="E29:E40"/>
    <mergeCell ref="H29:H40"/>
    <mergeCell ref="K29:K40"/>
    <mergeCell ref="A29:A40"/>
    <mergeCell ref="B29:B40"/>
    <mergeCell ref="C29:C40"/>
    <mergeCell ref="D29:D40"/>
    <mergeCell ref="A14:A25"/>
    <mergeCell ref="H14:H25"/>
    <mergeCell ref="J14:J25"/>
    <mergeCell ref="A43:A44"/>
    <mergeCell ref="B43:B44"/>
    <mergeCell ref="B61:B72"/>
    <mergeCell ref="C61:C72"/>
    <mergeCell ref="D61:D72"/>
    <mergeCell ref="E61:E72"/>
    <mergeCell ref="H46:H49"/>
    <mergeCell ref="J46:J49"/>
    <mergeCell ref="C43:C44"/>
    <mergeCell ref="D43:D44"/>
    <mergeCell ref="E43:E44"/>
    <mergeCell ref="H50:H52"/>
    <mergeCell ref="J50:J52"/>
    <mergeCell ref="H61:H72"/>
    <mergeCell ref="J61:J72"/>
    <mergeCell ref="H55:H57"/>
    <mergeCell ref="J55:J57"/>
    <mergeCell ref="D55:D57"/>
    <mergeCell ref="E55:E57"/>
    <mergeCell ref="H59:H60"/>
    <mergeCell ref="J59:J60"/>
    <mergeCell ref="A46:A49"/>
    <mergeCell ref="B46:B49"/>
    <mergeCell ref="C46:C49"/>
    <mergeCell ref="D46:D49"/>
    <mergeCell ref="E46:E49"/>
    <mergeCell ref="A59:A60"/>
    <mergeCell ref="B59:B60"/>
    <mergeCell ref="C59:C60"/>
    <mergeCell ref="A73:A80"/>
    <mergeCell ref="A50:A52"/>
    <mergeCell ref="B50:B52"/>
    <mergeCell ref="C50:C52"/>
    <mergeCell ref="D50:D52"/>
    <mergeCell ref="E50:E52"/>
    <mergeCell ref="A55:A57"/>
    <mergeCell ref="B55:B57"/>
    <mergeCell ref="C55:C57"/>
    <mergeCell ref="D59:D60"/>
    <mergeCell ref="E59:E60"/>
    <mergeCell ref="A81:A84"/>
    <mergeCell ref="B81:B84"/>
    <mergeCell ref="C81:C84"/>
    <mergeCell ref="D81:D84"/>
    <mergeCell ref="E81:E84"/>
    <mergeCell ref="C77:C80"/>
    <mergeCell ref="K81:K84"/>
    <mergeCell ref="A61:A72"/>
    <mergeCell ref="B73:B80"/>
    <mergeCell ref="C73:C76"/>
    <mergeCell ref="D73:D80"/>
    <mergeCell ref="E73:E80"/>
    <mergeCell ref="K59:K60"/>
    <mergeCell ref="K43:K44"/>
    <mergeCell ref="H81:H84"/>
    <mergeCell ref="J81:J84"/>
    <mergeCell ref="H85:H90"/>
    <mergeCell ref="J85:J90"/>
    <mergeCell ref="K85:K90"/>
    <mergeCell ref="K46:K49"/>
    <mergeCell ref="H43:H44"/>
    <mergeCell ref="J43:J44"/>
    <mergeCell ref="K50:K52"/>
    <mergeCell ref="K55:K57"/>
    <mergeCell ref="H73:H76"/>
    <mergeCell ref="J73:J76"/>
    <mergeCell ref="K73:K76"/>
    <mergeCell ref="H77:H80"/>
    <mergeCell ref="J77:J80"/>
    <mergeCell ref="K77:K80"/>
    <mergeCell ref="K61:K72"/>
    <mergeCell ref="H103:H106"/>
    <mergeCell ref="J103:J106"/>
    <mergeCell ref="H107:H111"/>
    <mergeCell ref="D91:D102"/>
    <mergeCell ref="E91:E102"/>
    <mergeCell ref="J120:J131"/>
    <mergeCell ref="D103:D106"/>
    <mergeCell ref="E103:E106"/>
    <mergeCell ref="H91:H102"/>
    <mergeCell ref="A112:A113"/>
    <mergeCell ref="A132:A143"/>
    <mergeCell ref="B132:B143"/>
    <mergeCell ref="C132:C143"/>
    <mergeCell ref="D132:D143"/>
    <mergeCell ref="E132:E143"/>
    <mergeCell ref="H132:H143"/>
    <mergeCell ref="A120:A131"/>
    <mergeCell ref="B120:B131"/>
    <mergeCell ref="C120:C131"/>
    <mergeCell ref="D120:D131"/>
    <mergeCell ref="E120:E131"/>
    <mergeCell ref="H120:H131"/>
    <mergeCell ref="K157:K160"/>
    <mergeCell ref="A115:A116"/>
    <mergeCell ref="B115:B116"/>
    <mergeCell ref="J132:J143"/>
    <mergeCell ref="K132:K143"/>
    <mergeCell ref="A145:A156"/>
    <mergeCell ref="B145:B156"/>
    <mergeCell ref="C145:C156"/>
    <mergeCell ref="D145:D156"/>
    <mergeCell ref="E145:E156"/>
    <mergeCell ref="H145:H156"/>
    <mergeCell ref="J145:J156"/>
    <mergeCell ref="K145:K156"/>
    <mergeCell ref="K120:K131"/>
    <mergeCell ref="A157:A160"/>
    <mergeCell ref="B157:B160"/>
    <mergeCell ref="C157:C160"/>
    <mergeCell ref="D157:D160"/>
    <mergeCell ref="E157:E160"/>
    <mergeCell ref="H157:H160"/>
    <mergeCell ref="J157:J160"/>
    <mergeCell ref="K202:K213"/>
    <mergeCell ref="K265:K288"/>
    <mergeCell ref="C277:C288"/>
    <mergeCell ref="D277:D288"/>
    <mergeCell ref="E277:E288"/>
    <mergeCell ref="H277:H288"/>
    <mergeCell ref="J277:J288"/>
    <mergeCell ref="K178:K189"/>
    <mergeCell ref="C190:C201"/>
    <mergeCell ref="C178:C189"/>
    <mergeCell ref="D178:D189"/>
    <mergeCell ref="E178:E189"/>
    <mergeCell ref="H178:H189"/>
    <mergeCell ref="J178:J189"/>
    <mergeCell ref="D190:D201"/>
    <mergeCell ref="E190:E201"/>
    <mergeCell ref="H190:H201"/>
    <mergeCell ref="J190:J201"/>
    <mergeCell ref="K190:K201"/>
    <mergeCell ref="K250:K261"/>
    <mergeCell ref="J214:J225"/>
    <mergeCell ref="K214:K225"/>
    <mergeCell ref="C226:C237"/>
    <mergeCell ref="D226:D237"/>
    <mergeCell ref="J162:J173"/>
    <mergeCell ref="K162:K173"/>
    <mergeCell ref="A176:A177"/>
    <mergeCell ref="B176:B177"/>
    <mergeCell ref="C176:C177"/>
    <mergeCell ref="D176:D177"/>
    <mergeCell ref="E176:E177"/>
    <mergeCell ref="H176:H177"/>
    <mergeCell ref="J176:J177"/>
    <mergeCell ref="K176:K177"/>
    <mergeCell ref="A162:A173"/>
    <mergeCell ref="B162:B173"/>
    <mergeCell ref="C162:C173"/>
    <mergeCell ref="D162:D173"/>
    <mergeCell ref="E162:E173"/>
    <mergeCell ref="H162:H173"/>
    <mergeCell ref="A178:A261"/>
    <mergeCell ref="B178:B261"/>
    <mergeCell ref="E296:E299"/>
    <mergeCell ref="H296:H299"/>
    <mergeCell ref="J296:J299"/>
    <mergeCell ref="A265:A288"/>
    <mergeCell ref="B265:B288"/>
    <mergeCell ref="C265:C276"/>
    <mergeCell ref="D265:D276"/>
    <mergeCell ref="E265:E276"/>
    <mergeCell ref="H265:H276"/>
    <mergeCell ref="J265:J276"/>
    <mergeCell ref="C202:C213"/>
    <mergeCell ref="D202:D213"/>
    <mergeCell ref="E202:E213"/>
    <mergeCell ref="H202:H213"/>
    <mergeCell ref="J202:J213"/>
    <mergeCell ref="E226:E237"/>
    <mergeCell ref="H226:H237"/>
    <mergeCell ref="J226:J237"/>
    <mergeCell ref="C214:C225"/>
    <mergeCell ref="D214:D225"/>
    <mergeCell ref="E214:E225"/>
    <mergeCell ref="H214:H225"/>
    <mergeCell ref="A289:A290"/>
    <mergeCell ref="B289:B290"/>
    <mergeCell ref="C289:C290"/>
    <mergeCell ref="D289:D290"/>
    <mergeCell ref="E289:E290"/>
    <mergeCell ref="H289:H290"/>
    <mergeCell ref="J289:J290"/>
    <mergeCell ref="K289:K290"/>
    <mergeCell ref="A292:A299"/>
    <mergeCell ref="B292:B299"/>
    <mergeCell ref="C292:C295"/>
    <mergeCell ref="D292:D295"/>
    <mergeCell ref="E292:E295"/>
    <mergeCell ref="H292:H295"/>
    <mergeCell ref="J292:J295"/>
    <mergeCell ref="K292:K299"/>
    <mergeCell ref="C296:C299"/>
    <mergeCell ref="D296:D299"/>
    <mergeCell ref="A300:A311"/>
    <mergeCell ref="B300:B311"/>
    <mergeCell ref="C300:C311"/>
    <mergeCell ref="D300:D311"/>
    <mergeCell ref="E300:E311"/>
    <mergeCell ref="H300:H311"/>
    <mergeCell ref="J300:J311"/>
    <mergeCell ref="K300:K311"/>
    <mergeCell ref="D327:D328"/>
    <mergeCell ref="E327:E328"/>
    <mergeCell ref="H327:H328"/>
    <mergeCell ref="J327:J328"/>
    <mergeCell ref="K327:K328"/>
    <mergeCell ref="B312:B323"/>
    <mergeCell ref="C312:C323"/>
    <mergeCell ref="D312:D323"/>
    <mergeCell ref="E312:E323"/>
    <mergeCell ref="H312:H323"/>
    <mergeCell ref="J312:J323"/>
    <mergeCell ref="K312:K323"/>
    <mergeCell ref="A312:A323"/>
    <mergeCell ref="A325:A328"/>
    <mergeCell ref="A368:A369"/>
    <mergeCell ref="B368:B369"/>
    <mergeCell ref="B325:B328"/>
    <mergeCell ref="C325:C326"/>
    <mergeCell ref="D325:D326"/>
    <mergeCell ref="E325:E326"/>
    <mergeCell ref="H325:H326"/>
    <mergeCell ref="J325:J326"/>
    <mergeCell ref="K325:K326"/>
    <mergeCell ref="C327:C328"/>
    <mergeCell ref="A357:A360"/>
    <mergeCell ref="B357:B360"/>
    <mergeCell ref="C357:C360"/>
    <mergeCell ref="D357:D360"/>
    <mergeCell ref="E357:E360"/>
    <mergeCell ref="H357:H360"/>
    <mergeCell ref="J357:J360"/>
    <mergeCell ref="K357:K360"/>
    <mergeCell ref="A334:A345"/>
    <mergeCell ref="B334:B345"/>
    <mergeCell ref="C334:C345"/>
    <mergeCell ref="D334:D345"/>
    <mergeCell ref="E334:E345"/>
    <mergeCell ref="H334:H345"/>
    <mergeCell ref="K423:K424"/>
    <mergeCell ref="B423:B424"/>
    <mergeCell ref="C423:C424"/>
    <mergeCell ref="D423:D424"/>
    <mergeCell ref="E423:E424"/>
    <mergeCell ref="A423:A424"/>
    <mergeCell ref="A419:A420"/>
    <mergeCell ref="B419:B420"/>
    <mergeCell ref="C419:C420"/>
    <mergeCell ref="D419:D420"/>
    <mergeCell ref="E419:E420"/>
    <mergeCell ref="K419:K420"/>
    <mergeCell ref="D421:D422"/>
    <mergeCell ref="E421:E422"/>
    <mergeCell ref="A421:A422"/>
    <mergeCell ref="B421:B422"/>
    <mergeCell ref="C421:C422"/>
    <mergeCell ref="K421:K422"/>
  </mergeCells>
  <pageMargins left="0.7" right="0.7" top="0.75" bottom="0.75" header="0" footer="0"/>
  <pageSetup orientation="portrait" r:id="rId1"/>
  <colBreaks count="1" manualBreakCount="1">
    <brk id="12" man="1"/>
  </colBreaks>
  <ignoredErrors>
    <ignoredError sqref="H112:H113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showGridLines="0" topLeftCell="C1" zoomScale="89" zoomScaleNormal="89" workbookViewId="0">
      <pane ySplit="8" topLeftCell="A374" activePane="bottomLeft" state="frozen"/>
      <selection pane="bottomLeft" activeCell="F374" sqref="F374"/>
    </sheetView>
  </sheetViews>
  <sheetFormatPr baseColWidth="10" defaultColWidth="12.625" defaultRowHeight="15" customHeight="1"/>
  <cols>
    <col min="1" max="1" width="12.5" customWidth="1"/>
    <col min="2" max="2" width="45" customWidth="1"/>
    <col min="3" max="3" width="17" customWidth="1"/>
    <col min="4" max="4" width="19" customWidth="1"/>
    <col min="5" max="5" width="10" customWidth="1"/>
    <col min="6" max="7" width="13" customWidth="1"/>
    <col min="8" max="8" width="18.5" customWidth="1"/>
    <col min="9" max="9" width="14" customWidth="1"/>
    <col min="10" max="10" width="66.375" customWidth="1"/>
    <col min="11" max="11" width="24" customWidth="1"/>
    <col min="12" max="12" width="13" customWidth="1"/>
    <col min="13" max="26" width="10" customWidth="1"/>
  </cols>
  <sheetData>
    <row r="1" spans="1:26" ht="66" customHeight="1">
      <c r="A1" s="1"/>
      <c r="B1" s="1"/>
      <c r="C1" s="1"/>
      <c r="D1" s="1"/>
      <c r="E1" s="1"/>
      <c r="F1" s="2"/>
      <c r="G1" s="2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1"/>
      <c r="B2" s="1"/>
      <c r="C2" s="1"/>
      <c r="D2" s="1"/>
      <c r="E2" s="1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>
      <c r="A3" s="1"/>
      <c r="B3" s="1"/>
      <c r="C3" s="1"/>
      <c r="D3" s="1"/>
      <c r="E3" s="1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4.5" customHeight="1">
      <c r="A4" s="430" t="s">
        <v>0</v>
      </c>
      <c r="B4" s="431"/>
      <c r="C4" s="431"/>
      <c r="D4" s="431"/>
      <c r="E4" s="431"/>
      <c r="F4" s="431"/>
      <c r="G4" s="431"/>
      <c r="H4" s="431"/>
      <c r="I4" s="431"/>
      <c r="J4" s="431"/>
      <c r="K4" s="432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4.5" customHeight="1">
      <c r="A5" s="433" t="s">
        <v>1</v>
      </c>
      <c r="B5" s="434"/>
      <c r="C5" s="434"/>
      <c r="D5" s="434"/>
      <c r="E5" s="434"/>
      <c r="F5" s="434"/>
      <c r="G5" s="434"/>
      <c r="H5" s="434"/>
      <c r="I5" s="434"/>
      <c r="J5" s="434"/>
      <c r="K5" s="435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>
      <c r="A6" s="1"/>
      <c r="B6" s="1"/>
      <c r="C6" s="1"/>
      <c r="D6" s="1"/>
      <c r="E6" s="1"/>
      <c r="F6" s="2"/>
      <c r="G6" s="2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customHeight="1">
      <c r="A7" s="3" t="s">
        <v>2</v>
      </c>
      <c r="B7" s="4">
        <v>44194.833333333336</v>
      </c>
      <c r="C7" s="1"/>
      <c r="D7" s="1"/>
      <c r="E7" s="5"/>
      <c r="F7" s="6"/>
      <c r="G7" s="2"/>
      <c r="H7" s="7"/>
      <c r="I7" s="7"/>
      <c r="J7" s="8"/>
      <c r="K7" s="8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47.25" customHeight="1">
      <c r="A8" s="9" t="s">
        <v>3</v>
      </c>
      <c r="B8" s="10" t="s">
        <v>4</v>
      </c>
      <c r="C8" s="10" t="s">
        <v>5</v>
      </c>
      <c r="D8" s="10" t="s">
        <v>6</v>
      </c>
      <c r="E8" s="11" t="s">
        <v>7</v>
      </c>
      <c r="F8" s="12" t="s">
        <v>8</v>
      </c>
      <c r="G8" s="12" t="s">
        <v>9</v>
      </c>
      <c r="H8" s="13" t="s">
        <v>10</v>
      </c>
      <c r="I8" s="13" t="s">
        <v>11</v>
      </c>
      <c r="J8" s="14" t="s">
        <v>12</v>
      </c>
      <c r="K8" s="15" t="s">
        <v>13</v>
      </c>
      <c r="L8" s="16" t="s">
        <v>14</v>
      </c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spans="1:26" ht="45.75" customHeight="1">
      <c r="A9" s="18" t="s">
        <v>15</v>
      </c>
      <c r="B9" s="19" t="s">
        <v>16</v>
      </c>
      <c r="C9" s="20" t="s">
        <v>17</v>
      </c>
      <c r="D9" s="19" t="s">
        <v>18</v>
      </c>
      <c r="E9" s="19" t="s">
        <v>19</v>
      </c>
      <c r="F9" s="21" t="s">
        <v>20</v>
      </c>
      <c r="G9" s="21" t="s">
        <v>21</v>
      </c>
      <c r="H9" s="22" t="s">
        <v>22</v>
      </c>
      <c r="I9" s="22" t="s">
        <v>23</v>
      </c>
      <c r="J9" s="23" t="s">
        <v>24</v>
      </c>
      <c r="K9" s="15" t="s">
        <v>25</v>
      </c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spans="1:26" ht="14.25" customHeight="1">
      <c r="A10" s="27" t="s">
        <v>26</v>
      </c>
      <c r="B10" s="25" t="s">
        <v>27</v>
      </c>
      <c r="C10" s="25" t="s">
        <v>28</v>
      </c>
      <c r="D10" s="26" t="s">
        <v>29</v>
      </c>
      <c r="E10" s="25" t="s">
        <v>30</v>
      </c>
      <c r="F10" s="27">
        <v>43829</v>
      </c>
      <c r="G10" s="27">
        <v>43838</v>
      </c>
      <c r="H10" s="28">
        <v>86.89</v>
      </c>
      <c r="I10" s="28">
        <v>86.89</v>
      </c>
      <c r="J10" s="29" t="s">
        <v>39</v>
      </c>
      <c r="K10" s="45" t="s">
        <v>26</v>
      </c>
      <c r="L10" s="30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>
      <c r="A11" s="31" t="s">
        <v>26</v>
      </c>
      <c r="B11" s="32" t="s">
        <v>40</v>
      </c>
      <c r="C11" s="33" t="s">
        <v>33</v>
      </c>
      <c r="D11" s="32" t="s">
        <v>29</v>
      </c>
      <c r="E11" s="31" t="s">
        <v>30</v>
      </c>
      <c r="F11" s="31">
        <v>43858</v>
      </c>
      <c r="G11" s="31">
        <v>43864</v>
      </c>
      <c r="H11" s="35">
        <v>55</v>
      </c>
      <c r="I11" s="46">
        <v>55</v>
      </c>
      <c r="J11" s="47" t="s">
        <v>41</v>
      </c>
      <c r="K11" s="35"/>
      <c r="L11" s="30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>
      <c r="A12" s="48">
        <v>43881</v>
      </c>
      <c r="B12" s="49" t="s">
        <v>36</v>
      </c>
      <c r="C12" s="50" t="s">
        <v>37</v>
      </c>
      <c r="D12" s="49" t="s">
        <v>26</v>
      </c>
      <c r="E12" s="50" t="s">
        <v>26</v>
      </c>
      <c r="F12" s="48" t="s">
        <v>26</v>
      </c>
      <c r="G12" s="50" t="s">
        <v>26</v>
      </c>
      <c r="H12" s="51" t="s">
        <v>26</v>
      </c>
      <c r="I12" s="51" t="s">
        <v>26</v>
      </c>
      <c r="J12" s="52" t="s">
        <v>38</v>
      </c>
      <c r="K12" s="51" t="s">
        <v>26</v>
      </c>
      <c r="L12" s="30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>
      <c r="A13" s="506">
        <v>43889</v>
      </c>
      <c r="B13" s="507" t="s">
        <v>42</v>
      </c>
      <c r="C13" s="507" t="s">
        <v>43</v>
      </c>
      <c r="D13" s="508" t="s">
        <v>44</v>
      </c>
      <c r="E13" s="507" t="s">
        <v>30</v>
      </c>
      <c r="F13" s="31">
        <v>43987</v>
      </c>
      <c r="G13" s="31">
        <v>43993</v>
      </c>
      <c r="H13" s="509">
        <v>25.66</v>
      </c>
      <c r="I13" s="35">
        <v>12.83</v>
      </c>
      <c r="J13" s="503" t="s">
        <v>45</v>
      </c>
      <c r="K13" s="509">
        <v>356877459961.85999</v>
      </c>
      <c r="L13" s="30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>
      <c r="A14" s="484"/>
      <c r="B14" s="484"/>
      <c r="C14" s="485"/>
      <c r="D14" s="485"/>
      <c r="E14" s="485"/>
      <c r="F14" s="31">
        <v>44106</v>
      </c>
      <c r="G14" s="31">
        <v>44112</v>
      </c>
      <c r="H14" s="485"/>
      <c r="I14" s="35">
        <v>12.83</v>
      </c>
      <c r="J14" s="495"/>
      <c r="K14" s="485"/>
      <c r="L14" s="30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>
      <c r="A15" s="484"/>
      <c r="B15" s="484"/>
      <c r="C15" s="507" t="s">
        <v>46</v>
      </c>
      <c r="D15" s="508" t="s">
        <v>44</v>
      </c>
      <c r="E15" s="507" t="s">
        <v>30</v>
      </c>
      <c r="F15" s="31">
        <v>43987</v>
      </c>
      <c r="G15" s="31">
        <v>43993</v>
      </c>
      <c r="H15" s="509">
        <v>25.66</v>
      </c>
      <c r="I15" s="35">
        <v>12.83</v>
      </c>
      <c r="J15" s="503" t="s">
        <v>45</v>
      </c>
      <c r="K15" s="509">
        <v>12310641600</v>
      </c>
      <c r="L15" s="30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>
      <c r="A16" s="485"/>
      <c r="B16" s="485"/>
      <c r="C16" s="485"/>
      <c r="D16" s="485"/>
      <c r="E16" s="485"/>
      <c r="F16" s="31">
        <v>44106</v>
      </c>
      <c r="G16" s="31">
        <v>44112</v>
      </c>
      <c r="H16" s="485"/>
      <c r="I16" s="35">
        <v>12.83</v>
      </c>
      <c r="J16" s="495"/>
      <c r="K16" s="485"/>
      <c r="L16" s="30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>
      <c r="A17" s="27" t="s">
        <v>26</v>
      </c>
      <c r="B17" s="25" t="s">
        <v>27</v>
      </c>
      <c r="C17" s="25" t="s">
        <v>28</v>
      </c>
      <c r="D17" s="26" t="s">
        <v>29</v>
      </c>
      <c r="E17" s="25" t="s">
        <v>30</v>
      </c>
      <c r="F17" s="27">
        <v>43889</v>
      </c>
      <c r="G17" s="27">
        <v>43895</v>
      </c>
      <c r="H17" s="28">
        <v>1.26</v>
      </c>
      <c r="I17" s="28">
        <v>1.26</v>
      </c>
      <c r="J17" s="29" t="s">
        <v>47</v>
      </c>
      <c r="K17" s="45" t="s">
        <v>26</v>
      </c>
      <c r="L17" s="30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>
      <c r="A18" s="506">
        <v>43528</v>
      </c>
      <c r="B18" s="508" t="s">
        <v>48</v>
      </c>
      <c r="C18" s="507" t="s">
        <v>49</v>
      </c>
      <c r="D18" s="508" t="s">
        <v>44</v>
      </c>
      <c r="E18" s="507" t="s">
        <v>30</v>
      </c>
      <c r="F18" s="31">
        <v>43942</v>
      </c>
      <c r="G18" s="31">
        <v>43948</v>
      </c>
      <c r="H18" s="509">
        <v>480</v>
      </c>
      <c r="I18" s="35">
        <v>40</v>
      </c>
      <c r="J18" s="503" t="s">
        <v>50</v>
      </c>
      <c r="K18" s="509">
        <v>5930991360</v>
      </c>
      <c r="L18" s="30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>
      <c r="A19" s="484"/>
      <c r="B19" s="484"/>
      <c r="C19" s="484"/>
      <c r="D19" s="484"/>
      <c r="E19" s="484"/>
      <c r="F19" s="31">
        <v>43970</v>
      </c>
      <c r="G19" s="31">
        <v>43977</v>
      </c>
      <c r="H19" s="484"/>
      <c r="I19" s="35">
        <v>40</v>
      </c>
      <c r="J19" s="498"/>
      <c r="K19" s="484"/>
      <c r="L19" s="30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>
      <c r="A20" s="484"/>
      <c r="B20" s="484"/>
      <c r="C20" s="484"/>
      <c r="D20" s="484"/>
      <c r="E20" s="484"/>
      <c r="F20" s="31">
        <v>44000</v>
      </c>
      <c r="G20" s="31">
        <v>44007</v>
      </c>
      <c r="H20" s="484"/>
      <c r="I20" s="35">
        <v>40</v>
      </c>
      <c r="J20" s="498"/>
      <c r="K20" s="484"/>
      <c r="L20" s="30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>
      <c r="A21" s="484"/>
      <c r="B21" s="484"/>
      <c r="C21" s="484"/>
      <c r="D21" s="484"/>
      <c r="E21" s="484"/>
      <c r="F21" s="31">
        <v>44033</v>
      </c>
      <c r="G21" s="31">
        <v>44039</v>
      </c>
      <c r="H21" s="484"/>
      <c r="I21" s="35">
        <v>40</v>
      </c>
      <c r="J21" s="498"/>
      <c r="K21" s="484"/>
      <c r="L21" s="30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>
      <c r="A22" s="484"/>
      <c r="B22" s="484"/>
      <c r="C22" s="484"/>
      <c r="D22" s="484"/>
      <c r="E22" s="484"/>
      <c r="F22" s="31">
        <v>44062</v>
      </c>
      <c r="G22" s="31">
        <v>44068</v>
      </c>
      <c r="H22" s="484"/>
      <c r="I22" s="35">
        <v>40</v>
      </c>
      <c r="J22" s="498"/>
      <c r="K22" s="484"/>
      <c r="L22" s="30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>
      <c r="A23" s="484"/>
      <c r="B23" s="484"/>
      <c r="C23" s="484"/>
      <c r="D23" s="484"/>
      <c r="E23" s="484"/>
      <c r="F23" s="31">
        <v>44095</v>
      </c>
      <c r="G23" s="31">
        <v>44099</v>
      </c>
      <c r="H23" s="484"/>
      <c r="I23" s="35">
        <v>40</v>
      </c>
      <c r="J23" s="498"/>
      <c r="K23" s="484"/>
      <c r="L23" s="30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>
      <c r="A24" s="484"/>
      <c r="B24" s="484"/>
      <c r="C24" s="484"/>
      <c r="D24" s="484"/>
      <c r="E24" s="484"/>
      <c r="F24" s="31">
        <v>44124</v>
      </c>
      <c r="G24" s="31">
        <v>44130</v>
      </c>
      <c r="H24" s="484"/>
      <c r="I24" s="35">
        <v>40</v>
      </c>
      <c r="J24" s="498"/>
      <c r="K24" s="484"/>
      <c r="L24" s="30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>
      <c r="A25" s="484"/>
      <c r="B25" s="484"/>
      <c r="C25" s="484"/>
      <c r="D25" s="484"/>
      <c r="E25" s="484"/>
      <c r="F25" s="31">
        <v>44154</v>
      </c>
      <c r="G25" s="31">
        <v>44160</v>
      </c>
      <c r="H25" s="484"/>
      <c r="I25" s="35">
        <v>40</v>
      </c>
      <c r="J25" s="498"/>
      <c r="K25" s="484"/>
      <c r="L25" s="30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>
      <c r="A26" s="484"/>
      <c r="B26" s="484"/>
      <c r="C26" s="484"/>
      <c r="D26" s="484"/>
      <c r="E26" s="484"/>
      <c r="F26" s="31">
        <v>44186</v>
      </c>
      <c r="G26" s="31">
        <v>44193</v>
      </c>
      <c r="H26" s="484"/>
      <c r="I26" s="35">
        <v>40</v>
      </c>
      <c r="J26" s="498"/>
      <c r="K26" s="484"/>
      <c r="L26" s="30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>
      <c r="A27" s="484"/>
      <c r="B27" s="484"/>
      <c r="C27" s="484"/>
      <c r="D27" s="484"/>
      <c r="E27" s="484"/>
      <c r="F27" s="31">
        <v>44215</v>
      </c>
      <c r="G27" s="31">
        <v>44221</v>
      </c>
      <c r="H27" s="484"/>
      <c r="I27" s="35">
        <v>40</v>
      </c>
      <c r="J27" s="498"/>
      <c r="K27" s="484"/>
      <c r="L27" s="30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>
      <c r="A28" s="484"/>
      <c r="B28" s="484"/>
      <c r="C28" s="484"/>
      <c r="D28" s="484"/>
      <c r="E28" s="484"/>
      <c r="F28" s="31">
        <v>44246</v>
      </c>
      <c r="G28" s="31">
        <v>44252</v>
      </c>
      <c r="H28" s="484"/>
      <c r="I28" s="35">
        <v>40</v>
      </c>
      <c r="J28" s="498"/>
      <c r="K28" s="484"/>
      <c r="L28" s="41">
        <v>44113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>
      <c r="A29" s="485"/>
      <c r="B29" s="485"/>
      <c r="C29" s="485"/>
      <c r="D29" s="485"/>
      <c r="E29" s="485"/>
      <c r="F29" s="31">
        <v>44273</v>
      </c>
      <c r="G29" s="31">
        <v>44280</v>
      </c>
      <c r="H29" s="485"/>
      <c r="I29" s="35">
        <v>40</v>
      </c>
      <c r="J29" s="495"/>
      <c r="K29" s="485"/>
      <c r="L29" s="41">
        <v>44113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>
      <c r="A30" s="48">
        <v>43901</v>
      </c>
      <c r="B30" s="50" t="s">
        <v>51</v>
      </c>
      <c r="C30" s="50" t="s">
        <v>52</v>
      </c>
      <c r="D30" s="49" t="s">
        <v>44</v>
      </c>
      <c r="E30" s="50" t="s">
        <v>30</v>
      </c>
      <c r="F30" s="48">
        <v>43917</v>
      </c>
      <c r="G30" s="48">
        <v>43923</v>
      </c>
      <c r="H30" s="51">
        <v>141.1</v>
      </c>
      <c r="I30" s="51">
        <v>141.1</v>
      </c>
      <c r="J30" s="52" t="s">
        <v>53</v>
      </c>
      <c r="K30" s="51">
        <v>4093020757.2999997</v>
      </c>
      <c r="L30" s="30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</row>
    <row r="31" spans="1:26" ht="14.25" customHeight="1">
      <c r="A31" s="34" t="s">
        <v>26</v>
      </c>
      <c r="B31" s="32" t="s">
        <v>54</v>
      </c>
      <c r="C31" s="32" t="s">
        <v>55</v>
      </c>
      <c r="D31" s="33" t="s">
        <v>44</v>
      </c>
      <c r="E31" s="32" t="s">
        <v>56</v>
      </c>
      <c r="F31" s="31">
        <v>43920</v>
      </c>
      <c r="G31" s="31">
        <v>43921</v>
      </c>
      <c r="H31" s="35">
        <v>2.75E-2</v>
      </c>
      <c r="I31" s="35">
        <v>2.75E-2</v>
      </c>
      <c r="J31" s="53" t="s">
        <v>57</v>
      </c>
      <c r="K31" s="35" t="s">
        <v>26</v>
      </c>
      <c r="L31" s="30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>
      <c r="A32" s="27">
        <v>43902</v>
      </c>
      <c r="B32" s="25" t="s">
        <v>58</v>
      </c>
      <c r="C32" s="25" t="s">
        <v>59</v>
      </c>
      <c r="D32" s="25" t="s">
        <v>26</v>
      </c>
      <c r="E32" s="25" t="s">
        <v>26</v>
      </c>
      <c r="F32" s="25" t="s">
        <v>26</v>
      </c>
      <c r="G32" s="25" t="s">
        <v>26</v>
      </c>
      <c r="H32" s="28" t="s">
        <v>26</v>
      </c>
      <c r="I32" s="28" t="s">
        <v>26</v>
      </c>
      <c r="J32" s="29" t="s">
        <v>38</v>
      </c>
      <c r="K32" s="28" t="s">
        <v>26</v>
      </c>
      <c r="L32" s="30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>
      <c r="A33" s="499">
        <v>43903</v>
      </c>
      <c r="B33" s="500" t="s">
        <v>60</v>
      </c>
      <c r="C33" s="500" t="s">
        <v>61</v>
      </c>
      <c r="D33" s="489" t="s">
        <v>44</v>
      </c>
      <c r="E33" s="489" t="s">
        <v>30</v>
      </c>
      <c r="F33" s="24">
        <v>43916</v>
      </c>
      <c r="G33" s="54">
        <v>43922</v>
      </c>
      <c r="H33" s="501">
        <v>1638</v>
      </c>
      <c r="I33" s="28">
        <f>292+470</f>
        <v>762</v>
      </c>
      <c r="J33" s="525" t="s">
        <v>62</v>
      </c>
      <c r="K33" s="501">
        <f>1123413936000+452058690000</f>
        <v>1575472626000</v>
      </c>
      <c r="L33" s="30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>
      <c r="A34" s="484"/>
      <c r="B34" s="484"/>
      <c r="C34" s="484"/>
      <c r="D34" s="484"/>
      <c r="E34" s="484"/>
      <c r="F34" s="24">
        <v>44006</v>
      </c>
      <c r="G34" s="54">
        <v>44013</v>
      </c>
      <c r="H34" s="484"/>
      <c r="I34" s="28">
        <v>292</v>
      </c>
      <c r="J34" s="498"/>
      <c r="K34" s="484"/>
      <c r="L34" s="30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>
      <c r="A35" s="484"/>
      <c r="B35" s="484"/>
      <c r="C35" s="484"/>
      <c r="D35" s="484"/>
      <c r="E35" s="484"/>
      <c r="F35" s="24">
        <v>44099</v>
      </c>
      <c r="G35" s="54">
        <v>44105</v>
      </c>
      <c r="H35" s="484"/>
      <c r="I35" s="28">
        <v>292</v>
      </c>
      <c r="J35" s="498"/>
      <c r="K35" s="484"/>
      <c r="L35" s="30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>
      <c r="A36" s="484"/>
      <c r="B36" s="484"/>
      <c r="C36" s="485"/>
      <c r="D36" s="484"/>
      <c r="E36" s="484"/>
      <c r="F36" s="24">
        <v>44189</v>
      </c>
      <c r="G36" s="54">
        <v>44200</v>
      </c>
      <c r="H36" s="485"/>
      <c r="I36" s="28">
        <v>292</v>
      </c>
      <c r="J36" s="495"/>
      <c r="K36" s="485"/>
      <c r="L36" s="30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" customHeight="1">
      <c r="A37" s="484"/>
      <c r="B37" s="484"/>
      <c r="C37" s="500" t="s">
        <v>63</v>
      </c>
      <c r="D37" s="484"/>
      <c r="E37" s="484"/>
      <c r="F37" s="24">
        <v>43916</v>
      </c>
      <c r="G37" s="55">
        <v>43922</v>
      </c>
      <c r="H37" s="501">
        <v>1638</v>
      </c>
      <c r="I37" s="28">
        <f>292+470</f>
        <v>762</v>
      </c>
      <c r="J37" s="525" t="s">
        <v>62</v>
      </c>
      <c r="K37" s="501">
        <f>1123413936000+452058690000</f>
        <v>1575472626000</v>
      </c>
      <c r="L37" s="30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>
      <c r="A38" s="484"/>
      <c r="B38" s="484"/>
      <c r="C38" s="484"/>
      <c r="D38" s="484"/>
      <c r="E38" s="484"/>
      <c r="F38" s="24">
        <v>44006</v>
      </c>
      <c r="G38" s="55">
        <v>44013</v>
      </c>
      <c r="H38" s="484"/>
      <c r="I38" s="28">
        <v>292</v>
      </c>
      <c r="J38" s="498"/>
      <c r="K38" s="484"/>
      <c r="L38" s="30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>
      <c r="A39" s="484"/>
      <c r="B39" s="484"/>
      <c r="C39" s="484"/>
      <c r="D39" s="484"/>
      <c r="E39" s="484"/>
      <c r="F39" s="24">
        <v>44099</v>
      </c>
      <c r="G39" s="55">
        <v>44105</v>
      </c>
      <c r="H39" s="484"/>
      <c r="I39" s="28">
        <v>292</v>
      </c>
      <c r="J39" s="498"/>
      <c r="K39" s="484"/>
      <c r="L39" s="30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>
      <c r="A40" s="485"/>
      <c r="B40" s="485"/>
      <c r="C40" s="485"/>
      <c r="D40" s="485"/>
      <c r="E40" s="485"/>
      <c r="F40" s="24">
        <v>44189</v>
      </c>
      <c r="G40" s="55">
        <v>44200</v>
      </c>
      <c r="H40" s="485"/>
      <c r="I40" s="28">
        <v>292</v>
      </c>
      <c r="J40" s="495"/>
      <c r="K40" s="485"/>
      <c r="L40" s="30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>
      <c r="A41" s="34">
        <v>43906</v>
      </c>
      <c r="B41" s="33" t="s">
        <v>64</v>
      </c>
      <c r="C41" s="32" t="s">
        <v>65</v>
      </c>
      <c r="D41" s="33" t="s">
        <v>26</v>
      </c>
      <c r="E41" s="32" t="s">
        <v>26</v>
      </c>
      <c r="F41" s="32" t="s">
        <v>26</v>
      </c>
      <c r="G41" s="32" t="s">
        <v>26</v>
      </c>
      <c r="H41" s="35" t="s">
        <v>26</v>
      </c>
      <c r="I41" s="35" t="s">
        <v>26</v>
      </c>
      <c r="J41" s="53" t="s">
        <v>38</v>
      </c>
      <c r="K41" s="35" t="s">
        <v>26</v>
      </c>
      <c r="L41" s="30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>
      <c r="A42" s="517">
        <v>43907</v>
      </c>
      <c r="B42" s="516" t="s">
        <v>66</v>
      </c>
      <c r="C42" s="516" t="s">
        <v>67</v>
      </c>
      <c r="D42" s="516" t="s">
        <v>44</v>
      </c>
      <c r="E42" s="516" t="s">
        <v>30</v>
      </c>
      <c r="F42" s="56">
        <v>43909</v>
      </c>
      <c r="G42" s="56">
        <v>43916</v>
      </c>
      <c r="H42" s="511">
        <v>926</v>
      </c>
      <c r="I42" s="51">
        <v>463</v>
      </c>
      <c r="J42" s="514" t="s">
        <v>68</v>
      </c>
      <c r="K42" s="511">
        <v>418246802438</v>
      </c>
      <c r="L42" s="30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>
      <c r="A43" s="485"/>
      <c r="B43" s="485"/>
      <c r="C43" s="485"/>
      <c r="D43" s="485"/>
      <c r="E43" s="485"/>
      <c r="F43" s="56">
        <v>44091</v>
      </c>
      <c r="G43" s="56">
        <v>44097</v>
      </c>
      <c r="H43" s="485"/>
      <c r="I43" s="51">
        <v>463</v>
      </c>
      <c r="J43" s="515"/>
      <c r="K43" s="485"/>
      <c r="L43" s="30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54" customHeight="1">
      <c r="A44" s="34">
        <v>43908</v>
      </c>
      <c r="B44" s="33" t="s">
        <v>69</v>
      </c>
      <c r="C44" s="33" t="s">
        <v>70</v>
      </c>
      <c r="D44" s="33" t="s">
        <v>44</v>
      </c>
      <c r="E44" s="33" t="s">
        <v>30</v>
      </c>
      <c r="F44" s="34">
        <v>43938</v>
      </c>
      <c r="G44" s="34">
        <v>43944</v>
      </c>
      <c r="H44" s="35">
        <v>48400</v>
      </c>
      <c r="I44" s="35">
        <v>48400</v>
      </c>
      <c r="J44" s="53" t="s">
        <v>71</v>
      </c>
      <c r="K44" s="35">
        <f>48400*331994</f>
        <v>16068509600</v>
      </c>
      <c r="L44" s="30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41.25" customHeight="1">
      <c r="A45" s="517">
        <v>43909</v>
      </c>
      <c r="B45" s="516" t="s">
        <v>72</v>
      </c>
      <c r="C45" s="516" t="s">
        <v>73</v>
      </c>
      <c r="D45" s="516" t="s">
        <v>44</v>
      </c>
      <c r="E45" s="516" t="s">
        <v>30</v>
      </c>
      <c r="F45" s="517">
        <v>43987</v>
      </c>
      <c r="G45" s="517">
        <v>43993</v>
      </c>
      <c r="H45" s="511">
        <v>630</v>
      </c>
      <c r="I45" s="511">
        <v>630</v>
      </c>
      <c r="J45" s="514" t="s">
        <v>74</v>
      </c>
      <c r="K45" s="511">
        <v>234548999370</v>
      </c>
      <c r="L45" s="30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>
      <c r="A46" s="485"/>
      <c r="B46" s="485"/>
      <c r="C46" s="485"/>
      <c r="D46" s="485"/>
      <c r="E46" s="485"/>
      <c r="F46" s="485"/>
      <c r="G46" s="485"/>
      <c r="H46" s="485"/>
      <c r="I46" s="485"/>
      <c r="J46" s="515"/>
      <c r="K46" s="485"/>
      <c r="L46" s="30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>
      <c r="A47" s="34">
        <v>43909</v>
      </c>
      <c r="B47" s="33" t="s">
        <v>75</v>
      </c>
      <c r="C47" s="33" t="s">
        <v>76</v>
      </c>
      <c r="D47" s="33" t="s">
        <v>44</v>
      </c>
      <c r="E47" s="33" t="s">
        <v>30</v>
      </c>
      <c r="F47" s="34">
        <v>44124</v>
      </c>
      <c r="G47" s="34">
        <v>44130</v>
      </c>
      <c r="H47" s="46">
        <v>19.86</v>
      </c>
      <c r="I47" s="46">
        <v>19.86</v>
      </c>
      <c r="J47" s="53" t="s">
        <v>77</v>
      </c>
      <c r="K47" s="46">
        <v>1191544000</v>
      </c>
      <c r="L47" s="30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>
      <c r="A48" s="502">
        <v>43543</v>
      </c>
      <c r="B48" s="489" t="s">
        <v>78</v>
      </c>
      <c r="C48" s="489" t="s">
        <v>79</v>
      </c>
      <c r="D48" s="489" t="s">
        <v>44</v>
      </c>
      <c r="E48" s="489" t="s">
        <v>30</v>
      </c>
      <c r="F48" s="24">
        <v>43914</v>
      </c>
      <c r="G48" s="24">
        <v>43920</v>
      </c>
      <c r="H48" s="496">
        <f>117.99+39.3</f>
        <v>157.29</v>
      </c>
      <c r="I48" s="57">
        <v>39.299999999999997</v>
      </c>
      <c r="J48" s="494" t="s">
        <v>80</v>
      </c>
      <c r="K48" s="496">
        <v>61032960611</v>
      </c>
      <c r="L48" s="30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>
      <c r="A49" s="484"/>
      <c r="B49" s="484"/>
      <c r="C49" s="484"/>
      <c r="D49" s="484"/>
      <c r="E49" s="484"/>
      <c r="F49" s="24">
        <v>43922</v>
      </c>
      <c r="G49" s="24">
        <v>43928</v>
      </c>
      <c r="H49" s="484"/>
      <c r="I49" s="57">
        <f>117.99/9</f>
        <v>13.11</v>
      </c>
      <c r="J49" s="498"/>
      <c r="K49" s="484"/>
      <c r="L49" s="30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>
      <c r="A50" s="484"/>
      <c r="B50" s="484"/>
      <c r="C50" s="484"/>
      <c r="D50" s="484"/>
      <c r="E50" s="484"/>
      <c r="F50" s="24">
        <v>43951</v>
      </c>
      <c r="G50" s="24">
        <v>43958</v>
      </c>
      <c r="H50" s="484"/>
      <c r="I50" s="57">
        <v>13.11</v>
      </c>
      <c r="J50" s="498"/>
      <c r="K50" s="484"/>
      <c r="L50" s="30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>
      <c r="A51" s="484"/>
      <c r="B51" s="484"/>
      <c r="C51" s="484"/>
      <c r="D51" s="484"/>
      <c r="E51" s="484"/>
      <c r="F51" s="24">
        <v>43984</v>
      </c>
      <c r="G51" s="24">
        <v>43990</v>
      </c>
      <c r="H51" s="484"/>
      <c r="I51" s="57">
        <v>13.11</v>
      </c>
      <c r="J51" s="498"/>
      <c r="K51" s="484"/>
      <c r="L51" s="30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>
      <c r="A52" s="484"/>
      <c r="B52" s="484"/>
      <c r="C52" s="484"/>
      <c r="D52" s="484"/>
      <c r="E52" s="484"/>
      <c r="F52" s="24">
        <v>44013</v>
      </c>
      <c r="G52" s="24">
        <v>44019</v>
      </c>
      <c r="H52" s="484"/>
      <c r="I52" s="57">
        <v>13.11</v>
      </c>
      <c r="J52" s="498"/>
      <c r="K52" s="484"/>
      <c r="L52" s="30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>
      <c r="A53" s="484"/>
      <c r="B53" s="484"/>
      <c r="C53" s="484"/>
      <c r="D53" s="484"/>
      <c r="E53" s="484"/>
      <c r="F53" s="24">
        <v>44046</v>
      </c>
      <c r="G53" s="24">
        <v>44053</v>
      </c>
      <c r="H53" s="484"/>
      <c r="I53" s="57">
        <v>13.11</v>
      </c>
      <c r="J53" s="498"/>
      <c r="K53" s="484"/>
      <c r="L53" s="30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>
      <c r="A54" s="484"/>
      <c r="B54" s="484"/>
      <c r="C54" s="484"/>
      <c r="D54" s="484"/>
      <c r="E54" s="484"/>
      <c r="F54" s="24">
        <v>44075</v>
      </c>
      <c r="G54" s="24">
        <v>44081</v>
      </c>
      <c r="H54" s="484"/>
      <c r="I54" s="57">
        <v>13.11</v>
      </c>
      <c r="J54" s="498"/>
      <c r="K54" s="484"/>
      <c r="L54" s="30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>
      <c r="A55" s="484"/>
      <c r="B55" s="484"/>
      <c r="C55" s="484"/>
      <c r="D55" s="484"/>
      <c r="E55" s="484"/>
      <c r="F55" s="24">
        <v>44105</v>
      </c>
      <c r="G55" s="24">
        <v>44111</v>
      </c>
      <c r="H55" s="484"/>
      <c r="I55" s="57">
        <v>13.11</v>
      </c>
      <c r="J55" s="498"/>
      <c r="K55" s="484"/>
      <c r="L55" s="30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>
      <c r="A56" s="484"/>
      <c r="B56" s="484"/>
      <c r="C56" s="484"/>
      <c r="D56" s="484"/>
      <c r="E56" s="484"/>
      <c r="F56" s="24">
        <v>44138</v>
      </c>
      <c r="G56" s="24">
        <v>44144</v>
      </c>
      <c r="H56" s="484"/>
      <c r="I56" s="57">
        <v>13.11</v>
      </c>
      <c r="J56" s="498"/>
      <c r="K56" s="484"/>
      <c r="L56" s="4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>
      <c r="A57" s="485"/>
      <c r="B57" s="485"/>
      <c r="C57" s="485"/>
      <c r="D57" s="485"/>
      <c r="E57" s="485"/>
      <c r="F57" s="24">
        <v>44166</v>
      </c>
      <c r="G57" s="24">
        <v>44172</v>
      </c>
      <c r="H57" s="485"/>
      <c r="I57" s="57">
        <v>13.11</v>
      </c>
      <c r="J57" s="495"/>
      <c r="K57" s="485"/>
      <c r="L57" s="4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>
      <c r="A58" s="506">
        <v>43909</v>
      </c>
      <c r="B58" s="507" t="s">
        <v>81</v>
      </c>
      <c r="C58" s="508" t="s">
        <v>82</v>
      </c>
      <c r="D58" s="507" t="s">
        <v>44</v>
      </c>
      <c r="E58" s="506" t="s">
        <v>30</v>
      </c>
      <c r="F58" s="34">
        <v>43962</v>
      </c>
      <c r="G58" s="31">
        <v>43966</v>
      </c>
      <c r="H58" s="509">
        <v>49.53</v>
      </c>
      <c r="I58" s="35">
        <v>24.765000000000001</v>
      </c>
      <c r="J58" s="526" t="s">
        <v>83</v>
      </c>
      <c r="K58" s="509">
        <v>7401005044235</v>
      </c>
      <c r="L58" s="30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>
      <c r="A59" s="485"/>
      <c r="B59" s="485"/>
      <c r="C59" s="485"/>
      <c r="D59" s="485"/>
      <c r="E59" s="485"/>
      <c r="F59" s="34">
        <v>44174</v>
      </c>
      <c r="G59" s="31">
        <v>44180</v>
      </c>
      <c r="H59" s="485"/>
      <c r="I59" s="35">
        <v>24.765000000000001</v>
      </c>
      <c r="J59" s="495"/>
      <c r="K59" s="485"/>
      <c r="L59" s="30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>
      <c r="A60" s="499">
        <v>43910</v>
      </c>
      <c r="B60" s="500" t="s">
        <v>84</v>
      </c>
      <c r="C60" s="500" t="s">
        <v>85</v>
      </c>
      <c r="D60" s="489" t="s">
        <v>44</v>
      </c>
      <c r="E60" s="489" t="s">
        <v>30</v>
      </c>
      <c r="F60" s="24">
        <v>43916</v>
      </c>
      <c r="G60" s="27">
        <v>43922</v>
      </c>
      <c r="H60" s="501">
        <v>19.2</v>
      </c>
      <c r="I60" s="28">
        <v>1.6</v>
      </c>
      <c r="J60" s="494" t="s">
        <v>86</v>
      </c>
      <c r="K60" s="501">
        <v>148326268858</v>
      </c>
      <c r="L60" s="30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>
      <c r="A61" s="484"/>
      <c r="B61" s="484"/>
      <c r="C61" s="484"/>
      <c r="D61" s="484"/>
      <c r="E61" s="484"/>
      <c r="F61" s="24">
        <v>43948</v>
      </c>
      <c r="G61" s="27">
        <v>43955</v>
      </c>
      <c r="H61" s="484"/>
      <c r="I61" s="28">
        <v>1.6</v>
      </c>
      <c r="J61" s="498"/>
      <c r="K61" s="484"/>
      <c r="L61" s="30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>
      <c r="A62" s="484"/>
      <c r="B62" s="484"/>
      <c r="C62" s="484"/>
      <c r="D62" s="484"/>
      <c r="E62" s="484"/>
      <c r="F62" s="24">
        <v>43977</v>
      </c>
      <c r="G62" s="27">
        <v>43983</v>
      </c>
      <c r="H62" s="484"/>
      <c r="I62" s="28">
        <v>1.6</v>
      </c>
      <c r="J62" s="498"/>
      <c r="K62" s="484"/>
      <c r="L62" s="30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>
      <c r="A63" s="484"/>
      <c r="B63" s="484"/>
      <c r="C63" s="484"/>
      <c r="D63" s="484"/>
      <c r="E63" s="484"/>
      <c r="F63" s="24">
        <v>44006</v>
      </c>
      <c r="G63" s="27">
        <v>44013</v>
      </c>
      <c r="H63" s="484"/>
      <c r="I63" s="28">
        <v>1.6</v>
      </c>
      <c r="J63" s="498"/>
      <c r="K63" s="484"/>
      <c r="L63" s="30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>
      <c r="A64" s="484"/>
      <c r="B64" s="484"/>
      <c r="C64" s="484"/>
      <c r="D64" s="484"/>
      <c r="E64" s="484"/>
      <c r="F64" s="24">
        <v>44040</v>
      </c>
      <c r="G64" s="27">
        <v>44046</v>
      </c>
      <c r="H64" s="484"/>
      <c r="I64" s="28">
        <v>1.6</v>
      </c>
      <c r="J64" s="498"/>
      <c r="K64" s="484"/>
      <c r="L64" s="30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>
      <c r="A65" s="484"/>
      <c r="B65" s="484"/>
      <c r="C65" s="484"/>
      <c r="D65" s="484"/>
      <c r="E65" s="484"/>
      <c r="F65" s="24">
        <v>44069</v>
      </c>
      <c r="G65" s="27">
        <v>44075</v>
      </c>
      <c r="H65" s="484"/>
      <c r="I65" s="28">
        <v>1.6</v>
      </c>
      <c r="J65" s="498"/>
      <c r="K65" s="484"/>
      <c r="L65" s="30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>
      <c r="A66" s="484"/>
      <c r="B66" s="484"/>
      <c r="C66" s="484"/>
      <c r="D66" s="484"/>
      <c r="E66" s="484"/>
      <c r="F66" s="24">
        <v>44099</v>
      </c>
      <c r="G66" s="27">
        <v>44105</v>
      </c>
      <c r="H66" s="484"/>
      <c r="I66" s="28">
        <v>1.6</v>
      </c>
      <c r="J66" s="498"/>
      <c r="K66" s="484"/>
      <c r="L66" s="30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>
      <c r="A67" s="484"/>
      <c r="B67" s="484"/>
      <c r="C67" s="484"/>
      <c r="D67" s="484"/>
      <c r="E67" s="484"/>
      <c r="F67" s="24">
        <v>44131</v>
      </c>
      <c r="G67" s="27">
        <v>44138</v>
      </c>
      <c r="H67" s="484"/>
      <c r="I67" s="28">
        <v>1.6</v>
      </c>
      <c r="J67" s="498"/>
      <c r="K67" s="484"/>
      <c r="L67" s="30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>
      <c r="A68" s="484"/>
      <c r="B68" s="484"/>
      <c r="C68" s="484"/>
      <c r="D68" s="484"/>
      <c r="E68" s="484"/>
      <c r="F68" s="24">
        <v>44160</v>
      </c>
      <c r="G68" s="27">
        <v>44166</v>
      </c>
      <c r="H68" s="484"/>
      <c r="I68" s="28">
        <v>1.6</v>
      </c>
      <c r="J68" s="498"/>
      <c r="K68" s="484"/>
      <c r="L68" s="30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>
      <c r="A69" s="484"/>
      <c r="B69" s="484"/>
      <c r="C69" s="484"/>
      <c r="D69" s="484"/>
      <c r="E69" s="484"/>
      <c r="F69" s="24">
        <v>44189</v>
      </c>
      <c r="G69" s="27">
        <v>44200</v>
      </c>
      <c r="H69" s="484"/>
      <c r="I69" s="28">
        <v>1.6</v>
      </c>
      <c r="J69" s="498"/>
      <c r="K69" s="484"/>
      <c r="L69" s="30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>
      <c r="A70" s="484"/>
      <c r="B70" s="484"/>
      <c r="C70" s="484"/>
      <c r="D70" s="484"/>
      <c r="E70" s="484"/>
      <c r="F70" s="24">
        <v>44222</v>
      </c>
      <c r="G70" s="27">
        <v>44228</v>
      </c>
      <c r="H70" s="484"/>
      <c r="I70" s="28">
        <v>1.6</v>
      </c>
      <c r="J70" s="498"/>
      <c r="K70" s="484"/>
      <c r="L70" s="41">
        <v>44113</v>
      </c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>
      <c r="A71" s="485"/>
      <c r="B71" s="485"/>
      <c r="C71" s="485"/>
      <c r="D71" s="485"/>
      <c r="E71" s="485"/>
      <c r="F71" s="24">
        <v>44250</v>
      </c>
      <c r="G71" s="27">
        <v>44256</v>
      </c>
      <c r="H71" s="485"/>
      <c r="I71" s="28">
        <v>1.6</v>
      </c>
      <c r="J71" s="495"/>
      <c r="K71" s="485"/>
      <c r="L71" s="41">
        <v>44113</v>
      </c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>
      <c r="A72" s="37">
        <v>43910</v>
      </c>
      <c r="B72" s="39" t="s">
        <v>87</v>
      </c>
      <c r="C72" s="39" t="s">
        <v>88</v>
      </c>
      <c r="D72" s="38" t="s">
        <v>29</v>
      </c>
      <c r="E72" s="39" t="s">
        <v>89</v>
      </c>
      <c r="F72" s="37">
        <v>43920</v>
      </c>
      <c r="G72" s="37">
        <v>43921</v>
      </c>
      <c r="H72" s="58">
        <v>5.1999999999999998E-2</v>
      </c>
      <c r="I72" s="58">
        <v>5.1999999999999998E-2</v>
      </c>
      <c r="J72" s="59" t="s">
        <v>90</v>
      </c>
      <c r="K72" s="38" t="s">
        <v>26</v>
      </c>
      <c r="L72" s="30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8.5" customHeight="1">
      <c r="A73" s="502">
        <v>43910</v>
      </c>
      <c r="B73" s="489" t="s">
        <v>91</v>
      </c>
      <c r="C73" s="489" t="s">
        <v>92</v>
      </c>
      <c r="D73" s="489" t="s">
        <v>44</v>
      </c>
      <c r="E73" s="489" t="s">
        <v>30</v>
      </c>
      <c r="F73" s="24">
        <v>44029</v>
      </c>
      <c r="G73" s="24">
        <v>44036</v>
      </c>
      <c r="H73" s="496">
        <v>38.369999999999997</v>
      </c>
      <c r="I73" s="28">
        <v>19.190000000000001</v>
      </c>
      <c r="J73" s="494" t="s">
        <v>93</v>
      </c>
      <c r="K73" s="496">
        <v>2301984000</v>
      </c>
      <c r="L73" s="30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32.25" customHeight="1">
      <c r="A74" s="485"/>
      <c r="B74" s="485"/>
      <c r="C74" s="485"/>
      <c r="D74" s="485"/>
      <c r="E74" s="485"/>
      <c r="F74" s="24">
        <v>44174</v>
      </c>
      <c r="G74" s="24">
        <v>44180</v>
      </c>
      <c r="H74" s="485"/>
      <c r="I74" s="28">
        <v>19.190000000000001</v>
      </c>
      <c r="J74" s="495"/>
      <c r="K74" s="485"/>
      <c r="L74" s="30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customHeight="1">
      <c r="A75" s="505">
        <v>43910</v>
      </c>
      <c r="B75" s="490" t="s">
        <v>94</v>
      </c>
      <c r="C75" s="490" t="s">
        <v>95</v>
      </c>
      <c r="D75" s="490" t="s">
        <v>44</v>
      </c>
      <c r="E75" s="490" t="s">
        <v>30</v>
      </c>
      <c r="F75" s="60">
        <v>44054</v>
      </c>
      <c r="G75" s="60">
        <v>44061</v>
      </c>
      <c r="H75" s="491">
        <v>251.2</v>
      </c>
      <c r="I75" s="36">
        <v>83.733333333333334</v>
      </c>
      <c r="J75" s="497" t="s">
        <v>96</v>
      </c>
      <c r="K75" s="493">
        <v>289300084272</v>
      </c>
      <c r="L75" s="30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>
      <c r="A76" s="484"/>
      <c r="B76" s="484"/>
      <c r="C76" s="484"/>
      <c r="D76" s="484"/>
      <c r="E76" s="484"/>
      <c r="F76" s="60">
        <v>44105</v>
      </c>
      <c r="G76" s="60">
        <v>44111</v>
      </c>
      <c r="H76" s="484"/>
      <c r="I76" s="36">
        <v>83.733333333333334</v>
      </c>
      <c r="J76" s="498"/>
      <c r="K76" s="484"/>
      <c r="L76" s="30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>
      <c r="A77" s="484"/>
      <c r="B77" s="484"/>
      <c r="C77" s="485"/>
      <c r="D77" s="485"/>
      <c r="E77" s="485"/>
      <c r="F77" s="60">
        <v>44236</v>
      </c>
      <c r="G77" s="60">
        <v>44242</v>
      </c>
      <c r="H77" s="485"/>
      <c r="I77" s="36">
        <v>83.733333333333334</v>
      </c>
      <c r="J77" s="495"/>
      <c r="K77" s="485"/>
      <c r="L77" s="30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" customHeight="1">
      <c r="A78" s="484"/>
      <c r="B78" s="484"/>
      <c r="C78" s="490" t="s">
        <v>97</v>
      </c>
      <c r="D78" s="490" t="s">
        <v>44</v>
      </c>
      <c r="E78" s="490" t="s">
        <v>30</v>
      </c>
      <c r="F78" s="60">
        <v>44054</v>
      </c>
      <c r="G78" s="60">
        <v>44061</v>
      </c>
      <c r="H78" s="491">
        <v>251.2</v>
      </c>
      <c r="I78" s="36">
        <v>83.733333333333334</v>
      </c>
      <c r="J78" s="497" t="s">
        <v>96</v>
      </c>
      <c r="K78" s="493">
        <v>52550499920</v>
      </c>
      <c r="L78" s="30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>
      <c r="A79" s="484"/>
      <c r="B79" s="484"/>
      <c r="C79" s="484"/>
      <c r="D79" s="484"/>
      <c r="E79" s="484"/>
      <c r="F79" s="60">
        <v>44105</v>
      </c>
      <c r="G79" s="60">
        <v>44111</v>
      </c>
      <c r="H79" s="484"/>
      <c r="I79" s="36">
        <v>83.733333333333334</v>
      </c>
      <c r="J79" s="498"/>
      <c r="K79" s="484"/>
      <c r="L79" s="30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>
      <c r="A80" s="485"/>
      <c r="B80" s="485"/>
      <c r="C80" s="485"/>
      <c r="D80" s="485"/>
      <c r="E80" s="485"/>
      <c r="F80" s="60">
        <v>44236</v>
      </c>
      <c r="G80" s="60">
        <v>44242</v>
      </c>
      <c r="H80" s="485"/>
      <c r="I80" s="36">
        <v>83.733333333333334</v>
      </c>
      <c r="J80" s="495"/>
      <c r="K80" s="485"/>
      <c r="L80" s="30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>
      <c r="A81" s="56">
        <v>43910</v>
      </c>
      <c r="B81" s="50" t="s">
        <v>98</v>
      </c>
      <c r="C81" s="50" t="s">
        <v>99</v>
      </c>
      <c r="D81" s="49" t="s">
        <v>44</v>
      </c>
      <c r="E81" s="49" t="s">
        <v>30</v>
      </c>
      <c r="F81" s="24">
        <v>43914</v>
      </c>
      <c r="G81" s="48">
        <v>43917</v>
      </c>
      <c r="H81" s="51">
        <v>655.69881535022</v>
      </c>
      <c r="I81" s="51">
        <v>655.69881535022</v>
      </c>
      <c r="J81" s="52" t="s">
        <v>100</v>
      </c>
      <c r="K81" s="51">
        <f>655.69881535022*181424505</f>
        <v>118959833004.00006</v>
      </c>
      <c r="L81" s="30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>
      <c r="A82" s="506">
        <v>43910</v>
      </c>
      <c r="B82" s="507" t="s">
        <v>101</v>
      </c>
      <c r="C82" s="507" t="s">
        <v>102</v>
      </c>
      <c r="D82" s="508" t="s">
        <v>44</v>
      </c>
      <c r="E82" s="508" t="s">
        <v>30</v>
      </c>
      <c r="F82" s="34">
        <v>43956</v>
      </c>
      <c r="G82" s="31">
        <v>43962</v>
      </c>
      <c r="H82" s="504">
        <v>351</v>
      </c>
      <c r="I82" s="35">
        <f>24+21</f>
        <v>45</v>
      </c>
      <c r="J82" s="503" t="s">
        <v>103</v>
      </c>
      <c r="K82" s="504">
        <v>3771028521</v>
      </c>
      <c r="L82" s="30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>
      <c r="A83" s="484"/>
      <c r="B83" s="484"/>
      <c r="C83" s="484"/>
      <c r="D83" s="484"/>
      <c r="E83" s="484"/>
      <c r="F83" s="34">
        <v>43986</v>
      </c>
      <c r="G83" s="31">
        <v>43992</v>
      </c>
      <c r="H83" s="484"/>
      <c r="I83" s="35">
        <v>24</v>
      </c>
      <c r="J83" s="498"/>
      <c r="K83" s="484"/>
      <c r="L83" s="30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>
      <c r="A84" s="484"/>
      <c r="B84" s="484"/>
      <c r="C84" s="484"/>
      <c r="D84" s="484"/>
      <c r="E84" s="484"/>
      <c r="F84" s="34">
        <v>44018</v>
      </c>
      <c r="G84" s="31">
        <v>44022</v>
      </c>
      <c r="H84" s="484"/>
      <c r="I84" s="35">
        <v>24</v>
      </c>
      <c r="J84" s="498"/>
      <c r="K84" s="484"/>
      <c r="L84" s="30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>
      <c r="A85" s="484"/>
      <c r="B85" s="484"/>
      <c r="C85" s="484"/>
      <c r="D85" s="484"/>
      <c r="E85" s="484"/>
      <c r="F85" s="34">
        <v>44046</v>
      </c>
      <c r="G85" s="31">
        <v>44053</v>
      </c>
      <c r="H85" s="484"/>
      <c r="I85" s="35">
        <f>24+21</f>
        <v>45</v>
      </c>
      <c r="J85" s="498"/>
      <c r="K85" s="484"/>
      <c r="L85" s="30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>
      <c r="A86" s="484"/>
      <c r="B86" s="484"/>
      <c r="C86" s="484"/>
      <c r="D86" s="484"/>
      <c r="E86" s="484"/>
      <c r="F86" s="34">
        <v>44078</v>
      </c>
      <c r="G86" s="31">
        <v>44084</v>
      </c>
      <c r="H86" s="484"/>
      <c r="I86" s="35">
        <v>24</v>
      </c>
      <c r="J86" s="498"/>
      <c r="K86" s="484"/>
      <c r="L86" s="30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>
      <c r="A87" s="484"/>
      <c r="B87" s="484"/>
      <c r="C87" s="484"/>
      <c r="D87" s="484"/>
      <c r="E87" s="484"/>
      <c r="F87" s="34">
        <v>44110</v>
      </c>
      <c r="G87" s="31">
        <v>44117</v>
      </c>
      <c r="H87" s="484"/>
      <c r="I87" s="35">
        <v>24</v>
      </c>
      <c r="J87" s="498"/>
      <c r="K87" s="484"/>
      <c r="L87" s="30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>
      <c r="A88" s="484"/>
      <c r="B88" s="484"/>
      <c r="C88" s="484"/>
      <c r="D88" s="484"/>
      <c r="E88" s="484"/>
      <c r="F88" s="34">
        <v>44139</v>
      </c>
      <c r="G88" s="31">
        <v>44145</v>
      </c>
      <c r="H88" s="484"/>
      <c r="I88" s="35">
        <f>24+21</f>
        <v>45</v>
      </c>
      <c r="J88" s="498"/>
      <c r="K88" s="484"/>
      <c r="L88" s="30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>
      <c r="A89" s="484"/>
      <c r="B89" s="484"/>
      <c r="C89" s="484"/>
      <c r="D89" s="484"/>
      <c r="E89" s="484"/>
      <c r="F89" s="34">
        <v>44168</v>
      </c>
      <c r="G89" s="31">
        <v>44175</v>
      </c>
      <c r="H89" s="484"/>
      <c r="I89" s="35">
        <v>24</v>
      </c>
      <c r="J89" s="498"/>
      <c r="K89" s="484"/>
      <c r="L89" s="30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>
      <c r="A90" s="484"/>
      <c r="B90" s="484"/>
      <c r="C90" s="484"/>
      <c r="D90" s="484"/>
      <c r="E90" s="484"/>
      <c r="F90" s="34">
        <v>44201</v>
      </c>
      <c r="G90" s="31">
        <v>44208</v>
      </c>
      <c r="H90" s="484"/>
      <c r="I90" s="35">
        <v>24</v>
      </c>
      <c r="J90" s="498"/>
      <c r="K90" s="484"/>
      <c r="L90" s="30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>
      <c r="A91" s="484"/>
      <c r="B91" s="484"/>
      <c r="C91" s="484"/>
      <c r="D91" s="484"/>
      <c r="E91" s="484"/>
      <c r="F91" s="34">
        <v>44231</v>
      </c>
      <c r="G91" s="31">
        <v>44237</v>
      </c>
      <c r="H91" s="484"/>
      <c r="I91" s="35">
        <v>24</v>
      </c>
      <c r="J91" s="498"/>
      <c r="K91" s="484"/>
      <c r="L91" s="30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>
      <c r="A92" s="484"/>
      <c r="B92" s="484"/>
      <c r="C92" s="484"/>
      <c r="D92" s="484"/>
      <c r="E92" s="484"/>
      <c r="F92" s="34">
        <v>44259</v>
      </c>
      <c r="G92" s="31">
        <v>44265</v>
      </c>
      <c r="H92" s="484"/>
      <c r="I92" s="35">
        <v>24</v>
      </c>
      <c r="J92" s="498"/>
      <c r="K92" s="484"/>
      <c r="L92" s="41">
        <v>44113</v>
      </c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>
      <c r="A93" s="485"/>
      <c r="B93" s="485"/>
      <c r="C93" s="485"/>
      <c r="D93" s="485"/>
      <c r="E93" s="485"/>
      <c r="F93" s="34">
        <v>44292</v>
      </c>
      <c r="G93" s="31">
        <v>44298</v>
      </c>
      <c r="H93" s="485"/>
      <c r="I93" s="35">
        <v>24</v>
      </c>
      <c r="J93" s="495"/>
      <c r="K93" s="485"/>
      <c r="L93" s="41">
        <v>44113</v>
      </c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3.25" customHeight="1">
      <c r="A94" s="499">
        <v>43910</v>
      </c>
      <c r="B94" s="500" t="s">
        <v>104</v>
      </c>
      <c r="C94" s="500" t="s">
        <v>105</v>
      </c>
      <c r="D94" s="489" t="s">
        <v>44</v>
      </c>
      <c r="E94" s="500" t="s">
        <v>30</v>
      </c>
      <c r="F94" s="24">
        <v>43928</v>
      </c>
      <c r="G94" s="27">
        <v>43936</v>
      </c>
      <c r="H94" s="501">
        <f>28.21+44.4</f>
        <v>72.61</v>
      </c>
      <c r="I94" s="28">
        <f>+H94*0.8</f>
        <v>58.088000000000001</v>
      </c>
      <c r="J94" s="494" t="s">
        <v>106</v>
      </c>
      <c r="K94" s="501">
        <v>4537930000</v>
      </c>
      <c r="L94" s="30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4.75" customHeight="1">
      <c r="A95" s="485"/>
      <c r="B95" s="485"/>
      <c r="C95" s="485"/>
      <c r="D95" s="485"/>
      <c r="E95" s="485"/>
      <c r="F95" s="24">
        <v>44174</v>
      </c>
      <c r="G95" s="27">
        <v>44180</v>
      </c>
      <c r="H95" s="485"/>
      <c r="I95" s="28">
        <f>+H94*0.2</f>
        <v>14.522</v>
      </c>
      <c r="J95" s="495"/>
      <c r="K95" s="485"/>
      <c r="L95" s="30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>
      <c r="A96" s="483">
        <v>43544</v>
      </c>
      <c r="B96" s="490" t="s">
        <v>107</v>
      </c>
      <c r="C96" s="492" t="s">
        <v>108</v>
      </c>
      <c r="D96" s="490" t="s">
        <v>44</v>
      </c>
      <c r="E96" s="492" t="s">
        <v>30</v>
      </c>
      <c r="F96" s="60">
        <v>43920</v>
      </c>
      <c r="G96" s="37">
        <v>43924</v>
      </c>
      <c r="H96" s="493">
        <v>405</v>
      </c>
      <c r="I96" s="36">
        <v>33.75</v>
      </c>
      <c r="J96" s="497" t="s">
        <v>109</v>
      </c>
      <c r="K96" s="493">
        <v>67313772712</v>
      </c>
      <c r="L96" s="30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>
      <c r="A97" s="484"/>
      <c r="B97" s="484"/>
      <c r="C97" s="484"/>
      <c r="D97" s="484"/>
      <c r="E97" s="484"/>
      <c r="F97" s="60">
        <v>43949</v>
      </c>
      <c r="G97" s="37">
        <v>43956</v>
      </c>
      <c r="H97" s="484"/>
      <c r="I97" s="36">
        <v>33.75</v>
      </c>
      <c r="J97" s="498"/>
      <c r="K97" s="484"/>
      <c r="L97" s="30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>
      <c r="A98" s="484"/>
      <c r="B98" s="484"/>
      <c r="C98" s="484"/>
      <c r="D98" s="484"/>
      <c r="E98" s="484"/>
      <c r="F98" s="60">
        <v>43983</v>
      </c>
      <c r="G98" s="37">
        <v>43987</v>
      </c>
      <c r="H98" s="484"/>
      <c r="I98" s="36">
        <v>33.75</v>
      </c>
      <c r="J98" s="498"/>
      <c r="K98" s="484"/>
      <c r="L98" s="30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>
      <c r="A99" s="484"/>
      <c r="B99" s="484"/>
      <c r="C99" s="484"/>
      <c r="D99" s="484"/>
      <c r="E99" s="484"/>
      <c r="F99" s="60">
        <v>44008</v>
      </c>
      <c r="G99" s="37">
        <v>44015</v>
      </c>
      <c r="H99" s="484"/>
      <c r="I99" s="36">
        <v>33.75</v>
      </c>
      <c r="J99" s="498"/>
      <c r="K99" s="484"/>
      <c r="L99" s="30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>
      <c r="A100" s="484"/>
      <c r="B100" s="484"/>
      <c r="C100" s="484"/>
      <c r="D100" s="484"/>
      <c r="E100" s="484"/>
      <c r="F100" s="60">
        <v>44042</v>
      </c>
      <c r="G100" s="37">
        <v>44048</v>
      </c>
      <c r="H100" s="484"/>
      <c r="I100" s="36">
        <v>33.75</v>
      </c>
      <c r="J100" s="498"/>
      <c r="K100" s="484"/>
      <c r="L100" s="30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>
      <c r="A101" s="484"/>
      <c r="B101" s="484"/>
      <c r="C101" s="484"/>
      <c r="D101" s="484"/>
      <c r="E101" s="484"/>
      <c r="F101" s="60">
        <v>44074</v>
      </c>
      <c r="G101" s="37">
        <v>44078</v>
      </c>
      <c r="H101" s="484"/>
      <c r="I101" s="36">
        <v>33.75</v>
      </c>
      <c r="J101" s="498"/>
      <c r="K101" s="484"/>
      <c r="L101" s="30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>
      <c r="A102" s="484"/>
      <c r="B102" s="484"/>
      <c r="C102" s="484"/>
      <c r="D102" s="484"/>
      <c r="E102" s="484"/>
      <c r="F102" s="60">
        <v>44103</v>
      </c>
      <c r="G102" s="37">
        <v>44109</v>
      </c>
      <c r="H102" s="484"/>
      <c r="I102" s="36">
        <v>33.75</v>
      </c>
      <c r="J102" s="498"/>
      <c r="K102" s="484"/>
      <c r="L102" s="30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>
      <c r="A103" s="484"/>
      <c r="B103" s="484"/>
      <c r="C103" s="484"/>
      <c r="D103" s="484"/>
      <c r="E103" s="484"/>
      <c r="F103" s="60">
        <v>44133</v>
      </c>
      <c r="G103" s="37">
        <v>44140</v>
      </c>
      <c r="H103" s="484"/>
      <c r="I103" s="36">
        <v>33.75</v>
      </c>
      <c r="J103" s="498"/>
      <c r="K103" s="484"/>
      <c r="L103" s="30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>
      <c r="A104" s="484"/>
      <c r="B104" s="484"/>
      <c r="C104" s="484"/>
      <c r="D104" s="484"/>
      <c r="E104" s="484"/>
      <c r="F104" s="60">
        <v>44165</v>
      </c>
      <c r="G104" s="37">
        <v>44169</v>
      </c>
      <c r="H104" s="484"/>
      <c r="I104" s="36">
        <v>33.75</v>
      </c>
      <c r="J104" s="498"/>
      <c r="K104" s="484"/>
      <c r="L104" s="30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>
      <c r="A105" s="484"/>
      <c r="B105" s="484"/>
      <c r="C105" s="484"/>
      <c r="D105" s="484"/>
      <c r="E105" s="484"/>
      <c r="F105" s="60">
        <v>44193</v>
      </c>
      <c r="G105" s="37">
        <v>44201</v>
      </c>
      <c r="H105" s="484"/>
      <c r="I105" s="36">
        <v>33.75</v>
      </c>
      <c r="J105" s="498"/>
      <c r="K105" s="484"/>
      <c r="L105" s="30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>
      <c r="A106" s="484"/>
      <c r="B106" s="484"/>
      <c r="C106" s="484"/>
      <c r="D106" s="484"/>
      <c r="E106" s="484"/>
      <c r="F106" s="60">
        <v>44228</v>
      </c>
      <c r="G106" s="37">
        <v>44232</v>
      </c>
      <c r="H106" s="484"/>
      <c r="I106" s="36">
        <v>33.75</v>
      </c>
      <c r="J106" s="498"/>
      <c r="K106" s="484"/>
      <c r="L106" s="41">
        <v>44113</v>
      </c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>
      <c r="A107" s="485"/>
      <c r="B107" s="485"/>
      <c r="C107" s="485"/>
      <c r="D107" s="485"/>
      <c r="E107" s="485"/>
      <c r="F107" s="60">
        <v>44256</v>
      </c>
      <c r="G107" s="37">
        <v>44260</v>
      </c>
      <c r="H107" s="485"/>
      <c r="I107" s="36">
        <v>33.75</v>
      </c>
      <c r="J107" s="495"/>
      <c r="K107" s="485"/>
      <c r="L107" s="41">
        <v>44113</v>
      </c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>
      <c r="A108" s="486">
        <v>43914</v>
      </c>
      <c r="B108" s="486" t="s">
        <v>110</v>
      </c>
      <c r="C108" s="486" t="s">
        <v>111</v>
      </c>
      <c r="D108" s="487" t="s">
        <v>44</v>
      </c>
      <c r="E108" s="487" t="s">
        <v>30</v>
      </c>
      <c r="F108" s="56">
        <v>43928</v>
      </c>
      <c r="G108" s="48">
        <v>43936</v>
      </c>
      <c r="H108" s="488">
        <v>649.20000000000005</v>
      </c>
      <c r="I108" s="51">
        <v>54.1</v>
      </c>
      <c r="J108" s="514" t="s">
        <v>112</v>
      </c>
      <c r="K108" s="488">
        <v>298712148933.59998</v>
      </c>
      <c r="L108" s="30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>
      <c r="A109" s="484"/>
      <c r="B109" s="484"/>
      <c r="C109" s="484"/>
      <c r="D109" s="484"/>
      <c r="E109" s="484"/>
      <c r="F109" s="56">
        <v>43962</v>
      </c>
      <c r="G109" s="48">
        <v>43966</v>
      </c>
      <c r="H109" s="484"/>
      <c r="I109" s="51">
        <v>54.1</v>
      </c>
      <c r="J109" s="518"/>
      <c r="K109" s="484"/>
      <c r="L109" s="30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>
      <c r="A110" s="484"/>
      <c r="B110" s="484"/>
      <c r="C110" s="484"/>
      <c r="D110" s="484"/>
      <c r="E110" s="484"/>
      <c r="F110" s="56">
        <v>43991</v>
      </c>
      <c r="G110" s="48">
        <v>43998</v>
      </c>
      <c r="H110" s="484"/>
      <c r="I110" s="51">
        <v>54.1</v>
      </c>
      <c r="J110" s="518"/>
      <c r="K110" s="484"/>
      <c r="L110" s="30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>
      <c r="A111" s="484"/>
      <c r="B111" s="484"/>
      <c r="C111" s="484"/>
      <c r="D111" s="484"/>
      <c r="E111" s="484"/>
      <c r="F111" s="56">
        <v>44021</v>
      </c>
      <c r="G111" s="48">
        <v>44027</v>
      </c>
      <c r="H111" s="484"/>
      <c r="I111" s="51">
        <v>54.1</v>
      </c>
      <c r="J111" s="518"/>
      <c r="K111" s="484"/>
      <c r="L111" s="30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>
      <c r="A112" s="484"/>
      <c r="B112" s="484"/>
      <c r="C112" s="484"/>
      <c r="D112" s="484"/>
      <c r="E112" s="484"/>
      <c r="F112" s="56">
        <v>44054</v>
      </c>
      <c r="G112" s="48">
        <v>44061</v>
      </c>
      <c r="H112" s="484"/>
      <c r="I112" s="51">
        <v>54.1</v>
      </c>
      <c r="J112" s="518"/>
      <c r="K112" s="484"/>
      <c r="L112" s="30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>
      <c r="A113" s="484"/>
      <c r="B113" s="484"/>
      <c r="C113" s="484"/>
      <c r="D113" s="484"/>
      <c r="E113" s="484"/>
      <c r="F113" s="56">
        <v>44083</v>
      </c>
      <c r="G113" s="48">
        <v>44089</v>
      </c>
      <c r="H113" s="484"/>
      <c r="I113" s="51">
        <v>54.1</v>
      </c>
      <c r="J113" s="518"/>
      <c r="K113" s="484"/>
      <c r="L113" s="30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>
      <c r="A114" s="484"/>
      <c r="B114" s="484"/>
      <c r="C114" s="484"/>
      <c r="D114" s="484"/>
      <c r="E114" s="484"/>
      <c r="F114" s="56">
        <v>44112</v>
      </c>
      <c r="G114" s="48">
        <v>44119</v>
      </c>
      <c r="H114" s="484"/>
      <c r="I114" s="51">
        <v>54.1</v>
      </c>
      <c r="J114" s="518"/>
      <c r="K114" s="484"/>
      <c r="L114" s="30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>
      <c r="A115" s="484"/>
      <c r="B115" s="484"/>
      <c r="C115" s="484"/>
      <c r="D115" s="484"/>
      <c r="E115" s="484"/>
      <c r="F115" s="56">
        <v>44145</v>
      </c>
      <c r="G115" s="48">
        <v>44152</v>
      </c>
      <c r="H115" s="484"/>
      <c r="I115" s="51">
        <v>54.1</v>
      </c>
      <c r="J115" s="518"/>
      <c r="K115" s="484"/>
      <c r="L115" s="30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>
      <c r="A116" s="484"/>
      <c r="B116" s="484"/>
      <c r="C116" s="484"/>
      <c r="D116" s="484"/>
      <c r="E116" s="484"/>
      <c r="F116" s="56">
        <v>44174</v>
      </c>
      <c r="G116" s="48">
        <v>44180</v>
      </c>
      <c r="H116" s="484"/>
      <c r="I116" s="51">
        <v>54.1</v>
      </c>
      <c r="J116" s="518"/>
      <c r="K116" s="484"/>
      <c r="L116" s="30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>
      <c r="A117" s="484"/>
      <c r="B117" s="484"/>
      <c r="C117" s="484"/>
      <c r="D117" s="484"/>
      <c r="E117" s="484"/>
      <c r="F117" s="56">
        <v>44204</v>
      </c>
      <c r="G117" s="48">
        <v>44211</v>
      </c>
      <c r="H117" s="484"/>
      <c r="I117" s="51">
        <v>54.1</v>
      </c>
      <c r="J117" s="518"/>
      <c r="K117" s="484"/>
      <c r="L117" s="30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>
      <c r="A118" s="484"/>
      <c r="B118" s="484"/>
      <c r="C118" s="484"/>
      <c r="D118" s="484"/>
      <c r="E118" s="484"/>
      <c r="F118" s="56">
        <v>44236</v>
      </c>
      <c r="G118" s="48">
        <v>44242</v>
      </c>
      <c r="H118" s="484"/>
      <c r="I118" s="51">
        <v>54.1</v>
      </c>
      <c r="J118" s="518"/>
      <c r="K118" s="484"/>
      <c r="L118" s="41">
        <v>44113</v>
      </c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>
      <c r="A119" s="485"/>
      <c r="B119" s="485"/>
      <c r="C119" s="485"/>
      <c r="D119" s="485"/>
      <c r="E119" s="485"/>
      <c r="F119" s="56">
        <v>44264</v>
      </c>
      <c r="G119" s="48">
        <v>44270</v>
      </c>
      <c r="H119" s="485"/>
      <c r="I119" s="51">
        <v>54.1</v>
      </c>
      <c r="J119" s="515"/>
      <c r="K119" s="485"/>
      <c r="L119" s="41">
        <v>44113</v>
      </c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>
      <c r="A120" s="506">
        <v>43914</v>
      </c>
      <c r="B120" s="508" t="s">
        <v>113</v>
      </c>
      <c r="C120" s="508" t="s">
        <v>114</v>
      </c>
      <c r="D120" s="508" t="s">
        <v>44</v>
      </c>
      <c r="E120" s="508" t="s">
        <v>30</v>
      </c>
      <c r="F120" s="34">
        <v>43936</v>
      </c>
      <c r="G120" s="31">
        <v>43942</v>
      </c>
      <c r="H120" s="504">
        <v>388</v>
      </c>
      <c r="I120" s="35">
        <f>20+74</f>
        <v>94</v>
      </c>
      <c r="J120" s="503" t="s">
        <v>115</v>
      </c>
      <c r="K120" s="509">
        <v>440321040684</v>
      </c>
      <c r="L120" s="30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>
      <c r="A121" s="484"/>
      <c r="B121" s="484"/>
      <c r="C121" s="484"/>
      <c r="D121" s="484"/>
      <c r="E121" s="484"/>
      <c r="F121" s="34">
        <v>43966</v>
      </c>
      <c r="G121" s="31">
        <v>43972</v>
      </c>
      <c r="H121" s="484"/>
      <c r="I121" s="35">
        <v>20</v>
      </c>
      <c r="J121" s="498"/>
      <c r="K121" s="484"/>
      <c r="L121" s="30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>
      <c r="A122" s="484"/>
      <c r="B122" s="484"/>
      <c r="C122" s="484"/>
      <c r="D122" s="484"/>
      <c r="E122" s="484"/>
      <c r="F122" s="34">
        <v>43998</v>
      </c>
      <c r="G122" s="31">
        <v>44005</v>
      </c>
      <c r="H122" s="484"/>
      <c r="I122" s="35">
        <v>20</v>
      </c>
      <c r="J122" s="498"/>
      <c r="K122" s="484"/>
      <c r="L122" s="30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>
      <c r="A123" s="484"/>
      <c r="B123" s="484"/>
      <c r="C123" s="484"/>
      <c r="D123" s="484"/>
      <c r="E123" s="484"/>
      <c r="F123" s="34">
        <v>44026</v>
      </c>
      <c r="G123" s="31">
        <v>44033</v>
      </c>
      <c r="H123" s="484"/>
      <c r="I123" s="35">
        <v>20</v>
      </c>
      <c r="J123" s="498"/>
      <c r="K123" s="484"/>
      <c r="L123" s="30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>
      <c r="A124" s="484"/>
      <c r="B124" s="484"/>
      <c r="C124" s="484"/>
      <c r="D124" s="484"/>
      <c r="E124" s="484"/>
      <c r="F124" s="34">
        <v>44057</v>
      </c>
      <c r="G124" s="31">
        <v>44064</v>
      </c>
      <c r="H124" s="484"/>
      <c r="I124" s="35">
        <v>20</v>
      </c>
      <c r="J124" s="498"/>
      <c r="K124" s="484"/>
      <c r="L124" s="30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>
      <c r="A125" s="484"/>
      <c r="B125" s="484"/>
      <c r="C125" s="484"/>
      <c r="D125" s="484"/>
      <c r="E125" s="484"/>
      <c r="F125" s="34">
        <v>44089</v>
      </c>
      <c r="G125" s="31">
        <v>44095</v>
      </c>
      <c r="H125" s="484"/>
      <c r="I125" s="35">
        <v>20</v>
      </c>
      <c r="J125" s="498"/>
      <c r="K125" s="484"/>
      <c r="L125" s="30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>
      <c r="A126" s="484"/>
      <c r="B126" s="484"/>
      <c r="C126" s="484"/>
      <c r="D126" s="484"/>
      <c r="E126" s="484"/>
      <c r="F126" s="34">
        <v>44119</v>
      </c>
      <c r="G126" s="31">
        <v>44125</v>
      </c>
      <c r="H126" s="484"/>
      <c r="I126" s="35">
        <v>94</v>
      </c>
      <c r="J126" s="498"/>
      <c r="K126" s="484"/>
      <c r="L126" s="30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>
      <c r="A127" s="484"/>
      <c r="B127" s="484"/>
      <c r="C127" s="484"/>
      <c r="D127" s="484"/>
      <c r="E127" s="484"/>
      <c r="F127" s="34">
        <v>44152</v>
      </c>
      <c r="G127" s="31">
        <v>44158</v>
      </c>
      <c r="H127" s="484"/>
      <c r="I127" s="35">
        <v>20</v>
      </c>
      <c r="J127" s="498"/>
      <c r="K127" s="484"/>
      <c r="L127" s="30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>
      <c r="A128" s="484"/>
      <c r="B128" s="484"/>
      <c r="C128" s="484"/>
      <c r="D128" s="484"/>
      <c r="E128" s="484"/>
      <c r="F128" s="34">
        <v>44180</v>
      </c>
      <c r="G128" s="31">
        <v>44186</v>
      </c>
      <c r="H128" s="484"/>
      <c r="I128" s="35">
        <v>20</v>
      </c>
      <c r="J128" s="498"/>
      <c r="K128" s="484"/>
      <c r="L128" s="30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>
      <c r="A129" s="484"/>
      <c r="B129" s="484"/>
      <c r="C129" s="484"/>
      <c r="D129" s="484"/>
      <c r="E129" s="484"/>
      <c r="F129" s="34">
        <v>44211</v>
      </c>
      <c r="G129" s="31">
        <v>44217</v>
      </c>
      <c r="H129" s="484"/>
      <c r="I129" s="35">
        <v>20</v>
      </c>
      <c r="J129" s="498"/>
      <c r="K129" s="484"/>
      <c r="L129" s="30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>
      <c r="A130" s="484"/>
      <c r="B130" s="484"/>
      <c r="C130" s="484"/>
      <c r="D130" s="484"/>
      <c r="E130" s="484"/>
      <c r="F130" s="34">
        <v>44243</v>
      </c>
      <c r="G130" s="31">
        <v>44249</v>
      </c>
      <c r="H130" s="484"/>
      <c r="I130" s="35">
        <v>20</v>
      </c>
      <c r="J130" s="498"/>
      <c r="K130" s="484"/>
      <c r="L130" s="41">
        <v>44113</v>
      </c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>
      <c r="A131" s="485"/>
      <c r="B131" s="485"/>
      <c r="C131" s="485"/>
      <c r="D131" s="485"/>
      <c r="E131" s="485"/>
      <c r="F131" s="34">
        <v>44271</v>
      </c>
      <c r="G131" s="31">
        <v>44278</v>
      </c>
      <c r="H131" s="485"/>
      <c r="I131" s="35">
        <v>20</v>
      </c>
      <c r="J131" s="495"/>
      <c r="K131" s="485"/>
      <c r="L131" s="41">
        <v>44113</v>
      </c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>
      <c r="A132" s="27">
        <v>43909</v>
      </c>
      <c r="B132" s="25" t="s">
        <v>116</v>
      </c>
      <c r="C132" s="25" t="s">
        <v>117</v>
      </c>
      <c r="D132" s="26" t="s">
        <v>44</v>
      </c>
      <c r="E132" s="25" t="s">
        <v>30</v>
      </c>
      <c r="F132" s="24">
        <v>43916</v>
      </c>
      <c r="G132" s="27">
        <v>43922</v>
      </c>
      <c r="H132" s="28">
        <v>2438</v>
      </c>
      <c r="I132" s="28">
        <v>2438</v>
      </c>
      <c r="J132" s="29" t="s">
        <v>118</v>
      </c>
      <c r="K132" s="28">
        <v>1091259322408</v>
      </c>
      <c r="L132" s="30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>
      <c r="A133" s="483">
        <v>43915</v>
      </c>
      <c r="B133" s="492" t="s">
        <v>119</v>
      </c>
      <c r="C133" s="492" t="s">
        <v>120</v>
      </c>
      <c r="D133" s="490" t="s">
        <v>44</v>
      </c>
      <c r="E133" s="492" t="s">
        <v>30</v>
      </c>
      <c r="F133" s="60">
        <v>43938</v>
      </c>
      <c r="G133" s="37">
        <v>43944</v>
      </c>
      <c r="H133" s="493">
        <v>292</v>
      </c>
      <c r="I133" s="36">
        <v>49.5</v>
      </c>
      <c r="J133" s="497" t="s">
        <v>121</v>
      </c>
      <c r="K133" s="493">
        <v>312431985768</v>
      </c>
      <c r="L133" s="30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>
      <c r="A134" s="484"/>
      <c r="B134" s="484"/>
      <c r="C134" s="484"/>
      <c r="D134" s="484"/>
      <c r="E134" s="484"/>
      <c r="F134" s="60">
        <v>44028</v>
      </c>
      <c r="G134" s="37">
        <v>44035</v>
      </c>
      <c r="H134" s="484"/>
      <c r="I134" s="36">
        <f>49.5+47</f>
        <v>96.5</v>
      </c>
      <c r="J134" s="498"/>
      <c r="K134" s="484"/>
      <c r="L134" s="30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>
      <c r="A135" s="484"/>
      <c r="B135" s="484"/>
      <c r="C135" s="484"/>
      <c r="D135" s="484"/>
      <c r="E135" s="484"/>
      <c r="F135" s="60">
        <v>44120</v>
      </c>
      <c r="G135" s="37">
        <v>44126</v>
      </c>
      <c r="H135" s="484"/>
      <c r="I135" s="36">
        <v>49.5</v>
      </c>
      <c r="J135" s="498"/>
      <c r="K135" s="484"/>
      <c r="L135" s="30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>
      <c r="A136" s="485"/>
      <c r="B136" s="485"/>
      <c r="C136" s="485"/>
      <c r="D136" s="485"/>
      <c r="E136" s="485"/>
      <c r="F136" s="60">
        <v>44211</v>
      </c>
      <c r="G136" s="37">
        <v>44217</v>
      </c>
      <c r="H136" s="485"/>
      <c r="I136" s="36">
        <f>49.5+47</f>
        <v>96.5</v>
      </c>
      <c r="J136" s="495"/>
      <c r="K136" s="485"/>
      <c r="L136" s="30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>
      <c r="A137" s="499">
        <v>43915</v>
      </c>
      <c r="B137" s="489" t="s">
        <v>122</v>
      </c>
      <c r="C137" s="25" t="s">
        <v>123</v>
      </c>
      <c r="D137" s="26" t="s">
        <v>124</v>
      </c>
      <c r="E137" s="25" t="s">
        <v>30</v>
      </c>
      <c r="F137" s="24">
        <v>44018</v>
      </c>
      <c r="G137" s="27">
        <v>44022</v>
      </c>
      <c r="H137" s="28">
        <v>2640</v>
      </c>
      <c r="I137" s="28">
        <v>2640</v>
      </c>
      <c r="J137" s="29" t="s">
        <v>125</v>
      </c>
      <c r="K137" s="28">
        <v>44086505760</v>
      </c>
      <c r="L137" s="30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>
      <c r="A138" s="485"/>
      <c r="B138" s="485"/>
      <c r="C138" s="25" t="s">
        <v>126</v>
      </c>
      <c r="D138" s="26" t="s">
        <v>124</v>
      </c>
      <c r="E138" s="25" t="s">
        <v>30</v>
      </c>
      <c r="F138" s="24">
        <v>44018</v>
      </c>
      <c r="G138" s="27">
        <v>44022</v>
      </c>
      <c r="H138" s="28">
        <v>2640</v>
      </c>
      <c r="I138" s="28">
        <v>2640</v>
      </c>
      <c r="J138" s="29" t="s">
        <v>127</v>
      </c>
      <c r="K138" s="28">
        <v>738970172160</v>
      </c>
      <c r="L138" s="30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>
      <c r="A139" s="483">
        <v>43915</v>
      </c>
      <c r="B139" s="492" t="s">
        <v>128</v>
      </c>
      <c r="C139" s="490" t="s">
        <v>129</v>
      </c>
      <c r="D139" s="490" t="s">
        <v>44</v>
      </c>
      <c r="E139" s="490" t="s">
        <v>30</v>
      </c>
      <c r="F139" s="61">
        <v>43928</v>
      </c>
      <c r="G139" s="37">
        <v>43936</v>
      </c>
      <c r="H139" s="493">
        <v>1505</v>
      </c>
      <c r="I139" s="36">
        <v>177.5</v>
      </c>
      <c r="J139" s="497" t="s">
        <v>130</v>
      </c>
      <c r="K139" s="493">
        <v>1379162203010</v>
      </c>
      <c r="L139" s="30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>
      <c r="A140" s="484"/>
      <c r="B140" s="484"/>
      <c r="C140" s="484"/>
      <c r="D140" s="484"/>
      <c r="E140" s="484"/>
      <c r="F140" s="61">
        <v>43962</v>
      </c>
      <c r="G140" s="37">
        <v>43966</v>
      </c>
      <c r="H140" s="484"/>
      <c r="I140" s="36">
        <v>115</v>
      </c>
      <c r="J140" s="498"/>
      <c r="K140" s="484"/>
      <c r="L140" s="30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>
      <c r="A141" s="484"/>
      <c r="B141" s="484"/>
      <c r="C141" s="484"/>
      <c r="D141" s="484"/>
      <c r="E141" s="484"/>
      <c r="F141" s="61">
        <v>43991</v>
      </c>
      <c r="G141" s="37">
        <v>43998</v>
      </c>
      <c r="H141" s="484"/>
      <c r="I141" s="36">
        <v>115</v>
      </c>
      <c r="J141" s="498"/>
      <c r="K141" s="484"/>
      <c r="L141" s="30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>
      <c r="A142" s="484"/>
      <c r="B142" s="484"/>
      <c r="C142" s="484"/>
      <c r="D142" s="484"/>
      <c r="E142" s="484"/>
      <c r="F142" s="61">
        <v>44021</v>
      </c>
      <c r="G142" s="37">
        <v>44027</v>
      </c>
      <c r="H142" s="484"/>
      <c r="I142" s="36">
        <v>115</v>
      </c>
      <c r="J142" s="498"/>
      <c r="K142" s="484"/>
      <c r="L142" s="30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>
      <c r="A143" s="484"/>
      <c r="B143" s="484"/>
      <c r="C143" s="484"/>
      <c r="D143" s="484"/>
      <c r="E143" s="484"/>
      <c r="F143" s="61">
        <v>44054</v>
      </c>
      <c r="G143" s="37">
        <v>44061</v>
      </c>
      <c r="H143" s="484"/>
      <c r="I143" s="36">
        <v>115</v>
      </c>
      <c r="J143" s="498"/>
      <c r="K143" s="484"/>
      <c r="L143" s="30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>
      <c r="A144" s="484"/>
      <c r="B144" s="484"/>
      <c r="C144" s="484"/>
      <c r="D144" s="484"/>
      <c r="E144" s="484"/>
      <c r="F144" s="61">
        <v>44083</v>
      </c>
      <c r="G144" s="37">
        <v>44089</v>
      </c>
      <c r="H144" s="484"/>
      <c r="I144" s="36">
        <v>115</v>
      </c>
      <c r="J144" s="498"/>
      <c r="K144" s="484"/>
      <c r="L144" s="30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>
      <c r="A145" s="484"/>
      <c r="B145" s="484"/>
      <c r="C145" s="484"/>
      <c r="D145" s="484"/>
      <c r="E145" s="484"/>
      <c r="F145" s="61">
        <v>44112</v>
      </c>
      <c r="G145" s="37">
        <v>44119</v>
      </c>
      <c r="H145" s="484"/>
      <c r="I145" s="36">
        <v>177.5</v>
      </c>
      <c r="J145" s="498"/>
      <c r="K145" s="484"/>
      <c r="L145" s="30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>
      <c r="A146" s="484"/>
      <c r="B146" s="484"/>
      <c r="C146" s="484"/>
      <c r="D146" s="484"/>
      <c r="E146" s="484"/>
      <c r="F146" s="61">
        <v>44145</v>
      </c>
      <c r="G146" s="37">
        <v>44152</v>
      </c>
      <c r="H146" s="484"/>
      <c r="I146" s="36">
        <v>115</v>
      </c>
      <c r="J146" s="498"/>
      <c r="K146" s="484"/>
      <c r="L146" s="30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>
      <c r="A147" s="484"/>
      <c r="B147" s="484"/>
      <c r="C147" s="484"/>
      <c r="D147" s="484"/>
      <c r="E147" s="484"/>
      <c r="F147" s="61">
        <v>44174</v>
      </c>
      <c r="G147" s="37">
        <v>44180</v>
      </c>
      <c r="H147" s="484"/>
      <c r="I147" s="36">
        <v>115</v>
      </c>
      <c r="J147" s="498"/>
      <c r="K147" s="484"/>
      <c r="L147" s="30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>
      <c r="A148" s="484"/>
      <c r="B148" s="484"/>
      <c r="C148" s="484"/>
      <c r="D148" s="484"/>
      <c r="E148" s="484"/>
      <c r="F148" s="61">
        <v>44204</v>
      </c>
      <c r="G148" s="37">
        <v>44211</v>
      </c>
      <c r="H148" s="484"/>
      <c r="I148" s="36">
        <v>115</v>
      </c>
      <c r="J148" s="498"/>
      <c r="K148" s="484"/>
      <c r="L148" s="30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>
      <c r="A149" s="484"/>
      <c r="B149" s="484"/>
      <c r="C149" s="484"/>
      <c r="D149" s="484"/>
      <c r="E149" s="484"/>
      <c r="F149" s="61">
        <v>44236</v>
      </c>
      <c r="G149" s="37">
        <v>44242</v>
      </c>
      <c r="H149" s="484"/>
      <c r="I149" s="36">
        <v>115</v>
      </c>
      <c r="J149" s="498"/>
      <c r="K149" s="484"/>
      <c r="L149" s="41">
        <v>44113</v>
      </c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>
      <c r="A150" s="485"/>
      <c r="B150" s="485"/>
      <c r="C150" s="485"/>
      <c r="D150" s="485"/>
      <c r="E150" s="485"/>
      <c r="F150" s="61">
        <v>44264</v>
      </c>
      <c r="G150" s="37">
        <v>44270</v>
      </c>
      <c r="H150" s="485"/>
      <c r="I150" s="36">
        <v>115</v>
      </c>
      <c r="J150" s="495"/>
      <c r="K150" s="485"/>
      <c r="L150" s="41">
        <v>44113</v>
      </c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7.75" customHeight="1">
      <c r="A151" s="56">
        <v>43915</v>
      </c>
      <c r="B151" s="49" t="s">
        <v>131</v>
      </c>
      <c r="C151" s="50" t="s">
        <v>132</v>
      </c>
      <c r="D151" s="49" t="s">
        <v>26</v>
      </c>
      <c r="E151" s="50" t="s">
        <v>133</v>
      </c>
      <c r="F151" s="50" t="s">
        <v>26</v>
      </c>
      <c r="G151" s="50" t="s">
        <v>26</v>
      </c>
      <c r="H151" s="51" t="s">
        <v>26</v>
      </c>
      <c r="I151" s="51" t="s">
        <v>26</v>
      </c>
      <c r="J151" s="52" t="s">
        <v>38</v>
      </c>
      <c r="K151" s="51"/>
      <c r="L151" s="30"/>
      <c r="M151" s="42"/>
      <c r="N151" s="42"/>
      <c r="O151" s="42"/>
      <c r="P151" s="42"/>
      <c r="Q151" s="42"/>
      <c r="R151" s="42"/>
      <c r="S151" s="42"/>
      <c r="T151" s="42"/>
      <c r="U151" s="42"/>
      <c r="V151" s="42"/>
      <c r="W151" s="42"/>
      <c r="X151" s="42"/>
      <c r="Y151" s="42"/>
      <c r="Z151" s="42"/>
    </row>
    <row r="152" spans="1:26" ht="14.25" customHeight="1">
      <c r="A152" s="510">
        <v>43916</v>
      </c>
      <c r="B152" s="512" t="s">
        <v>134</v>
      </c>
      <c r="C152" s="507" t="s">
        <v>135</v>
      </c>
      <c r="D152" s="508" t="s">
        <v>44</v>
      </c>
      <c r="E152" s="508" t="s">
        <v>30</v>
      </c>
      <c r="F152" s="34">
        <v>43928</v>
      </c>
      <c r="G152" s="34">
        <v>43936</v>
      </c>
      <c r="H152" s="504">
        <v>376</v>
      </c>
      <c r="I152" s="35">
        <v>94</v>
      </c>
      <c r="J152" s="503" t="s">
        <v>136</v>
      </c>
      <c r="K152" s="509">
        <v>242670400000</v>
      </c>
      <c r="L152" s="30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>
      <c r="A153" s="484"/>
      <c r="B153" s="484"/>
      <c r="C153" s="484"/>
      <c r="D153" s="484"/>
      <c r="E153" s="484"/>
      <c r="F153" s="34">
        <v>44021</v>
      </c>
      <c r="G153" s="34">
        <v>44027</v>
      </c>
      <c r="H153" s="484"/>
      <c r="I153" s="35">
        <v>94</v>
      </c>
      <c r="J153" s="498"/>
      <c r="K153" s="484"/>
      <c r="L153" s="30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>
      <c r="A154" s="484"/>
      <c r="B154" s="484"/>
      <c r="C154" s="484"/>
      <c r="D154" s="484"/>
      <c r="E154" s="484"/>
      <c r="F154" s="34">
        <v>44112</v>
      </c>
      <c r="G154" s="34">
        <v>44119</v>
      </c>
      <c r="H154" s="484"/>
      <c r="I154" s="35">
        <v>94</v>
      </c>
      <c r="J154" s="498"/>
      <c r="K154" s="484"/>
      <c r="L154" s="30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>
      <c r="A155" s="484"/>
      <c r="B155" s="484"/>
      <c r="C155" s="485"/>
      <c r="D155" s="485"/>
      <c r="E155" s="485"/>
      <c r="F155" s="34">
        <v>44204</v>
      </c>
      <c r="G155" s="34">
        <v>44211</v>
      </c>
      <c r="H155" s="485"/>
      <c r="I155" s="35">
        <v>94</v>
      </c>
      <c r="J155" s="495"/>
      <c r="K155" s="485"/>
      <c r="L155" s="30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>
      <c r="A156" s="484"/>
      <c r="B156" s="484"/>
      <c r="C156" s="507" t="s">
        <v>137</v>
      </c>
      <c r="D156" s="508" t="s">
        <v>44</v>
      </c>
      <c r="E156" s="508" t="s">
        <v>30</v>
      </c>
      <c r="F156" s="34">
        <v>43928</v>
      </c>
      <c r="G156" s="34">
        <v>43936</v>
      </c>
      <c r="H156" s="504">
        <v>376</v>
      </c>
      <c r="I156" s="35">
        <v>94</v>
      </c>
      <c r="J156" s="503" t="s">
        <v>136</v>
      </c>
      <c r="K156" s="509">
        <v>79647019680</v>
      </c>
      <c r="L156" s="30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>
      <c r="A157" s="484"/>
      <c r="B157" s="484"/>
      <c r="C157" s="484"/>
      <c r="D157" s="484"/>
      <c r="E157" s="484"/>
      <c r="F157" s="34">
        <v>44021</v>
      </c>
      <c r="G157" s="34">
        <v>44027</v>
      </c>
      <c r="H157" s="484"/>
      <c r="I157" s="35">
        <v>94</v>
      </c>
      <c r="J157" s="498"/>
      <c r="K157" s="484"/>
      <c r="L157" s="30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>
      <c r="A158" s="484"/>
      <c r="B158" s="484"/>
      <c r="C158" s="484"/>
      <c r="D158" s="484"/>
      <c r="E158" s="484"/>
      <c r="F158" s="34">
        <v>44112</v>
      </c>
      <c r="G158" s="34">
        <v>44119</v>
      </c>
      <c r="H158" s="484"/>
      <c r="I158" s="35">
        <v>94</v>
      </c>
      <c r="J158" s="498"/>
      <c r="K158" s="484"/>
      <c r="L158" s="30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>
      <c r="A159" s="485"/>
      <c r="B159" s="485"/>
      <c r="C159" s="485"/>
      <c r="D159" s="485"/>
      <c r="E159" s="485"/>
      <c r="F159" s="34">
        <v>44204</v>
      </c>
      <c r="G159" s="34">
        <v>44211</v>
      </c>
      <c r="H159" s="485"/>
      <c r="I159" s="35">
        <v>94</v>
      </c>
      <c r="J159" s="495"/>
      <c r="K159" s="485"/>
      <c r="L159" s="30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4.75" customHeight="1">
      <c r="A160" s="48">
        <v>43916</v>
      </c>
      <c r="B160" s="50" t="s">
        <v>138</v>
      </c>
      <c r="C160" s="50" t="s">
        <v>139</v>
      </c>
      <c r="D160" s="49" t="s">
        <v>26</v>
      </c>
      <c r="E160" s="50" t="s">
        <v>26</v>
      </c>
      <c r="F160" s="50" t="s">
        <v>26</v>
      </c>
      <c r="G160" s="50" t="s">
        <v>26</v>
      </c>
      <c r="H160" s="51" t="s">
        <v>26</v>
      </c>
      <c r="I160" s="51" t="s">
        <v>26</v>
      </c>
      <c r="J160" s="52" t="s">
        <v>38</v>
      </c>
      <c r="K160" s="51" t="s">
        <v>26</v>
      </c>
      <c r="L160" s="30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>
      <c r="A161" s="506">
        <v>43916</v>
      </c>
      <c r="B161" s="507" t="s">
        <v>140</v>
      </c>
      <c r="C161" s="507" t="s">
        <v>141</v>
      </c>
      <c r="D161" s="508" t="s">
        <v>44</v>
      </c>
      <c r="E161" s="508" t="s">
        <v>30</v>
      </c>
      <c r="F161" s="34">
        <v>43941</v>
      </c>
      <c r="G161" s="31">
        <v>43945</v>
      </c>
      <c r="H161" s="513">
        <v>255.64</v>
      </c>
      <c r="I161" s="62">
        <v>63.91</v>
      </c>
      <c r="J161" s="503" t="s">
        <v>142</v>
      </c>
      <c r="K161" s="513">
        <v>9441901835.5200005</v>
      </c>
      <c r="L161" s="30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>
      <c r="A162" s="484"/>
      <c r="B162" s="484"/>
      <c r="C162" s="484"/>
      <c r="D162" s="484"/>
      <c r="E162" s="484"/>
      <c r="F162" s="34">
        <v>44029</v>
      </c>
      <c r="G162" s="31">
        <v>44036</v>
      </c>
      <c r="H162" s="484"/>
      <c r="I162" s="62">
        <v>63.91</v>
      </c>
      <c r="J162" s="498"/>
      <c r="K162" s="484"/>
      <c r="L162" s="30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>
      <c r="A163" s="484"/>
      <c r="B163" s="484"/>
      <c r="C163" s="484"/>
      <c r="D163" s="484"/>
      <c r="E163" s="484"/>
      <c r="F163" s="34">
        <v>44153</v>
      </c>
      <c r="G163" s="31">
        <v>44159</v>
      </c>
      <c r="H163" s="484"/>
      <c r="I163" s="62">
        <v>63.91</v>
      </c>
      <c r="J163" s="498"/>
      <c r="K163" s="484"/>
      <c r="L163" s="30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>
      <c r="A164" s="485"/>
      <c r="B164" s="485"/>
      <c r="C164" s="485"/>
      <c r="D164" s="485"/>
      <c r="E164" s="485"/>
      <c r="F164" s="34">
        <v>44214</v>
      </c>
      <c r="G164" s="31">
        <v>44218</v>
      </c>
      <c r="H164" s="485"/>
      <c r="I164" s="62">
        <v>63.91</v>
      </c>
      <c r="J164" s="495"/>
      <c r="K164" s="485"/>
      <c r="L164" s="30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>
      <c r="A165" s="486">
        <v>43916</v>
      </c>
      <c r="B165" s="516" t="s">
        <v>143</v>
      </c>
      <c r="C165" s="516" t="s">
        <v>144</v>
      </c>
      <c r="D165" s="487" t="s">
        <v>44</v>
      </c>
      <c r="E165" s="516" t="s">
        <v>30</v>
      </c>
      <c r="F165" s="56">
        <v>43928</v>
      </c>
      <c r="G165" s="48">
        <v>43936</v>
      </c>
      <c r="H165" s="511">
        <v>1612</v>
      </c>
      <c r="I165" s="63">
        <v>806</v>
      </c>
      <c r="J165" s="514" t="s">
        <v>145</v>
      </c>
      <c r="K165" s="511">
        <v>20008615200</v>
      </c>
      <c r="L165" s="30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>
      <c r="A166" s="485"/>
      <c r="B166" s="485"/>
      <c r="C166" s="485"/>
      <c r="D166" s="485"/>
      <c r="E166" s="485"/>
      <c r="F166" s="48">
        <v>44112</v>
      </c>
      <c r="G166" s="48">
        <v>44119</v>
      </c>
      <c r="H166" s="485"/>
      <c r="I166" s="51">
        <v>806</v>
      </c>
      <c r="J166" s="515"/>
      <c r="K166" s="485"/>
      <c r="L166" s="30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>
      <c r="A167" s="506">
        <v>43916</v>
      </c>
      <c r="B167" s="507" t="s">
        <v>146</v>
      </c>
      <c r="C167" s="507" t="s">
        <v>147</v>
      </c>
      <c r="D167" s="508" t="s">
        <v>44</v>
      </c>
      <c r="E167" s="508" t="s">
        <v>30</v>
      </c>
      <c r="F167" s="31">
        <v>43917</v>
      </c>
      <c r="G167" s="31">
        <v>43922</v>
      </c>
      <c r="H167" s="509">
        <f>146.81*12</f>
        <v>1761.72</v>
      </c>
      <c r="I167" s="35">
        <v>146.81</v>
      </c>
      <c r="J167" s="503" t="s">
        <v>148</v>
      </c>
      <c r="K167" s="509">
        <v>274651652956.67999</v>
      </c>
      <c r="L167" s="30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>
      <c r="A168" s="484"/>
      <c r="B168" s="484"/>
      <c r="C168" s="484"/>
      <c r="D168" s="484"/>
      <c r="E168" s="484"/>
      <c r="F168" s="31">
        <v>43948</v>
      </c>
      <c r="G168" s="31">
        <v>43955</v>
      </c>
      <c r="H168" s="484"/>
      <c r="I168" s="35">
        <v>146.81</v>
      </c>
      <c r="J168" s="498"/>
      <c r="K168" s="484"/>
      <c r="L168" s="30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>
      <c r="A169" s="484"/>
      <c r="B169" s="484"/>
      <c r="C169" s="484"/>
      <c r="D169" s="484"/>
      <c r="E169" s="484"/>
      <c r="F169" s="31">
        <v>43977</v>
      </c>
      <c r="G169" s="31">
        <v>43983</v>
      </c>
      <c r="H169" s="484"/>
      <c r="I169" s="35">
        <v>146.81</v>
      </c>
      <c r="J169" s="498"/>
      <c r="K169" s="484"/>
      <c r="L169" s="30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>
      <c r="A170" s="484"/>
      <c r="B170" s="484"/>
      <c r="C170" s="484"/>
      <c r="D170" s="484"/>
      <c r="E170" s="484"/>
      <c r="F170" s="31">
        <v>44006</v>
      </c>
      <c r="G170" s="31">
        <v>44013</v>
      </c>
      <c r="H170" s="484"/>
      <c r="I170" s="35">
        <v>146.81</v>
      </c>
      <c r="J170" s="498"/>
      <c r="K170" s="484"/>
      <c r="L170" s="30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>
      <c r="A171" s="484"/>
      <c r="B171" s="484"/>
      <c r="C171" s="484"/>
      <c r="D171" s="484"/>
      <c r="E171" s="484"/>
      <c r="F171" s="31">
        <v>44040</v>
      </c>
      <c r="G171" s="31">
        <v>44046</v>
      </c>
      <c r="H171" s="484"/>
      <c r="I171" s="35">
        <v>146.81</v>
      </c>
      <c r="J171" s="498"/>
      <c r="K171" s="484"/>
      <c r="L171" s="30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>
      <c r="A172" s="484"/>
      <c r="B172" s="484"/>
      <c r="C172" s="484"/>
      <c r="D172" s="484"/>
      <c r="E172" s="484"/>
      <c r="F172" s="31">
        <v>44069</v>
      </c>
      <c r="G172" s="31">
        <v>44075</v>
      </c>
      <c r="H172" s="484"/>
      <c r="I172" s="35">
        <v>146.81</v>
      </c>
      <c r="J172" s="498"/>
      <c r="K172" s="484"/>
      <c r="L172" s="30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>
      <c r="A173" s="484"/>
      <c r="B173" s="484"/>
      <c r="C173" s="484"/>
      <c r="D173" s="484"/>
      <c r="E173" s="484"/>
      <c r="F173" s="31">
        <v>44099</v>
      </c>
      <c r="G173" s="31">
        <v>44105</v>
      </c>
      <c r="H173" s="484"/>
      <c r="I173" s="35">
        <v>146.81</v>
      </c>
      <c r="J173" s="498"/>
      <c r="K173" s="484"/>
      <c r="L173" s="30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>
      <c r="A174" s="484"/>
      <c r="B174" s="484"/>
      <c r="C174" s="484"/>
      <c r="D174" s="484"/>
      <c r="E174" s="484"/>
      <c r="F174" s="31">
        <v>44131</v>
      </c>
      <c r="G174" s="31">
        <v>44138</v>
      </c>
      <c r="H174" s="484"/>
      <c r="I174" s="35">
        <v>146.81</v>
      </c>
      <c r="J174" s="498"/>
      <c r="K174" s="484"/>
      <c r="L174" s="30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>
      <c r="A175" s="484"/>
      <c r="B175" s="484"/>
      <c r="C175" s="484"/>
      <c r="D175" s="484"/>
      <c r="E175" s="484"/>
      <c r="F175" s="31">
        <v>44160</v>
      </c>
      <c r="G175" s="31">
        <v>44166</v>
      </c>
      <c r="H175" s="484"/>
      <c r="I175" s="35">
        <v>146.81</v>
      </c>
      <c r="J175" s="498"/>
      <c r="K175" s="484"/>
      <c r="L175" s="30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>
      <c r="A176" s="484"/>
      <c r="B176" s="484"/>
      <c r="C176" s="484"/>
      <c r="D176" s="484"/>
      <c r="E176" s="484"/>
      <c r="F176" s="31">
        <v>44189</v>
      </c>
      <c r="G176" s="31">
        <v>44200</v>
      </c>
      <c r="H176" s="484"/>
      <c r="I176" s="35">
        <v>146.81</v>
      </c>
      <c r="J176" s="498"/>
      <c r="K176" s="484"/>
      <c r="L176" s="30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>
      <c r="A177" s="484"/>
      <c r="B177" s="484"/>
      <c r="C177" s="484"/>
      <c r="D177" s="484"/>
      <c r="E177" s="484"/>
      <c r="F177" s="31">
        <v>44222</v>
      </c>
      <c r="G177" s="31">
        <v>44228</v>
      </c>
      <c r="H177" s="484"/>
      <c r="I177" s="35">
        <v>146.81</v>
      </c>
      <c r="J177" s="498"/>
      <c r="K177" s="484"/>
      <c r="L177" s="41">
        <v>44113</v>
      </c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>
      <c r="A178" s="485"/>
      <c r="B178" s="485"/>
      <c r="C178" s="485"/>
      <c r="D178" s="485"/>
      <c r="E178" s="485"/>
      <c r="F178" s="31">
        <v>44250</v>
      </c>
      <c r="G178" s="31">
        <v>44256</v>
      </c>
      <c r="H178" s="485"/>
      <c r="I178" s="35">
        <v>146.81</v>
      </c>
      <c r="J178" s="495"/>
      <c r="K178" s="485"/>
      <c r="L178" s="41">
        <v>44113</v>
      </c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>
      <c r="A179" s="486">
        <v>43917</v>
      </c>
      <c r="B179" s="516" t="s">
        <v>149</v>
      </c>
      <c r="C179" s="516" t="s">
        <v>150</v>
      </c>
      <c r="D179" s="487" t="s">
        <v>44</v>
      </c>
      <c r="E179" s="487" t="s">
        <v>30</v>
      </c>
      <c r="F179" s="48">
        <v>44028</v>
      </c>
      <c r="G179" s="48">
        <v>44035</v>
      </c>
      <c r="H179" s="511">
        <v>675</v>
      </c>
      <c r="I179" s="64">
        <v>337.5</v>
      </c>
      <c r="J179" s="514" t="s">
        <v>151</v>
      </c>
      <c r="K179" s="488">
        <v>747683000000</v>
      </c>
      <c r="L179" s="30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>
      <c r="A180" s="485"/>
      <c r="B180" s="485"/>
      <c r="C180" s="485"/>
      <c r="D180" s="485"/>
      <c r="E180" s="485"/>
      <c r="F180" s="48">
        <v>44174</v>
      </c>
      <c r="G180" s="48">
        <v>44180</v>
      </c>
      <c r="H180" s="485"/>
      <c r="I180" s="64">
        <v>337.5</v>
      </c>
      <c r="J180" s="515"/>
      <c r="K180" s="485"/>
      <c r="L180" s="30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>
      <c r="A181" s="510">
        <v>43917</v>
      </c>
      <c r="B181" s="508" t="s">
        <v>152</v>
      </c>
      <c r="C181" s="507" t="s">
        <v>153</v>
      </c>
      <c r="D181" s="508" t="s">
        <v>44</v>
      </c>
      <c r="E181" s="507" t="s">
        <v>30</v>
      </c>
      <c r="F181" s="31">
        <v>43920</v>
      </c>
      <c r="G181" s="31">
        <v>43924</v>
      </c>
      <c r="H181" s="509">
        <v>405</v>
      </c>
      <c r="I181" s="35">
        <v>33.75</v>
      </c>
      <c r="J181" s="503" t="s">
        <v>154</v>
      </c>
      <c r="K181" s="509">
        <v>272012458517</v>
      </c>
      <c r="L181" s="30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>
      <c r="A182" s="484"/>
      <c r="B182" s="484"/>
      <c r="C182" s="484"/>
      <c r="D182" s="484"/>
      <c r="E182" s="484"/>
      <c r="F182" s="31">
        <v>43948</v>
      </c>
      <c r="G182" s="31">
        <v>43955</v>
      </c>
      <c r="H182" s="484"/>
      <c r="I182" s="35">
        <v>33.75</v>
      </c>
      <c r="J182" s="498"/>
      <c r="K182" s="484"/>
      <c r="L182" s="30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>
      <c r="A183" s="484"/>
      <c r="B183" s="484"/>
      <c r="C183" s="484"/>
      <c r="D183" s="484"/>
      <c r="E183" s="484"/>
      <c r="F183" s="31">
        <v>43977</v>
      </c>
      <c r="G183" s="31">
        <v>43983</v>
      </c>
      <c r="H183" s="484"/>
      <c r="I183" s="35">
        <v>33.75</v>
      </c>
      <c r="J183" s="498"/>
      <c r="K183" s="484"/>
      <c r="L183" s="30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>
      <c r="A184" s="484"/>
      <c r="B184" s="484"/>
      <c r="C184" s="484"/>
      <c r="D184" s="484"/>
      <c r="E184" s="484"/>
      <c r="F184" s="31">
        <v>44006</v>
      </c>
      <c r="G184" s="31">
        <v>44013</v>
      </c>
      <c r="H184" s="484"/>
      <c r="I184" s="35">
        <v>33.75</v>
      </c>
      <c r="J184" s="498"/>
      <c r="K184" s="484"/>
      <c r="L184" s="30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>
      <c r="A185" s="484"/>
      <c r="B185" s="484"/>
      <c r="C185" s="484"/>
      <c r="D185" s="484"/>
      <c r="E185" s="484"/>
      <c r="F185" s="31">
        <v>44040</v>
      </c>
      <c r="G185" s="31">
        <v>44046</v>
      </c>
      <c r="H185" s="484"/>
      <c r="I185" s="35">
        <v>33.75</v>
      </c>
      <c r="J185" s="498"/>
      <c r="K185" s="484"/>
      <c r="L185" s="30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>
      <c r="A186" s="484"/>
      <c r="B186" s="484"/>
      <c r="C186" s="484"/>
      <c r="D186" s="484"/>
      <c r="E186" s="484"/>
      <c r="F186" s="31">
        <v>44069</v>
      </c>
      <c r="G186" s="31">
        <v>44075</v>
      </c>
      <c r="H186" s="484"/>
      <c r="I186" s="35">
        <v>33.75</v>
      </c>
      <c r="J186" s="498"/>
      <c r="K186" s="484"/>
      <c r="L186" s="30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>
      <c r="A187" s="484"/>
      <c r="B187" s="484"/>
      <c r="C187" s="484"/>
      <c r="D187" s="484"/>
      <c r="E187" s="484"/>
      <c r="F187" s="31">
        <v>44099</v>
      </c>
      <c r="G187" s="31">
        <v>44105</v>
      </c>
      <c r="H187" s="484"/>
      <c r="I187" s="35">
        <v>33.75</v>
      </c>
      <c r="J187" s="498"/>
      <c r="K187" s="484"/>
      <c r="L187" s="30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>
      <c r="A188" s="484"/>
      <c r="B188" s="484"/>
      <c r="C188" s="484"/>
      <c r="D188" s="484"/>
      <c r="E188" s="484"/>
      <c r="F188" s="31">
        <v>44131</v>
      </c>
      <c r="G188" s="31">
        <v>44138</v>
      </c>
      <c r="H188" s="484"/>
      <c r="I188" s="35">
        <v>33.75</v>
      </c>
      <c r="J188" s="498"/>
      <c r="K188" s="484"/>
      <c r="L188" s="30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>
      <c r="A189" s="484"/>
      <c r="B189" s="484"/>
      <c r="C189" s="484"/>
      <c r="D189" s="484"/>
      <c r="E189" s="484"/>
      <c r="F189" s="31">
        <v>44160</v>
      </c>
      <c r="G189" s="31">
        <v>44166</v>
      </c>
      <c r="H189" s="484"/>
      <c r="I189" s="35">
        <v>33.75</v>
      </c>
      <c r="J189" s="498"/>
      <c r="K189" s="484"/>
      <c r="L189" s="30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>
      <c r="A190" s="484"/>
      <c r="B190" s="484"/>
      <c r="C190" s="484"/>
      <c r="D190" s="484"/>
      <c r="E190" s="484"/>
      <c r="F190" s="31">
        <v>44189</v>
      </c>
      <c r="G190" s="31">
        <v>44200</v>
      </c>
      <c r="H190" s="484"/>
      <c r="I190" s="35">
        <v>33.75</v>
      </c>
      <c r="J190" s="498"/>
      <c r="K190" s="484"/>
      <c r="L190" s="30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>
      <c r="A191" s="484"/>
      <c r="B191" s="484"/>
      <c r="C191" s="484"/>
      <c r="D191" s="484"/>
      <c r="E191" s="484"/>
      <c r="F191" s="31">
        <v>44222</v>
      </c>
      <c r="G191" s="31">
        <v>44228</v>
      </c>
      <c r="H191" s="484"/>
      <c r="I191" s="35">
        <v>33.75</v>
      </c>
      <c r="J191" s="498"/>
      <c r="K191" s="484"/>
      <c r="L191" s="41">
        <v>44113</v>
      </c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>
      <c r="A192" s="484"/>
      <c r="B192" s="484"/>
      <c r="C192" s="485"/>
      <c r="D192" s="485"/>
      <c r="E192" s="485"/>
      <c r="F192" s="31">
        <v>44250</v>
      </c>
      <c r="G192" s="31">
        <v>44256</v>
      </c>
      <c r="H192" s="485"/>
      <c r="I192" s="35">
        <v>33.75</v>
      </c>
      <c r="J192" s="495"/>
      <c r="K192" s="485"/>
      <c r="L192" s="41">
        <v>44113</v>
      </c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customHeight="1">
      <c r="A193" s="484"/>
      <c r="B193" s="484"/>
      <c r="C193" s="507" t="s">
        <v>155</v>
      </c>
      <c r="D193" s="508" t="s">
        <v>44</v>
      </c>
      <c r="E193" s="507" t="s">
        <v>30</v>
      </c>
      <c r="F193" s="31">
        <v>43920</v>
      </c>
      <c r="G193" s="31">
        <v>43924</v>
      </c>
      <c r="H193" s="509">
        <v>405</v>
      </c>
      <c r="I193" s="35">
        <v>33.75</v>
      </c>
      <c r="J193" s="503" t="s">
        <v>154</v>
      </c>
      <c r="K193" s="509">
        <v>272012458517</v>
      </c>
      <c r="L193" s="30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>
      <c r="A194" s="484"/>
      <c r="B194" s="484"/>
      <c r="C194" s="484"/>
      <c r="D194" s="484"/>
      <c r="E194" s="484"/>
      <c r="F194" s="31">
        <v>43948</v>
      </c>
      <c r="G194" s="31">
        <v>43955</v>
      </c>
      <c r="H194" s="484"/>
      <c r="I194" s="35">
        <v>33.75</v>
      </c>
      <c r="J194" s="498"/>
      <c r="K194" s="484"/>
      <c r="L194" s="30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>
      <c r="A195" s="484"/>
      <c r="B195" s="484"/>
      <c r="C195" s="484"/>
      <c r="D195" s="484"/>
      <c r="E195" s="484"/>
      <c r="F195" s="31">
        <v>43977</v>
      </c>
      <c r="G195" s="31">
        <v>43983</v>
      </c>
      <c r="H195" s="484"/>
      <c r="I195" s="35">
        <v>33.75</v>
      </c>
      <c r="J195" s="498"/>
      <c r="K195" s="484"/>
      <c r="L195" s="30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>
      <c r="A196" s="484"/>
      <c r="B196" s="484"/>
      <c r="C196" s="484"/>
      <c r="D196" s="484"/>
      <c r="E196" s="484"/>
      <c r="F196" s="31">
        <v>44006</v>
      </c>
      <c r="G196" s="31">
        <v>44013</v>
      </c>
      <c r="H196" s="484"/>
      <c r="I196" s="35">
        <v>33.75</v>
      </c>
      <c r="J196" s="498"/>
      <c r="K196" s="484"/>
      <c r="L196" s="30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>
      <c r="A197" s="484"/>
      <c r="B197" s="484"/>
      <c r="C197" s="484"/>
      <c r="D197" s="484"/>
      <c r="E197" s="484"/>
      <c r="F197" s="31">
        <v>44040</v>
      </c>
      <c r="G197" s="31">
        <v>44046</v>
      </c>
      <c r="H197" s="484"/>
      <c r="I197" s="35">
        <v>33.75</v>
      </c>
      <c r="J197" s="498"/>
      <c r="K197" s="484"/>
      <c r="L197" s="30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>
      <c r="A198" s="484"/>
      <c r="B198" s="484"/>
      <c r="C198" s="484"/>
      <c r="D198" s="484"/>
      <c r="E198" s="484"/>
      <c r="F198" s="31">
        <v>44069</v>
      </c>
      <c r="G198" s="31">
        <v>44075</v>
      </c>
      <c r="H198" s="484"/>
      <c r="I198" s="35">
        <v>33.75</v>
      </c>
      <c r="J198" s="498"/>
      <c r="K198" s="484"/>
      <c r="L198" s="30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>
      <c r="A199" s="484"/>
      <c r="B199" s="484"/>
      <c r="C199" s="484"/>
      <c r="D199" s="484"/>
      <c r="E199" s="484"/>
      <c r="F199" s="31">
        <v>44099</v>
      </c>
      <c r="G199" s="31">
        <v>44105</v>
      </c>
      <c r="H199" s="484"/>
      <c r="I199" s="35">
        <v>33.75</v>
      </c>
      <c r="J199" s="498"/>
      <c r="K199" s="484"/>
      <c r="L199" s="30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>
      <c r="A200" s="484"/>
      <c r="B200" s="484"/>
      <c r="C200" s="484"/>
      <c r="D200" s="484"/>
      <c r="E200" s="484"/>
      <c r="F200" s="31">
        <v>44131</v>
      </c>
      <c r="G200" s="31">
        <v>44138</v>
      </c>
      <c r="H200" s="484"/>
      <c r="I200" s="35">
        <v>33.75</v>
      </c>
      <c r="J200" s="498"/>
      <c r="K200" s="484"/>
      <c r="L200" s="30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>
      <c r="A201" s="484"/>
      <c r="B201" s="484"/>
      <c r="C201" s="484"/>
      <c r="D201" s="484"/>
      <c r="E201" s="484"/>
      <c r="F201" s="31">
        <v>44160</v>
      </c>
      <c r="G201" s="31">
        <v>44166</v>
      </c>
      <c r="H201" s="484"/>
      <c r="I201" s="35">
        <v>33.75</v>
      </c>
      <c r="J201" s="498"/>
      <c r="K201" s="484"/>
      <c r="L201" s="30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>
      <c r="A202" s="484"/>
      <c r="B202" s="484"/>
      <c r="C202" s="484"/>
      <c r="D202" s="484"/>
      <c r="E202" s="484"/>
      <c r="F202" s="31">
        <v>44189</v>
      </c>
      <c r="G202" s="31">
        <v>44200</v>
      </c>
      <c r="H202" s="484"/>
      <c r="I202" s="35">
        <v>33.75</v>
      </c>
      <c r="J202" s="498"/>
      <c r="K202" s="484"/>
      <c r="L202" s="30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>
      <c r="A203" s="484"/>
      <c r="B203" s="484"/>
      <c r="C203" s="484"/>
      <c r="D203" s="484"/>
      <c r="E203" s="484"/>
      <c r="F203" s="31">
        <v>44222</v>
      </c>
      <c r="G203" s="31">
        <v>44228</v>
      </c>
      <c r="H203" s="484"/>
      <c r="I203" s="35">
        <v>33.75</v>
      </c>
      <c r="J203" s="498"/>
      <c r="K203" s="484"/>
      <c r="L203" s="41">
        <v>44113</v>
      </c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>
      <c r="A204" s="484"/>
      <c r="B204" s="484"/>
      <c r="C204" s="485"/>
      <c r="D204" s="485"/>
      <c r="E204" s="485"/>
      <c r="F204" s="31">
        <v>44250</v>
      </c>
      <c r="G204" s="31">
        <v>44256</v>
      </c>
      <c r="H204" s="485"/>
      <c r="I204" s="35">
        <v>33.75</v>
      </c>
      <c r="J204" s="495"/>
      <c r="K204" s="485"/>
      <c r="L204" s="41">
        <v>44113</v>
      </c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customHeight="1">
      <c r="A205" s="484"/>
      <c r="B205" s="484"/>
      <c r="C205" s="507" t="s">
        <v>156</v>
      </c>
      <c r="D205" s="508" t="s">
        <v>44</v>
      </c>
      <c r="E205" s="507" t="s">
        <v>30</v>
      </c>
      <c r="F205" s="31">
        <v>43920</v>
      </c>
      <c r="G205" s="31">
        <v>43924</v>
      </c>
      <c r="H205" s="509">
        <v>405</v>
      </c>
      <c r="I205" s="35">
        <v>33.75</v>
      </c>
      <c r="J205" s="503" t="s">
        <v>154</v>
      </c>
      <c r="K205" s="509">
        <v>272012458517</v>
      </c>
      <c r="L205" s="30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>
      <c r="A206" s="484"/>
      <c r="B206" s="484"/>
      <c r="C206" s="484"/>
      <c r="D206" s="484"/>
      <c r="E206" s="484"/>
      <c r="F206" s="31">
        <v>43948</v>
      </c>
      <c r="G206" s="31">
        <v>43955</v>
      </c>
      <c r="H206" s="484"/>
      <c r="I206" s="35">
        <v>33.75</v>
      </c>
      <c r="J206" s="498"/>
      <c r="K206" s="484"/>
      <c r="L206" s="30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>
      <c r="A207" s="484"/>
      <c r="B207" s="484"/>
      <c r="C207" s="484"/>
      <c r="D207" s="484"/>
      <c r="E207" s="484"/>
      <c r="F207" s="31">
        <v>43977</v>
      </c>
      <c r="G207" s="31">
        <v>43983</v>
      </c>
      <c r="H207" s="484"/>
      <c r="I207" s="35">
        <v>33.75</v>
      </c>
      <c r="J207" s="498"/>
      <c r="K207" s="484"/>
      <c r="L207" s="30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>
      <c r="A208" s="484"/>
      <c r="B208" s="484"/>
      <c r="C208" s="484"/>
      <c r="D208" s="484"/>
      <c r="E208" s="484"/>
      <c r="F208" s="31">
        <v>44006</v>
      </c>
      <c r="G208" s="31">
        <v>44013</v>
      </c>
      <c r="H208" s="484"/>
      <c r="I208" s="35">
        <v>33.75</v>
      </c>
      <c r="J208" s="498"/>
      <c r="K208" s="484"/>
      <c r="L208" s="30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>
      <c r="A209" s="484"/>
      <c r="B209" s="484"/>
      <c r="C209" s="484"/>
      <c r="D209" s="484"/>
      <c r="E209" s="484"/>
      <c r="F209" s="31">
        <v>44040</v>
      </c>
      <c r="G209" s="31">
        <v>44046</v>
      </c>
      <c r="H209" s="484"/>
      <c r="I209" s="35">
        <v>33.75</v>
      </c>
      <c r="J209" s="498"/>
      <c r="K209" s="484"/>
      <c r="L209" s="30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>
      <c r="A210" s="484"/>
      <c r="B210" s="484"/>
      <c r="C210" s="484"/>
      <c r="D210" s="484"/>
      <c r="E210" s="484"/>
      <c r="F210" s="31">
        <v>44069</v>
      </c>
      <c r="G210" s="31">
        <v>44075</v>
      </c>
      <c r="H210" s="484"/>
      <c r="I210" s="35">
        <v>33.75</v>
      </c>
      <c r="J210" s="498"/>
      <c r="K210" s="484"/>
      <c r="L210" s="30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>
      <c r="A211" s="484"/>
      <c r="B211" s="484"/>
      <c r="C211" s="484"/>
      <c r="D211" s="484"/>
      <c r="E211" s="484"/>
      <c r="F211" s="31">
        <v>44099</v>
      </c>
      <c r="G211" s="31">
        <v>44105</v>
      </c>
      <c r="H211" s="484"/>
      <c r="I211" s="35">
        <v>33.75</v>
      </c>
      <c r="J211" s="498"/>
      <c r="K211" s="484"/>
      <c r="L211" s="30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>
      <c r="A212" s="484"/>
      <c r="B212" s="484"/>
      <c r="C212" s="484"/>
      <c r="D212" s="484"/>
      <c r="E212" s="484"/>
      <c r="F212" s="31">
        <v>44131</v>
      </c>
      <c r="G212" s="31">
        <v>44138</v>
      </c>
      <c r="H212" s="484"/>
      <c r="I212" s="35">
        <v>33.75</v>
      </c>
      <c r="J212" s="498"/>
      <c r="K212" s="484"/>
      <c r="L212" s="30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>
      <c r="A213" s="484"/>
      <c r="B213" s="484"/>
      <c r="C213" s="484"/>
      <c r="D213" s="484"/>
      <c r="E213" s="484"/>
      <c r="F213" s="31">
        <v>44160</v>
      </c>
      <c r="G213" s="31">
        <v>44166</v>
      </c>
      <c r="H213" s="484"/>
      <c r="I213" s="35">
        <v>33.75</v>
      </c>
      <c r="J213" s="498"/>
      <c r="K213" s="484"/>
      <c r="L213" s="30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>
      <c r="A214" s="484"/>
      <c r="B214" s="484"/>
      <c r="C214" s="484"/>
      <c r="D214" s="484"/>
      <c r="E214" s="484"/>
      <c r="F214" s="31">
        <v>44189</v>
      </c>
      <c r="G214" s="31">
        <v>44200</v>
      </c>
      <c r="H214" s="484"/>
      <c r="I214" s="35">
        <v>33.75</v>
      </c>
      <c r="J214" s="498"/>
      <c r="K214" s="484"/>
      <c r="L214" s="30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>
      <c r="A215" s="484"/>
      <c r="B215" s="484"/>
      <c r="C215" s="484"/>
      <c r="D215" s="484"/>
      <c r="E215" s="484"/>
      <c r="F215" s="31">
        <v>44222</v>
      </c>
      <c r="G215" s="31">
        <v>44228</v>
      </c>
      <c r="H215" s="484"/>
      <c r="I215" s="35">
        <v>33.75</v>
      </c>
      <c r="J215" s="498"/>
      <c r="K215" s="484"/>
      <c r="L215" s="41">
        <v>44113</v>
      </c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>
      <c r="A216" s="484"/>
      <c r="B216" s="484"/>
      <c r="C216" s="485"/>
      <c r="D216" s="485"/>
      <c r="E216" s="485"/>
      <c r="F216" s="31">
        <v>44250</v>
      </c>
      <c r="G216" s="31">
        <v>44256</v>
      </c>
      <c r="H216" s="485"/>
      <c r="I216" s="35">
        <v>33.75</v>
      </c>
      <c r="J216" s="495"/>
      <c r="K216" s="485"/>
      <c r="L216" s="41">
        <v>44113</v>
      </c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customHeight="1">
      <c r="A217" s="484"/>
      <c r="B217" s="484"/>
      <c r="C217" s="507" t="s">
        <v>157</v>
      </c>
      <c r="D217" s="508" t="s">
        <v>44</v>
      </c>
      <c r="E217" s="507" t="s">
        <v>30</v>
      </c>
      <c r="F217" s="31">
        <v>43920</v>
      </c>
      <c r="G217" s="31">
        <v>43924</v>
      </c>
      <c r="H217" s="509">
        <v>405</v>
      </c>
      <c r="I217" s="35">
        <v>33.75</v>
      </c>
      <c r="J217" s="503" t="s">
        <v>154</v>
      </c>
      <c r="K217" s="509">
        <v>272012458517</v>
      </c>
      <c r="L217" s="30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>
      <c r="A218" s="484"/>
      <c r="B218" s="484"/>
      <c r="C218" s="484"/>
      <c r="D218" s="484"/>
      <c r="E218" s="484"/>
      <c r="F218" s="31">
        <v>43948</v>
      </c>
      <c r="G218" s="31">
        <v>43955</v>
      </c>
      <c r="H218" s="484"/>
      <c r="I218" s="35">
        <v>33.75</v>
      </c>
      <c r="J218" s="498"/>
      <c r="K218" s="484"/>
      <c r="L218" s="30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>
      <c r="A219" s="484"/>
      <c r="B219" s="484"/>
      <c r="C219" s="484"/>
      <c r="D219" s="484"/>
      <c r="E219" s="484"/>
      <c r="F219" s="31">
        <v>43977</v>
      </c>
      <c r="G219" s="31">
        <v>43983</v>
      </c>
      <c r="H219" s="484"/>
      <c r="I219" s="35">
        <v>33.75</v>
      </c>
      <c r="J219" s="498"/>
      <c r="K219" s="484"/>
      <c r="L219" s="30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>
      <c r="A220" s="484"/>
      <c r="B220" s="484"/>
      <c r="C220" s="484"/>
      <c r="D220" s="484"/>
      <c r="E220" s="484"/>
      <c r="F220" s="31">
        <v>44006</v>
      </c>
      <c r="G220" s="31">
        <v>44013</v>
      </c>
      <c r="H220" s="484"/>
      <c r="I220" s="35">
        <v>33.75</v>
      </c>
      <c r="J220" s="498"/>
      <c r="K220" s="484"/>
      <c r="L220" s="30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>
      <c r="A221" s="484"/>
      <c r="B221" s="484"/>
      <c r="C221" s="484"/>
      <c r="D221" s="484"/>
      <c r="E221" s="484"/>
      <c r="F221" s="31">
        <v>44040</v>
      </c>
      <c r="G221" s="31">
        <v>44046</v>
      </c>
      <c r="H221" s="484"/>
      <c r="I221" s="35">
        <v>33.75</v>
      </c>
      <c r="J221" s="498"/>
      <c r="K221" s="484"/>
      <c r="L221" s="30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>
      <c r="A222" s="484"/>
      <c r="B222" s="484"/>
      <c r="C222" s="484"/>
      <c r="D222" s="484"/>
      <c r="E222" s="484"/>
      <c r="F222" s="31">
        <v>44069</v>
      </c>
      <c r="G222" s="31">
        <v>44075</v>
      </c>
      <c r="H222" s="484"/>
      <c r="I222" s="35">
        <v>33.75</v>
      </c>
      <c r="J222" s="498"/>
      <c r="K222" s="484"/>
      <c r="L222" s="30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>
      <c r="A223" s="484"/>
      <c r="B223" s="484"/>
      <c r="C223" s="484"/>
      <c r="D223" s="484"/>
      <c r="E223" s="484"/>
      <c r="F223" s="31">
        <v>44099</v>
      </c>
      <c r="G223" s="31">
        <v>44105</v>
      </c>
      <c r="H223" s="484"/>
      <c r="I223" s="35">
        <v>33.75</v>
      </c>
      <c r="J223" s="498"/>
      <c r="K223" s="484"/>
      <c r="L223" s="30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>
      <c r="A224" s="484"/>
      <c r="B224" s="484"/>
      <c r="C224" s="484"/>
      <c r="D224" s="484"/>
      <c r="E224" s="484"/>
      <c r="F224" s="31">
        <v>44131</v>
      </c>
      <c r="G224" s="31">
        <v>44138</v>
      </c>
      <c r="H224" s="484"/>
      <c r="I224" s="35">
        <v>33.75</v>
      </c>
      <c r="J224" s="498"/>
      <c r="K224" s="484"/>
      <c r="L224" s="30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>
      <c r="A225" s="484"/>
      <c r="B225" s="484"/>
      <c r="C225" s="484"/>
      <c r="D225" s="484"/>
      <c r="E225" s="484"/>
      <c r="F225" s="31">
        <v>44160</v>
      </c>
      <c r="G225" s="31">
        <v>44166</v>
      </c>
      <c r="H225" s="484"/>
      <c r="I225" s="35">
        <v>33.75</v>
      </c>
      <c r="J225" s="498"/>
      <c r="K225" s="484"/>
      <c r="L225" s="30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>
      <c r="A226" s="484"/>
      <c r="B226" s="484"/>
      <c r="C226" s="484"/>
      <c r="D226" s="484"/>
      <c r="E226" s="484"/>
      <c r="F226" s="31">
        <v>44189</v>
      </c>
      <c r="G226" s="31">
        <v>44200</v>
      </c>
      <c r="H226" s="484"/>
      <c r="I226" s="35">
        <v>33.75</v>
      </c>
      <c r="J226" s="498"/>
      <c r="K226" s="484"/>
      <c r="L226" s="30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>
      <c r="A227" s="484"/>
      <c r="B227" s="484"/>
      <c r="C227" s="484"/>
      <c r="D227" s="484"/>
      <c r="E227" s="484"/>
      <c r="F227" s="31">
        <v>44222</v>
      </c>
      <c r="G227" s="31">
        <v>44228</v>
      </c>
      <c r="H227" s="484"/>
      <c r="I227" s="35">
        <v>33.75</v>
      </c>
      <c r="J227" s="498"/>
      <c r="K227" s="484"/>
      <c r="L227" s="41">
        <v>44113</v>
      </c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>
      <c r="A228" s="484"/>
      <c r="B228" s="484"/>
      <c r="C228" s="485"/>
      <c r="D228" s="485"/>
      <c r="E228" s="485"/>
      <c r="F228" s="31">
        <v>44250</v>
      </c>
      <c r="G228" s="31">
        <v>44256</v>
      </c>
      <c r="H228" s="485"/>
      <c r="I228" s="35">
        <v>33.75</v>
      </c>
      <c r="J228" s="495"/>
      <c r="K228" s="485"/>
      <c r="L228" s="41">
        <v>44113</v>
      </c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customHeight="1">
      <c r="A229" s="484"/>
      <c r="B229" s="484"/>
      <c r="C229" s="507" t="s">
        <v>158</v>
      </c>
      <c r="D229" s="508" t="s">
        <v>44</v>
      </c>
      <c r="E229" s="507" t="s">
        <v>30</v>
      </c>
      <c r="F229" s="31">
        <v>43920</v>
      </c>
      <c r="G229" s="31">
        <v>43924</v>
      </c>
      <c r="H229" s="509">
        <v>405</v>
      </c>
      <c r="I229" s="35">
        <v>33.75</v>
      </c>
      <c r="J229" s="503" t="s">
        <v>154</v>
      </c>
      <c r="K229" s="509">
        <v>272012458517</v>
      </c>
      <c r="L229" s="30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>
      <c r="A230" s="484"/>
      <c r="B230" s="484"/>
      <c r="C230" s="484"/>
      <c r="D230" s="484"/>
      <c r="E230" s="484"/>
      <c r="F230" s="31">
        <v>43948</v>
      </c>
      <c r="G230" s="31">
        <v>43955</v>
      </c>
      <c r="H230" s="484"/>
      <c r="I230" s="35">
        <v>33.75</v>
      </c>
      <c r="J230" s="498"/>
      <c r="K230" s="484"/>
      <c r="L230" s="30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>
      <c r="A231" s="484"/>
      <c r="B231" s="484"/>
      <c r="C231" s="484"/>
      <c r="D231" s="484"/>
      <c r="E231" s="484"/>
      <c r="F231" s="31">
        <v>43977</v>
      </c>
      <c r="G231" s="31">
        <v>43983</v>
      </c>
      <c r="H231" s="484"/>
      <c r="I231" s="35">
        <v>33.75</v>
      </c>
      <c r="J231" s="498"/>
      <c r="K231" s="484"/>
      <c r="L231" s="30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>
      <c r="A232" s="484"/>
      <c r="B232" s="484"/>
      <c r="C232" s="484"/>
      <c r="D232" s="484"/>
      <c r="E232" s="484"/>
      <c r="F232" s="31">
        <v>44006</v>
      </c>
      <c r="G232" s="31">
        <v>44013</v>
      </c>
      <c r="H232" s="484"/>
      <c r="I232" s="35">
        <v>33.75</v>
      </c>
      <c r="J232" s="498"/>
      <c r="K232" s="484"/>
      <c r="L232" s="30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>
      <c r="A233" s="484"/>
      <c r="B233" s="484"/>
      <c r="C233" s="484"/>
      <c r="D233" s="484"/>
      <c r="E233" s="484"/>
      <c r="F233" s="31">
        <v>44040</v>
      </c>
      <c r="G233" s="31">
        <v>44046</v>
      </c>
      <c r="H233" s="484"/>
      <c r="I233" s="35">
        <v>33.75</v>
      </c>
      <c r="J233" s="498"/>
      <c r="K233" s="484"/>
      <c r="L233" s="30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>
      <c r="A234" s="484"/>
      <c r="B234" s="484"/>
      <c r="C234" s="484"/>
      <c r="D234" s="484"/>
      <c r="E234" s="484"/>
      <c r="F234" s="31">
        <v>44069</v>
      </c>
      <c r="G234" s="31">
        <v>44075</v>
      </c>
      <c r="H234" s="484"/>
      <c r="I234" s="35">
        <v>33.75</v>
      </c>
      <c r="J234" s="498"/>
      <c r="K234" s="484"/>
      <c r="L234" s="30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>
      <c r="A235" s="484"/>
      <c r="B235" s="484"/>
      <c r="C235" s="484"/>
      <c r="D235" s="484"/>
      <c r="E235" s="484"/>
      <c r="F235" s="31">
        <v>44099</v>
      </c>
      <c r="G235" s="31">
        <v>44105</v>
      </c>
      <c r="H235" s="484"/>
      <c r="I235" s="35">
        <v>33.75</v>
      </c>
      <c r="J235" s="498"/>
      <c r="K235" s="484"/>
      <c r="L235" s="30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>
      <c r="A236" s="484"/>
      <c r="B236" s="484"/>
      <c r="C236" s="484"/>
      <c r="D236" s="484"/>
      <c r="E236" s="484"/>
      <c r="F236" s="31">
        <v>44131</v>
      </c>
      <c r="G236" s="31">
        <v>44138</v>
      </c>
      <c r="H236" s="484"/>
      <c r="I236" s="35">
        <v>33.75</v>
      </c>
      <c r="J236" s="498"/>
      <c r="K236" s="484"/>
      <c r="L236" s="30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>
      <c r="A237" s="484"/>
      <c r="B237" s="484"/>
      <c r="C237" s="484"/>
      <c r="D237" s="484"/>
      <c r="E237" s="484"/>
      <c r="F237" s="31">
        <v>44160</v>
      </c>
      <c r="G237" s="31">
        <v>44166</v>
      </c>
      <c r="H237" s="484"/>
      <c r="I237" s="35">
        <v>33.75</v>
      </c>
      <c r="J237" s="498"/>
      <c r="K237" s="484"/>
      <c r="L237" s="30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>
      <c r="A238" s="484"/>
      <c r="B238" s="484"/>
      <c r="C238" s="484"/>
      <c r="D238" s="484"/>
      <c r="E238" s="484"/>
      <c r="F238" s="31">
        <v>44189</v>
      </c>
      <c r="G238" s="31">
        <v>44200</v>
      </c>
      <c r="H238" s="484"/>
      <c r="I238" s="35">
        <v>33.75</v>
      </c>
      <c r="J238" s="498"/>
      <c r="K238" s="484"/>
      <c r="L238" s="30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>
      <c r="A239" s="484"/>
      <c r="B239" s="484"/>
      <c r="C239" s="484"/>
      <c r="D239" s="484"/>
      <c r="E239" s="484"/>
      <c r="F239" s="31">
        <v>44222</v>
      </c>
      <c r="G239" s="31">
        <v>44228</v>
      </c>
      <c r="H239" s="484"/>
      <c r="I239" s="35">
        <v>33.75</v>
      </c>
      <c r="J239" s="498"/>
      <c r="K239" s="484"/>
      <c r="L239" s="41">
        <v>44113</v>
      </c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>
      <c r="A240" s="484"/>
      <c r="B240" s="484"/>
      <c r="C240" s="485"/>
      <c r="D240" s="485"/>
      <c r="E240" s="485"/>
      <c r="F240" s="31">
        <v>44250</v>
      </c>
      <c r="G240" s="31">
        <v>44256</v>
      </c>
      <c r="H240" s="485"/>
      <c r="I240" s="35">
        <v>33.75</v>
      </c>
      <c r="J240" s="495"/>
      <c r="K240" s="485"/>
      <c r="L240" s="41">
        <v>44113</v>
      </c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customHeight="1">
      <c r="A241" s="484"/>
      <c r="B241" s="484"/>
      <c r="C241" s="507" t="s">
        <v>159</v>
      </c>
      <c r="D241" s="508" t="s">
        <v>44</v>
      </c>
      <c r="E241" s="507" t="s">
        <v>30</v>
      </c>
      <c r="F241" s="31">
        <v>43920</v>
      </c>
      <c r="G241" s="31">
        <v>43924</v>
      </c>
      <c r="H241" s="509">
        <v>405</v>
      </c>
      <c r="I241" s="35">
        <v>33.75</v>
      </c>
      <c r="J241" s="503" t="s">
        <v>154</v>
      </c>
      <c r="K241" s="509">
        <v>272012458517</v>
      </c>
      <c r="L241" s="30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>
      <c r="A242" s="484"/>
      <c r="B242" s="484"/>
      <c r="C242" s="484"/>
      <c r="D242" s="484"/>
      <c r="E242" s="484"/>
      <c r="F242" s="31">
        <v>43948</v>
      </c>
      <c r="G242" s="31">
        <v>43955</v>
      </c>
      <c r="H242" s="484"/>
      <c r="I242" s="35">
        <v>33.75</v>
      </c>
      <c r="J242" s="498"/>
      <c r="K242" s="484"/>
      <c r="L242" s="30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>
      <c r="A243" s="484"/>
      <c r="B243" s="484"/>
      <c r="C243" s="484"/>
      <c r="D243" s="484"/>
      <c r="E243" s="484"/>
      <c r="F243" s="31">
        <v>43977</v>
      </c>
      <c r="G243" s="31">
        <v>43983</v>
      </c>
      <c r="H243" s="484"/>
      <c r="I243" s="35">
        <v>33.75</v>
      </c>
      <c r="J243" s="498"/>
      <c r="K243" s="484"/>
      <c r="L243" s="30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>
      <c r="A244" s="484"/>
      <c r="B244" s="484"/>
      <c r="C244" s="484"/>
      <c r="D244" s="484"/>
      <c r="E244" s="484"/>
      <c r="F244" s="31">
        <v>44006</v>
      </c>
      <c r="G244" s="31">
        <v>44013</v>
      </c>
      <c r="H244" s="484"/>
      <c r="I244" s="35">
        <v>33.75</v>
      </c>
      <c r="J244" s="498"/>
      <c r="K244" s="484"/>
      <c r="L244" s="30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>
      <c r="A245" s="484"/>
      <c r="B245" s="484"/>
      <c r="C245" s="484"/>
      <c r="D245" s="484"/>
      <c r="E245" s="484"/>
      <c r="F245" s="31">
        <v>44040</v>
      </c>
      <c r="G245" s="31">
        <v>44046</v>
      </c>
      <c r="H245" s="484"/>
      <c r="I245" s="35">
        <v>33.75</v>
      </c>
      <c r="J245" s="498"/>
      <c r="K245" s="484"/>
      <c r="L245" s="30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>
      <c r="A246" s="484"/>
      <c r="B246" s="484"/>
      <c r="C246" s="484"/>
      <c r="D246" s="484"/>
      <c r="E246" s="484"/>
      <c r="F246" s="31">
        <v>44069</v>
      </c>
      <c r="G246" s="31">
        <v>44075</v>
      </c>
      <c r="H246" s="484"/>
      <c r="I246" s="35">
        <v>33.75</v>
      </c>
      <c r="J246" s="498"/>
      <c r="K246" s="484"/>
      <c r="L246" s="30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>
      <c r="A247" s="484"/>
      <c r="B247" s="484"/>
      <c r="C247" s="484"/>
      <c r="D247" s="484"/>
      <c r="E247" s="484"/>
      <c r="F247" s="31">
        <v>44099</v>
      </c>
      <c r="G247" s="31">
        <v>44105</v>
      </c>
      <c r="H247" s="484"/>
      <c r="I247" s="35">
        <v>33.75</v>
      </c>
      <c r="J247" s="498"/>
      <c r="K247" s="484"/>
      <c r="L247" s="30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>
      <c r="A248" s="484"/>
      <c r="B248" s="484"/>
      <c r="C248" s="484"/>
      <c r="D248" s="484"/>
      <c r="E248" s="484"/>
      <c r="F248" s="31">
        <v>44131</v>
      </c>
      <c r="G248" s="31">
        <v>44138</v>
      </c>
      <c r="H248" s="484"/>
      <c r="I248" s="35">
        <v>33.75</v>
      </c>
      <c r="J248" s="498"/>
      <c r="K248" s="484"/>
      <c r="L248" s="30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>
      <c r="A249" s="484"/>
      <c r="B249" s="484"/>
      <c r="C249" s="484"/>
      <c r="D249" s="484"/>
      <c r="E249" s="484"/>
      <c r="F249" s="31">
        <v>44160</v>
      </c>
      <c r="G249" s="31">
        <v>44166</v>
      </c>
      <c r="H249" s="484"/>
      <c r="I249" s="35">
        <v>33.75</v>
      </c>
      <c r="J249" s="498"/>
      <c r="K249" s="484"/>
      <c r="L249" s="30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>
      <c r="A250" s="484"/>
      <c r="B250" s="484"/>
      <c r="C250" s="484"/>
      <c r="D250" s="484"/>
      <c r="E250" s="484"/>
      <c r="F250" s="31">
        <v>44189</v>
      </c>
      <c r="G250" s="31">
        <v>44200</v>
      </c>
      <c r="H250" s="484"/>
      <c r="I250" s="35">
        <v>33.75</v>
      </c>
      <c r="J250" s="498"/>
      <c r="K250" s="484"/>
      <c r="L250" s="30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>
      <c r="A251" s="484"/>
      <c r="B251" s="484"/>
      <c r="C251" s="484"/>
      <c r="D251" s="484"/>
      <c r="E251" s="484"/>
      <c r="F251" s="31">
        <v>44222</v>
      </c>
      <c r="G251" s="31">
        <v>44228</v>
      </c>
      <c r="H251" s="484"/>
      <c r="I251" s="35">
        <v>33.75</v>
      </c>
      <c r="J251" s="498"/>
      <c r="K251" s="484"/>
      <c r="L251" s="41">
        <v>44113</v>
      </c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>
      <c r="A252" s="484"/>
      <c r="B252" s="484"/>
      <c r="C252" s="485"/>
      <c r="D252" s="485"/>
      <c r="E252" s="485"/>
      <c r="F252" s="31">
        <v>44250</v>
      </c>
      <c r="G252" s="31">
        <v>44256</v>
      </c>
      <c r="H252" s="485"/>
      <c r="I252" s="35">
        <v>33.75</v>
      </c>
      <c r="J252" s="495"/>
      <c r="K252" s="485"/>
      <c r="L252" s="41">
        <v>44113</v>
      </c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customHeight="1">
      <c r="A253" s="484"/>
      <c r="B253" s="484"/>
      <c r="C253" s="507" t="s">
        <v>160</v>
      </c>
      <c r="D253" s="508" t="s">
        <v>44</v>
      </c>
      <c r="E253" s="507" t="s">
        <v>30</v>
      </c>
      <c r="F253" s="31">
        <v>43920</v>
      </c>
      <c r="G253" s="31">
        <v>43924</v>
      </c>
      <c r="H253" s="509">
        <v>405</v>
      </c>
      <c r="I253" s="35">
        <v>33.75</v>
      </c>
      <c r="J253" s="503" t="s">
        <v>154</v>
      </c>
      <c r="K253" s="509">
        <v>272012458517</v>
      </c>
      <c r="L253" s="30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>
      <c r="A254" s="484"/>
      <c r="B254" s="484"/>
      <c r="C254" s="484"/>
      <c r="D254" s="484"/>
      <c r="E254" s="484"/>
      <c r="F254" s="31">
        <v>43948</v>
      </c>
      <c r="G254" s="31">
        <v>43955</v>
      </c>
      <c r="H254" s="484"/>
      <c r="I254" s="35">
        <v>33.75</v>
      </c>
      <c r="J254" s="498"/>
      <c r="K254" s="484"/>
      <c r="L254" s="30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>
      <c r="A255" s="484"/>
      <c r="B255" s="484"/>
      <c r="C255" s="484"/>
      <c r="D255" s="484"/>
      <c r="E255" s="484"/>
      <c r="F255" s="31">
        <v>43977</v>
      </c>
      <c r="G255" s="31">
        <v>43983</v>
      </c>
      <c r="H255" s="484"/>
      <c r="I255" s="35">
        <v>33.75</v>
      </c>
      <c r="J255" s="498"/>
      <c r="K255" s="484"/>
      <c r="L255" s="30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>
      <c r="A256" s="484"/>
      <c r="B256" s="484"/>
      <c r="C256" s="484"/>
      <c r="D256" s="484"/>
      <c r="E256" s="484"/>
      <c r="F256" s="31">
        <v>44006</v>
      </c>
      <c r="G256" s="31">
        <v>44013</v>
      </c>
      <c r="H256" s="484"/>
      <c r="I256" s="35">
        <v>33.75</v>
      </c>
      <c r="J256" s="498"/>
      <c r="K256" s="484"/>
      <c r="L256" s="30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>
      <c r="A257" s="484"/>
      <c r="B257" s="484"/>
      <c r="C257" s="484"/>
      <c r="D257" s="484"/>
      <c r="E257" s="484"/>
      <c r="F257" s="31">
        <v>44040</v>
      </c>
      <c r="G257" s="31">
        <v>44046</v>
      </c>
      <c r="H257" s="484"/>
      <c r="I257" s="35">
        <v>33.75</v>
      </c>
      <c r="J257" s="498"/>
      <c r="K257" s="484"/>
      <c r="L257" s="30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>
      <c r="A258" s="484"/>
      <c r="B258" s="484"/>
      <c r="C258" s="484"/>
      <c r="D258" s="484"/>
      <c r="E258" s="484"/>
      <c r="F258" s="31">
        <v>44069</v>
      </c>
      <c r="G258" s="31">
        <v>44075</v>
      </c>
      <c r="H258" s="484"/>
      <c r="I258" s="35">
        <v>33.75</v>
      </c>
      <c r="J258" s="498"/>
      <c r="K258" s="484"/>
      <c r="L258" s="30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>
      <c r="A259" s="484"/>
      <c r="B259" s="484"/>
      <c r="C259" s="484"/>
      <c r="D259" s="484"/>
      <c r="E259" s="484"/>
      <c r="F259" s="31">
        <v>44099</v>
      </c>
      <c r="G259" s="31">
        <v>44105</v>
      </c>
      <c r="H259" s="484"/>
      <c r="I259" s="35">
        <v>33.75</v>
      </c>
      <c r="J259" s="498"/>
      <c r="K259" s="484"/>
      <c r="L259" s="30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>
      <c r="A260" s="484"/>
      <c r="B260" s="484"/>
      <c r="C260" s="484"/>
      <c r="D260" s="484"/>
      <c r="E260" s="484"/>
      <c r="F260" s="31">
        <v>44131</v>
      </c>
      <c r="G260" s="31">
        <v>44138</v>
      </c>
      <c r="H260" s="484"/>
      <c r="I260" s="35">
        <v>33.75</v>
      </c>
      <c r="J260" s="498"/>
      <c r="K260" s="484"/>
      <c r="L260" s="30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>
      <c r="A261" s="484"/>
      <c r="B261" s="484"/>
      <c r="C261" s="484"/>
      <c r="D261" s="484"/>
      <c r="E261" s="484"/>
      <c r="F261" s="31">
        <v>44160</v>
      </c>
      <c r="G261" s="31">
        <v>44166</v>
      </c>
      <c r="H261" s="484"/>
      <c r="I261" s="35">
        <v>33.75</v>
      </c>
      <c r="J261" s="498"/>
      <c r="K261" s="484"/>
      <c r="L261" s="30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>
      <c r="A262" s="484"/>
      <c r="B262" s="484"/>
      <c r="C262" s="484"/>
      <c r="D262" s="484"/>
      <c r="E262" s="484"/>
      <c r="F262" s="31">
        <v>44189</v>
      </c>
      <c r="G262" s="31">
        <v>44200</v>
      </c>
      <c r="H262" s="484"/>
      <c r="I262" s="35">
        <v>33.75</v>
      </c>
      <c r="J262" s="498"/>
      <c r="K262" s="484"/>
      <c r="L262" s="30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>
      <c r="A263" s="484"/>
      <c r="B263" s="484"/>
      <c r="C263" s="484"/>
      <c r="D263" s="484"/>
      <c r="E263" s="484"/>
      <c r="F263" s="31">
        <v>44222</v>
      </c>
      <c r="G263" s="31">
        <v>44228</v>
      </c>
      <c r="H263" s="484"/>
      <c r="I263" s="35">
        <v>33.75</v>
      </c>
      <c r="J263" s="498"/>
      <c r="K263" s="484"/>
      <c r="L263" s="41">
        <v>44113</v>
      </c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>
      <c r="A264" s="485"/>
      <c r="B264" s="485"/>
      <c r="C264" s="485"/>
      <c r="D264" s="485"/>
      <c r="E264" s="485"/>
      <c r="F264" s="31">
        <v>44250</v>
      </c>
      <c r="G264" s="31">
        <v>44256</v>
      </c>
      <c r="H264" s="485"/>
      <c r="I264" s="35">
        <v>33.75</v>
      </c>
      <c r="J264" s="495"/>
      <c r="K264" s="485"/>
      <c r="L264" s="41">
        <v>44113</v>
      </c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>
      <c r="A265" s="517">
        <v>43916</v>
      </c>
      <c r="B265" s="487" t="s">
        <v>161</v>
      </c>
      <c r="C265" s="516" t="s">
        <v>162</v>
      </c>
      <c r="D265" s="487" t="s">
        <v>44</v>
      </c>
      <c r="E265" s="516" t="s">
        <v>30</v>
      </c>
      <c r="F265" s="56">
        <v>43917</v>
      </c>
      <c r="G265" s="48">
        <v>43922</v>
      </c>
      <c r="H265" s="511">
        <v>4032</v>
      </c>
      <c r="I265" s="51">
        <v>336</v>
      </c>
      <c r="J265" s="514" t="s">
        <v>163</v>
      </c>
      <c r="K265" s="511">
        <v>1335723197760</v>
      </c>
      <c r="L265" s="30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>
      <c r="A266" s="484"/>
      <c r="B266" s="484"/>
      <c r="C266" s="484"/>
      <c r="D266" s="484"/>
      <c r="E266" s="484"/>
      <c r="F266" s="56">
        <v>43948</v>
      </c>
      <c r="G266" s="48">
        <v>43955</v>
      </c>
      <c r="H266" s="484"/>
      <c r="I266" s="51">
        <v>336</v>
      </c>
      <c r="J266" s="518"/>
      <c r="K266" s="484"/>
      <c r="L266" s="30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>
      <c r="A267" s="484"/>
      <c r="B267" s="484"/>
      <c r="C267" s="484"/>
      <c r="D267" s="484"/>
      <c r="E267" s="484"/>
      <c r="F267" s="56">
        <v>43977</v>
      </c>
      <c r="G267" s="48">
        <v>43983</v>
      </c>
      <c r="H267" s="484"/>
      <c r="I267" s="51">
        <v>336</v>
      </c>
      <c r="J267" s="518"/>
      <c r="K267" s="484"/>
      <c r="L267" s="30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>
      <c r="A268" s="484"/>
      <c r="B268" s="484"/>
      <c r="C268" s="484"/>
      <c r="D268" s="484"/>
      <c r="E268" s="484"/>
      <c r="F268" s="56">
        <v>44006</v>
      </c>
      <c r="G268" s="48">
        <v>44013</v>
      </c>
      <c r="H268" s="484"/>
      <c r="I268" s="51">
        <v>336</v>
      </c>
      <c r="J268" s="518"/>
      <c r="K268" s="484"/>
      <c r="L268" s="30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>
      <c r="A269" s="484"/>
      <c r="B269" s="484"/>
      <c r="C269" s="484"/>
      <c r="D269" s="484"/>
      <c r="E269" s="484"/>
      <c r="F269" s="56">
        <v>44040</v>
      </c>
      <c r="G269" s="48">
        <v>44046</v>
      </c>
      <c r="H269" s="484"/>
      <c r="I269" s="51">
        <v>336</v>
      </c>
      <c r="J269" s="518"/>
      <c r="K269" s="484"/>
      <c r="L269" s="30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>
      <c r="A270" s="484"/>
      <c r="B270" s="484"/>
      <c r="C270" s="484"/>
      <c r="D270" s="484"/>
      <c r="E270" s="484"/>
      <c r="F270" s="56">
        <v>44069</v>
      </c>
      <c r="G270" s="48">
        <v>44075</v>
      </c>
      <c r="H270" s="484"/>
      <c r="I270" s="51">
        <v>336</v>
      </c>
      <c r="J270" s="518"/>
      <c r="K270" s="484"/>
      <c r="L270" s="30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>
      <c r="A271" s="484"/>
      <c r="B271" s="484"/>
      <c r="C271" s="484"/>
      <c r="D271" s="484"/>
      <c r="E271" s="484"/>
      <c r="F271" s="56">
        <v>44099</v>
      </c>
      <c r="G271" s="48">
        <v>44105</v>
      </c>
      <c r="H271" s="484"/>
      <c r="I271" s="51">
        <v>336</v>
      </c>
      <c r="J271" s="518"/>
      <c r="K271" s="484"/>
      <c r="L271" s="30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>
      <c r="A272" s="484"/>
      <c r="B272" s="484"/>
      <c r="C272" s="484"/>
      <c r="D272" s="484"/>
      <c r="E272" s="484"/>
      <c r="F272" s="56">
        <v>44131</v>
      </c>
      <c r="G272" s="48">
        <v>44138</v>
      </c>
      <c r="H272" s="484"/>
      <c r="I272" s="51">
        <v>336</v>
      </c>
      <c r="J272" s="518"/>
      <c r="K272" s="484"/>
      <c r="L272" s="30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>
      <c r="A273" s="484"/>
      <c r="B273" s="484"/>
      <c r="C273" s="484"/>
      <c r="D273" s="484"/>
      <c r="E273" s="484"/>
      <c r="F273" s="56">
        <v>44160</v>
      </c>
      <c r="G273" s="48">
        <v>44166</v>
      </c>
      <c r="H273" s="484"/>
      <c r="I273" s="51">
        <v>336</v>
      </c>
      <c r="J273" s="518"/>
      <c r="K273" s="484"/>
      <c r="L273" s="30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>
      <c r="A274" s="484"/>
      <c r="B274" s="484"/>
      <c r="C274" s="484"/>
      <c r="D274" s="484"/>
      <c r="E274" s="484"/>
      <c r="F274" s="56">
        <v>44189</v>
      </c>
      <c r="G274" s="48">
        <v>44200</v>
      </c>
      <c r="H274" s="484"/>
      <c r="I274" s="51">
        <v>336</v>
      </c>
      <c r="J274" s="518"/>
      <c r="K274" s="484"/>
      <c r="L274" s="30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>
      <c r="A275" s="484"/>
      <c r="B275" s="484"/>
      <c r="C275" s="484"/>
      <c r="D275" s="484"/>
      <c r="E275" s="484"/>
      <c r="F275" s="56">
        <v>44222</v>
      </c>
      <c r="G275" s="48">
        <v>44228</v>
      </c>
      <c r="H275" s="484"/>
      <c r="I275" s="51">
        <v>336</v>
      </c>
      <c r="J275" s="518"/>
      <c r="K275" s="484"/>
      <c r="L275" s="41">
        <v>44113</v>
      </c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>
      <c r="A276" s="485"/>
      <c r="B276" s="485"/>
      <c r="C276" s="485"/>
      <c r="D276" s="485"/>
      <c r="E276" s="485"/>
      <c r="F276" s="56">
        <v>44250</v>
      </c>
      <c r="G276" s="48">
        <v>44256</v>
      </c>
      <c r="H276" s="485"/>
      <c r="I276" s="51">
        <v>336</v>
      </c>
      <c r="J276" s="515"/>
      <c r="K276" s="485"/>
      <c r="L276" s="41">
        <v>44113</v>
      </c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customHeight="1">
      <c r="A277" s="506">
        <v>43917</v>
      </c>
      <c r="B277" s="507" t="s">
        <v>164</v>
      </c>
      <c r="C277" s="507" t="s">
        <v>165</v>
      </c>
      <c r="D277" s="508" t="s">
        <v>44</v>
      </c>
      <c r="E277" s="507" t="s">
        <v>30</v>
      </c>
      <c r="F277" s="34">
        <v>43935</v>
      </c>
      <c r="G277" s="34">
        <v>43941</v>
      </c>
      <c r="H277" s="519">
        <v>634</v>
      </c>
      <c r="I277" s="65">
        <v>145.75</v>
      </c>
      <c r="J277" s="503" t="s">
        <v>166</v>
      </c>
      <c r="K277" s="509">
        <v>1613002782489</v>
      </c>
      <c r="L277" s="30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>
      <c r="A278" s="484"/>
      <c r="B278" s="484"/>
      <c r="C278" s="484"/>
      <c r="D278" s="484"/>
      <c r="E278" s="484"/>
      <c r="F278" s="34">
        <v>44006</v>
      </c>
      <c r="G278" s="34">
        <v>44013</v>
      </c>
      <c r="H278" s="484"/>
      <c r="I278" s="65">
        <v>196.75</v>
      </c>
      <c r="J278" s="498"/>
      <c r="K278" s="484"/>
      <c r="L278" s="30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>
      <c r="A279" s="484"/>
      <c r="B279" s="484"/>
      <c r="C279" s="484"/>
      <c r="D279" s="484"/>
      <c r="E279" s="484"/>
      <c r="F279" s="34">
        <v>44099</v>
      </c>
      <c r="G279" s="34">
        <v>44105</v>
      </c>
      <c r="H279" s="484"/>
      <c r="I279" s="65">
        <v>145.75</v>
      </c>
      <c r="J279" s="498"/>
      <c r="K279" s="484"/>
      <c r="L279" s="30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>
      <c r="A280" s="484"/>
      <c r="B280" s="484"/>
      <c r="C280" s="485"/>
      <c r="D280" s="485"/>
      <c r="E280" s="485"/>
      <c r="F280" s="31">
        <v>44189</v>
      </c>
      <c r="G280" s="34">
        <v>44200</v>
      </c>
      <c r="H280" s="485"/>
      <c r="I280" s="65">
        <v>145.75</v>
      </c>
      <c r="J280" s="495"/>
      <c r="K280" s="484"/>
      <c r="L280" s="30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>
      <c r="A281" s="484"/>
      <c r="B281" s="484"/>
      <c r="C281" s="507" t="s">
        <v>167</v>
      </c>
      <c r="D281" s="508" t="s">
        <v>44</v>
      </c>
      <c r="E281" s="507" t="s">
        <v>30</v>
      </c>
      <c r="F281" s="34">
        <v>43935</v>
      </c>
      <c r="G281" s="34">
        <v>43941</v>
      </c>
      <c r="H281" s="519">
        <v>634</v>
      </c>
      <c r="I281" s="65">
        <v>145.75</v>
      </c>
      <c r="J281" s="503" t="s">
        <v>166</v>
      </c>
      <c r="K281" s="484"/>
      <c r="L281" s="30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>
      <c r="A282" s="484"/>
      <c r="B282" s="484"/>
      <c r="C282" s="484"/>
      <c r="D282" s="484"/>
      <c r="E282" s="484"/>
      <c r="F282" s="34">
        <v>44006</v>
      </c>
      <c r="G282" s="34">
        <v>44013</v>
      </c>
      <c r="H282" s="484"/>
      <c r="I282" s="65">
        <v>196.75</v>
      </c>
      <c r="J282" s="498"/>
      <c r="K282" s="484"/>
      <c r="L282" s="30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>
      <c r="A283" s="484"/>
      <c r="B283" s="484"/>
      <c r="C283" s="484"/>
      <c r="D283" s="484"/>
      <c r="E283" s="484"/>
      <c r="F283" s="34">
        <v>44099</v>
      </c>
      <c r="G283" s="34">
        <v>44105</v>
      </c>
      <c r="H283" s="484"/>
      <c r="I283" s="65">
        <v>145.75</v>
      </c>
      <c r="J283" s="498"/>
      <c r="K283" s="484"/>
      <c r="L283" s="30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>
      <c r="A284" s="485"/>
      <c r="B284" s="485"/>
      <c r="C284" s="485"/>
      <c r="D284" s="485"/>
      <c r="E284" s="485"/>
      <c r="F284" s="31">
        <v>44189</v>
      </c>
      <c r="G284" s="34">
        <v>44200</v>
      </c>
      <c r="H284" s="485"/>
      <c r="I284" s="65">
        <v>145.75</v>
      </c>
      <c r="J284" s="495"/>
      <c r="K284" s="485"/>
      <c r="L284" s="30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>
      <c r="A285" s="27">
        <v>43917</v>
      </c>
      <c r="B285" s="25" t="s">
        <v>168</v>
      </c>
      <c r="C285" s="25" t="s">
        <v>169</v>
      </c>
      <c r="D285" s="25" t="s">
        <v>26</v>
      </c>
      <c r="E285" s="25" t="s">
        <v>26</v>
      </c>
      <c r="F285" s="25" t="s">
        <v>26</v>
      </c>
      <c r="G285" s="25" t="s">
        <v>26</v>
      </c>
      <c r="H285" s="28" t="s">
        <v>26</v>
      </c>
      <c r="I285" s="28" t="s">
        <v>26</v>
      </c>
      <c r="J285" s="52" t="s">
        <v>38</v>
      </c>
      <c r="K285" s="28" t="s">
        <v>26</v>
      </c>
      <c r="L285" s="30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>
      <c r="A286" s="31">
        <v>43917</v>
      </c>
      <c r="B286" s="32" t="s">
        <v>170</v>
      </c>
      <c r="C286" s="33" t="s">
        <v>171</v>
      </c>
      <c r="D286" s="32" t="s">
        <v>44</v>
      </c>
      <c r="E286" s="31" t="s">
        <v>30</v>
      </c>
      <c r="F286" s="34">
        <v>43938</v>
      </c>
      <c r="G286" s="31">
        <v>43944</v>
      </c>
      <c r="H286" s="35">
        <v>180</v>
      </c>
      <c r="I286" s="46">
        <v>180</v>
      </c>
      <c r="J286" s="47" t="s">
        <v>172</v>
      </c>
      <c r="K286" s="35">
        <v>7401005044235</v>
      </c>
      <c r="L286" s="30"/>
      <c r="M286" s="43"/>
      <c r="N286" s="43"/>
      <c r="O286" s="43"/>
      <c r="P286" s="43"/>
      <c r="Q286" s="43"/>
      <c r="R286" s="43"/>
      <c r="S286" s="43"/>
      <c r="T286" s="43"/>
      <c r="U286" s="43"/>
      <c r="V286" s="43"/>
      <c r="W286" s="43"/>
      <c r="X286" s="43"/>
      <c r="Y286" s="43"/>
      <c r="Z286" s="43"/>
    </row>
    <row r="287" spans="1:26" ht="14.25" customHeight="1">
      <c r="A287" s="502">
        <v>43910</v>
      </c>
      <c r="B287" s="489" t="s">
        <v>173</v>
      </c>
      <c r="C287" s="500" t="s">
        <v>174</v>
      </c>
      <c r="D287" s="500" t="s">
        <v>44</v>
      </c>
      <c r="E287" s="500" t="s">
        <v>30</v>
      </c>
      <c r="F287" s="27">
        <v>43963</v>
      </c>
      <c r="G287" s="27">
        <v>43969</v>
      </c>
      <c r="H287" s="501">
        <v>4724</v>
      </c>
      <c r="I287" s="66">
        <v>787.33333333333337</v>
      </c>
      <c r="J287" s="494" t="s">
        <v>175</v>
      </c>
      <c r="K287" s="501">
        <v>120024774904</v>
      </c>
      <c r="L287" s="30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>
      <c r="A288" s="484"/>
      <c r="B288" s="484"/>
      <c r="C288" s="484"/>
      <c r="D288" s="484"/>
      <c r="E288" s="484"/>
      <c r="F288" s="27">
        <v>43991</v>
      </c>
      <c r="G288" s="27">
        <v>43998</v>
      </c>
      <c r="H288" s="484"/>
      <c r="I288" s="66">
        <v>787.33333333333337</v>
      </c>
      <c r="J288" s="498"/>
      <c r="K288" s="484"/>
      <c r="L288" s="30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>
      <c r="A289" s="484"/>
      <c r="B289" s="484"/>
      <c r="C289" s="484"/>
      <c r="D289" s="484"/>
      <c r="E289" s="484"/>
      <c r="F289" s="27">
        <v>44022</v>
      </c>
      <c r="G289" s="27">
        <v>44028</v>
      </c>
      <c r="H289" s="484"/>
      <c r="I289" s="66">
        <v>787.33333333333337</v>
      </c>
      <c r="J289" s="498"/>
      <c r="K289" s="484"/>
      <c r="L289" s="30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>
      <c r="A290" s="484"/>
      <c r="B290" s="484"/>
      <c r="C290" s="484"/>
      <c r="D290" s="484"/>
      <c r="E290" s="484"/>
      <c r="F290" s="27">
        <v>44054</v>
      </c>
      <c r="G290" s="27">
        <v>44061</v>
      </c>
      <c r="H290" s="484"/>
      <c r="I290" s="66">
        <v>787.33333333333337</v>
      </c>
      <c r="J290" s="498"/>
      <c r="K290" s="484"/>
      <c r="L290" s="30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>
      <c r="A291" s="484"/>
      <c r="B291" s="484"/>
      <c r="C291" s="484"/>
      <c r="D291" s="484"/>
      <c r="E291" s="484"/>
      <c r="F291" s="27">
        <v>44084</v>
      </c>
      <c r="G291" s="27">
        <v>44090</v>
      </c>
      <c r="H291" s="484"/>
      <c r="I291" s="66">
        <v>787.33333333333337</v>
      </c>
      <c r="J291" s="498"/>
      <c r="K291" s="484"/>
      <c r="L291" s="30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>
      <c r="A292" s="485"/>
      <c r="B292" s="485"/>
      <c r="C292" s="485"/>
      <c r="D292" s="485"/>
      <c r="E292" s="485"/>
      <c r="F292" s="27">
        <v>44113</v>
      </c>
      <c r="G292" s="27">
        <v>44120</v>
      </c>
      <c r="H292" s="485"/>
      <c r="I292" s="66">
        <v>787.33333333333337</v>
      </c>
      <c r="J292" s="495"/>
      <c r="K292" s="485"/>
      <c r="L292" s="30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>
      <c r="A293" s="510">
        <v>43920</v>
      </c>
      <c r="B293" s="508" t="s">
        <v>176</v>
      </c>
      <c r="C293" s="507" t="s">
        <v>177</v>
      </c>
      <c r="D293" s="33" t="s">
        <v>44</v>
      </c>
      <c r="E293" s="32" t="s">
        <v>30</v>
      </c>
      <c r="F293" s="34">
        <v>43955</v>
      </c>
      <c r="G293" s="31">
        <v>43959</v>
      </c>
      <c r="H293" s="509">
        <v>140</v>
      </c>
      <c r="I293" s="35">
        <v>70</v>
      </c>
      <c r="J293" s="503" t="s">
        <v>178</v>
      </c>
      <c r="K293" s="509">
        <v>1285364782380</v>
      </c>
      <c r="L293" s="30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>
      <c r="A294" s="485"/>
      <c r="B294" s="485"/>
      <c r="C294" s="485"/>
      <c r="D294" s="33" t="s">
        <v>44</v>
      </c>
      <c r="E294" s="32" t="s">
        <v>30</v>
      </c>
      <c r="F294" s="34">
        <v>44127</v>
      </c>
      <c r="G294" s="31">
        <v>44133</v>
      </c>
      <c r="H294" s="485"/>
      <c r="I294" s="35">
        <v>70</v>
      </c>
      <c r="J294" s="495"/>
      <c r="K294" s="485"/>
      <c r="L294" s="30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customHeight="1">
      <c r="A295" s="486">
        <v>43920</v>
      </c>
      <c r="B295" s="516" t="s">
        <v>179</v>
      </c>
      <c r="C295" s="516" t="s">
        <v>180</v>
      </c>
      <c r="D295" s="487" t="s">
        <v>44</v>
      </c>
      <c r="E295" s="516" t="s">
        <v>30</v>
      </c>
      <c r="F295" s="48">
        <v>43921</v>
      </c>
      <c r="G295" s="56">
        <v>43924</v>
      </c>
      <c r="H295" s="520">
        <v>60</v>
      </c>
      <c r="I295" s="67">
        <v>5</v>
      </c>
      <c r="J295" s="514" t="s">
        <v>181</v>
      </c>
      <c r="K295" s="511">
        <v>1336861029540</v>
      </c>
      <c r="L295" s="30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>
      <c r="A296" s="484"/>
      <c r="B296" s="484"/>
      <c r="C296" s="484"/>
      <c r="D296" s="484"/>
      <c r="E296" s="484"/>
      <c r="F296" s="48">
        <v>43948</v>
      </c>
      <c r="G296" s="56">
        <v>43955</v>
      </c>
      <c r="H296" s="484"/>
      <c r="I296" s="67">
        <v>5</v>
      </c>
      <c r="J296" s="518"/>
      <c r="K296" s="484"/>
      <c r="L296" s="30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>
      <c r="A297" s="484"/>
      <c r="B297" s="484"/>
      <c r="C297" s="484"/>
      <c r="D297" s="484"/>
      <c r="E297" s="484"/>
      <c r="F297" s="48">
        <v>43977</v>
      </c>
      <c r="G297" s="56">
        <v>43983</v>
      </c>
      <c r="H297" s="484"/>
      <c r="I297" s="67">
        <v>5</v>
      </c>
      <c r="J297" s="518"/>
      <c r="K297" s="484"/>
      <c r="L297" s="30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>
      <c r="A298" s="484"/>
      <c r="B298" s="484"/>
      <c r="C298" s="484"/>
      <c r="D298" s="484"/>
      <c r="E298" s="484"/>
      <c r="F298" s="48">
        <v>44006</v>
      </c>
      <c r="G298" s="56">
        <v>44013</v>
      </c>
      <c r="H298" s="484"/>
      <c r="I298" s="67">
        <v>5</v>
      </c>
      <c r="J298" s="518"/>
      <c r="K298" s="484"/>
      <c r="L298" s="30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>
      <c r="A299" s="484"/>
      <c r="B299" s="484"/>
      <c r="C299" s="484"/>
      <c r="D299" s="484"/>
      <c r="E299" s="484"/>
      <c r="F299" s="48">
        <v>44040</v>
      </c>
      <c r="G299" s="56">
        <v>44046</v>
      </c>
      <c r="H299" s="484"/>
      <c r="I299" s="67">
        <v>5</v>
      </c>
      <c r="J299" s="518"/>
      <c r="K299" s="484"/>
      <c r="L299" s="30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>
      <c r="A300" s="484"/>
      <c r="B300" s="484"/>
      <c r="C300" s="484"/>
      <c r="D300" s="484"/>
      <c r="E300" s="484"/>
      <c r="F300" s="48">
        <v>44069</v>
      </c>
      <c r="G300" s="56">
        <v>44075</v>
      </c>
      <c r="H300" s="484"/>
      <c r="I300" s="67">
        <v>5</v>
      </c>
      <c r="J300" s="518"/>
      <c r="K300" s="484"/>
      <c r="L300" s="30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>
      <c r="A301" s="484"/>
      <c r="B301" s="484"/>
      <c r="C301" s="484"/>
      <c r="D301" s="484"/>
      <c r="E301" s="484"/>
      <c r="F301" s="48">
        <v>44099</v>
      </c>
      <c r="G301" s="56">
        <v>44105</v>
      </c>
      <c r="H301" s="484"/>
      <c r="I301" s="67">
        <v>5</v>
      </c>
      <c r="J301" s="518"/>
      <c r="K301" s="484"/>
      <c r="L301" s="30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>
      <c r="A302" s="484"/>
      <c r="B302" s="484"/>
      <c r="C302" s="484"/>
      <c r="D302" s="484"/>
      <c r="E302" s="484"/>
      <c r="F302" s="48">
        <v>44131</v>
      </c>
      <c r="G302" s="56">
        <v>44138</v>
      </c>
      <c r="H302" s="484"/>
      <c r="I302" s="67">
        <v>5</v>
      </c>
      <c r="J302" s="518"/>
      <c r="K302" s="484"/>
      <c r="L302" s="30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>
      <c r="A303" s="484"/>
      <c r="B303" s="484"/>
      <c r="C303" s="484"/>
      <c r="D303" s="484"/>
      <c r="E303" s="484"/>
      <c r="F303" s="48">
        <v>44160</v>
      </c>
      <c r="G303" s="56">
        <v>44166</v>
      </c>
      <c r="H303" s="484"/>
      <c r="I303" s="67">
        <v>5</v>
      </c>
      <c r="J303" s="518"/>
      <c r="K303" s="484"/>
      <c r="L303" s="30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>
      <c r="A304" s="484"/>
      <c r="B304" s="484"/>
      <c r="C304" s="484"/>
      <c r="D304" s="484"/>
      <c r="E304" s="484"/>
      <c r="F304" s="56">
        <v>44189</v>
      </c>
      <c r="G304" s="56">
        <v>44200</v>
      </c>
      <c r="H304" s="484"/>
      <c r="I304" s="67">
        <v>5</v>
      </c>
      <c r="J304" s="518"/>
      <c r="K304" s="484"/>
      <c r="L304" s="30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>
      <c r="A305" s="484"/>
      <c r="B305" s="484"/>
      <c r="C305" s="484"/>
      <c r="D305" s="484"/>
      <c r="E305" s="484"/>
      <c r="F305" s="48">
        <v>44222</v>
      </c>
      <c r="G305" s="56">
        <v>44228</v>
      </c>
      <c r="H305" s="484"/>
      <c r="I305" s="67">
        <v>5</v>
      </c>
      <c r="J305" s="518"/>
      <c r="K305" s="484"/>
      <c r="L305" s="41">
        <v>44113</v>
      </c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>
      <c r="A306" s="484"/>
      <c r="B306" s="484"/>
      <c r="C306" s="485"/>
      <c r="D306" s="485"/>
      <c r="E306" s="485"/>
      <c r="F306" s="48">
        <v>44250</v>
      </c>
      <c r="G306" s="56">
        <v>44256</v>
      </c>
      <c r="H306" s="485"/>
      <c r="I306" s="67">
        <v>5</v>
      </c>
      <c r="J306" s="515"/>
      <c r="K306" s="485"/>
      <c r="L306" s="41">
        <v>44113</v>
      </c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>
      <c r="A307" s="484"/>
      <c r="B307" s="484"/>
      <c r="C307" s="516" t="s">
        <v>182</v>
      </c>
      <c r="D307" s="487" t="s">
        <v>44</v>
      </c>
      <c r="E307" s="516" t="s">
        <v>30</v>
      </c>
      <c r="F307" s="48">
        <v>43921</v>
      </c>
      <c r="G307" s="56">
        <v>43924</v>
      </c>
      <c r="H307" s="520">
        <v>60</v>
      </c>
      <c r="I307" s="67">
        <v>5</v>
      </c>
      <c r="J307" s="514" t="s">
        <v>181</v>
      </c>
      <c r="K307" s="511">
        <v>1336861029540</v>
      </c>
      <c r="L307" s="30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>
      <c r="A308" s="484"/>
      <c r="B308" s="484"/>
      <c r="C308" s="484"/>
      <c r="D308" s="484"/>
      <c r="E308" s="484"/>
      <c r="F308" s="48">
        <v>43948</v>
      </c>
      <c r="G308" s="56">
        <v>43955</v>
      </c>
      <c r="H308" s="484"/>
      <c r="I308" s="67">
        <v>5</v>
      </c>
      <c r="J308" s="518"/>
      <c r="K308" s="484"/>
      <c r="L308" s="30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>
      <c r="A309" s="484"/>
      <c r="B309" s="484"/>
      <c r="C309" s="484"/>
      <c r="D309" s="484"/>
      <c r="E309" s="484"/>
      <c r="F309" s="48">
        <v>43977</v>
      </c>
      <c r="G309" s="56">
        <v>43983</v>
      </c>
      <c r="H309" s="484"/>
      <c r="I309" s="67">
        <v>5</v>
      </c>
      <c r="J309" s="518"/>
      <c r="K309" s="484"/>
      <c r="L309" s="30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>
      <c r="A310" s="484"/>
      <c r="B310" s="484"/>
      <c r="C310" s="484"/>
      <c r="D310" s="484"/>
      <c r="E310" s="484"/>
      <c r="F310" s="48">
        <v>44006</v>
      </c>
      <c r="G310" s="56">
        <v>44013</v>
      </c>
      <c r="H310" s="484"/>
      <c r="I310" s="67">
        <v>5</v>
      </c>
      <c r="J310" s="518"/>
      <c r="K310" s="484"/>
      <c r="L310" s="30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>
      <c r="A311" s="484"/>
      <c r="B311" s="484"/>
      <c r="C311" s="484"/>
      <c r="D311" s="484"/>
      <c r="E311" s="484"/>
      <c r="F311" s="48">
        <v>44040</v>
      </c>
      <c r="G311" s="56">
        <v>44046</v>
      </c>
      <c r="H311" s="484"/>
      <c r="I311" s="67">
        <v>5</v>
      </c>
      <c r="J311" s="518"/>
      <c r="K311" s="484"/>
      <c r="L311" s="30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>
      <c r="A312" s="484"/>
      <c r="B312" s="484"/>
      <c r="C312" s="484"/>
      <c r="D312" s="484"/>
      <c r="E312" s="484"/>
      <c r="F312" s="48">
        <v>44069</v>
      </c>
      <c r="G312" s="56">
        <v>44075</v>
      </c>
      <c r="H312" s="484"/>
      <c r="I312" s="67">
        <v>5</v>
      </c>
      <c r="J312" s="518"/>
      <c r="K312" s="484"/>
      <c r="L312" s="30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>
      <c r="A313" s="484"/>
      <c r="B313" s="484"/>
      <c r="C313" s="484"/>
      <c r="D313" s="484"/>
      <c r="E313" s="484"/>
      <c r="F313" s="48">
        <v>44099</v>
      </c>
      <c r="G313" s="56">
        <v>44105</v>
      </c>
      <c r="H313" s="484"/>
      <c r="I313" s="67">
        <v>5</v>
      </c>
      <c r="J313" s="518"/>
      <c r="K313" s="484"/>
      <c r="L313" s="30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>
      <c r="A314" s="484"/>
      <c r="B314" s="484"/>
      <c r="C314" s="484"/>
      <c r="D314" s="484"/>
      <c r="E314" s="484"/>
      <c r="F314" s="48">
        <v>44131</v>
      </c>
      <c r="G314" s="56">
        <v>44138</v>
      </c>
      <c r="H314" s="484"/>
      <c r="I314" s="67">
        <v>5</v>
      </c>
      <c r="J314" s="518"/>
      <c r="K314" s="484"/>
      <c r="L314" s="30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>
      <c r="A315" s="484"/>
      <c r="B315" s="484"/>
      <c r="C315" s="484"/>
      <c r="D315" s="484"/>
      <c r="E315" s="484"/>
      <c r="F315" s="48">
        <v>44160</v>
      </c>
      <c r="G315" s="56">
        <v>44166</v>
      </c>
      <c r="H315" s="484"/>
      <c r="I315" s="67">
        <v>5</v>
      </c>
      <c r="J315" s="518"/>
      <c r="K315" s="484"/>
      <c r="L315" s="30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>
      <c r="A316" s="484"/>
      <c r="B316" s="484"/>
      <c r="C316" s="484"/>
      <c r="D316" s="484"/>
      <c r="E316" s="484"/>
      <c r="F316" s="56">
        <v>44189</v>
      </c>
      <c r="G316" s="56">
        <v>44200</v>
      </c>
      <c r="H316" s="484"/>
      <c r="I316" s="67">
        <v>5</v>
      </c>
      <c r="J316" s="518"/>
      <c r="K316" s="484"/>
      <c r="L316" s="30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>
      <c r="A317" s="484"/>
      <c r="B317" s="484"/>
      <c r="C317" s="484"/>
      <c r="D317" s="484"/>
      <c r="E317" s="484"/>
      <c r="F317" s="48">
        <v>44222</v>
      </c>
      <c r="G317" s="56">
        <v>44228</v>
      </c>
      <c r="H317" s="484"/>
      <c r="I317" s="67">
        <v>5</v>
      </c>
      <c r="J317" s="518"/>
      <c r="K317" s="484"/>
      <c r="L317" s="41">
        <v>44113</v>
      </c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>
      <c r="A318" s="485"/>
      <c r="B318" s="485"/>
      <c r="C318" s="485"/>
      <c r="D318" s="485"/>
      <c r="E318" s="485"/>
      <c r="F318" s="48">
        <v>44250</v>
      </c>
      <c r="G318" s="56">
        <v>44256</v>
      </c>
      <c r="H318" s="485"/>
      <c r="I318" s="67">
        <v>5</v>
      </c>
      <c r="J318" s="515"/>
      <c r="K318" s="485"/>
      <c r="L318" s="41">
        <v>44113</v>
      </c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>
      <c r="A319" s="31" t="s">
        <v>26</v>
      </c>
      <c r="B319" s="32" t="s">
        <v>27</v>
      </c>
      <c r="C319" s="32" t="s">
        <v>28</v>
      </c>
      <c r="D319" s="33" t="s">
        <v>29</v>
      </c>
      <c r="E319" s="32" t="s">
        <v>30</v>
      </c>
      <c r="F319" s="31">
        <v>43921</v>
      </c>
      <c r="G319" s="31">
        <v>43927</v>
      </c>
      <c r="H319" s="35">
        <v>8.35</v>
      </c>
      <c r="I319" s="35">
        <v>8.35</v>
      </c>
      <c r="J319" s="53" t="s">
        <v>183</v>
      </c>
      <c r="K319" s="68" t="s">
        <v>26</v>
      </c>
      <c r="L319" s="30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>
      <c r="A320" s="486">
        <v>43920</v>
      </c>
      <c r="B320" s="516" t="s">
        <v>184</v>
      </c>
      <c r="C320" s="516" t="s">
        <v>185</v>
      </c>
      <c r="D320" s="487" t="s">
        <v>44</v>
      </c>
      <c r="E320" s="487" t="s">
        <v>30</v>
      </c>
      <c r="F320" s="56">
        <v>43942</v>
      </c>
      <c r="G320" s="56">
        <v>43948</v>
      </c>
      <c r="H320" s="488">
        <v>135.0538</v>
      </c>
      <c r="I320" s="51">
        <v>24.759799999999998</v>
      </c>
      <c r="J320" s="514" t="s">
        <v>186</v>
      </c>
      <c r="K320" s="488">
        <v>150000000000</v>
      </c>
      <c r="L320" s="30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>
      <c r="A321" s="484"/>
      <c r="B321" s="484"/>
      <c r="C321" s="484"/>
      <c r="D321" s="484"/>
      <c r="E321" s="484"/>
      <c r="F321" s="56">
        <v>43970</v>
      </c>
      <c r="G321" s="56">
        <v>43977</v>
      </c>
      <c r="H321" s="484"/>
      <c r="I321" s="51">
        <v>4.5018000000000002</v>
      </c>
      <c r="J321" s="518"/>
      <c r="K321" s="484"/>
      <c r="L321" s="30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>
      <c r="A322" s="484"/>
      <c r="B322" s="484"/>
      <c r="C322" s="484"/>
      <c r="D322" s="484"/>
      <c r="E322" s="484"/>
      <c r="F322" s="56">
        <v>44000</v>
      </c>
      <c r="G322" s="56">
        <v>44007</v>
      </c>
      <c r="H322" s="484"/>
      <c r="I322" s="51">
        <v>4.5018000000000002</v>
      </c>
      <c r="J322" s="518"/>
      <c r="K322" s="484"/>
      <c r="L322" s="30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>
      <c r="A323" s="484"/>
      <c r="B323" s="484"/>
      <c r="C323" s="484"/>
      <c r="D323" s="484"/>
      <c r="E323" s="484"/>
      <c r="F323" s="56">
        <v>44033</v>
      </c>
      <c r="G323" s="56">
        <v>44039</v>
      </c>
      <c r="H323" s="484"/>
      <c r="I323" s="51">
        <v>24.759799999999998</v>
      </c>
      <c r="J323" s="518"/>
      <c r="K323" s="484"/>
      <c r="L323" s="30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>
      <c r="A324" s="484"/>
      <c r="B324" s="484"/>
      <c r="C324" s="484"/>
      <c r="D324" s="484"/>
      <c r="E324" s="484"/>
      <c r="F324" s="56">
        <v>44062</v>
      </c>
      <c r="G324" s="56">
        <v>44068</v>
      </c>
      <c r="H324" s="484"/>
      <c r="I324" s="51">
        <v>4.5018000000000002</v>
      </c>
      <c r="J324" s="518"/>
      <c r="K324" s="484"/>
      <c r="L324" s="30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>
      <c r="A325" s="484"/>
      <c r="B325" s="484"/>
      <c r="C325" s="484"/>
      <c r="D325" s="484"/>
      <c r="E325" s="484"/>
      <c r="F325" s="56">
        <v>44095</v>
      </c>
      <c r="G325" s="56">
        <v>44099</v>
      </c>
      <c r="H325" s="484"/>
      <c r="I325" s="51">
        <v>4.5018000000000002</v>
      </c>
      <c r="J325" s="518"/>
      <c r="K325" s="484"/>
      <c r="L325" s="30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>
      <c r="A326" s="484"/>
      <c r="B326" s="484"/>
      <c r="C326" s="484"/>
      <c r="D326" s="484"/>
      <c r="E326" s="484"/>
      <c r="F326" s="56">
        <v>44124</v>
      </c>
      <c r="G326" s="56">
        <v>44130</v>
      </c>
      <c r="H326" s="484"/>
      <c r="I326" s="51">
        <v>24.759799999999998</v>
      </c>
      <c r="J326" s="518"/>
      <c r="K326" s="484"/>
      <c r="L326" s="30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>
      <c r="A327" s="484"/>
      <c r="B327" s="484"/>
      <c r="C327" s="484"/>
      <c r="D327" s="484"/>
      <c r="E327" s="484"/>
      <c r="F327" s="56">
        <v>44154</v>
      </c>
      <c r="G327" s="56">
        <v>44160</v>
      </c>
      <c r="H327" s="484"/>
      <c r="I327" s="51">
        <v>4.5018000000000002</v>
      </c>
      <c r="J327" s="518"/>
      <c r="K327" s="484"/>
      <c r="L327" s="30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>
      <c r="A328" s="484"/>
      <c r="B328" s="484"/>
      <c r="C328" s="484"/>
      <c r="D328" s="484"/>
      <c r="E328" s="484"/>
      <c r="F328" s="56">
        <v>44186</v>
      </c>
      <c r="G328" s="56">
        <v>44193</v>
      </c>
      <c r="H328" s="484"/>
      <c r="I328" s="51">
        <v>4.5018000000000002</v>
      </c>
      <c r="J328" s="518"/>
      <c r="K328" s="484"/>
      <c r="L328" s="30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>
      <c r="A329" s="484"/>
      <c r="B329" s="484"/>
      <c r="C329" s="484"/>
      <c r="D329" s="484"/>
      <c r="E329" s="484"/>
      <c r="F329" s="56">
        <v>44215</v>
      </c>
      <c r="G329" s="56">
        <v>44221</v>
      </c>
      <c r="H329" s="484"/>
      <c r="I329" s="51">
        <v>24.759799999999998</v>
      </c>
      <c r="J329" s="518"/>
      <c r="K329" s="484"/>
      <c r="L329" s="30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>
      <c r="A330" s="484"/>
      <c r="B330" s="484"/>
      <c r="C330" s="484"/>
      <c r="D330" s="484"/>
      <c r="E330" s="484"/>
      <c r="F330" s="56">
        <v>44246</v>
      </c>
      <c r="G330" s="56">
        <v>44252</v>
      </c>
      <c r="H330" s="484"/>
      <c r="I330" s="51">
        <v>4.5018000000000002</v>
      </c>
      <c r="J330" s="518"/>
      <c r="K330" s="484"/>
      <c r="L330" s="41">
        <v>44113</v>
      </c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>
      <c r="A331" s="485"/>
      <c r="B331" s="485"/>
      <c r="C331" s="485"/>
      <c r="D331" s="485"/>
      <c r="E331" s="485"/>
      <c r="F331" s="56">
        <v>44273</v>
      </c>
      <c r="G331" s="56">
        <v>44280</v>
      </c>
      <c r="H331" s="485"/>
      <c r="I331" s="51">
        <v>4.5018000000000002</v>
      </c>
      <c r="J331" s="515"/>
      <c r="K331" s="485"/>
      <c r="L331" s="41">
        <v>44113</v>
      </c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>
      <c r="A332" s="506">
        <v>43921</v>
      </c>
      <c r="B332" s="507" t="s">
        <v>187</v>
      </c>
      <c r="C332" s="507" t="s">
        <v>188</v>
      </c>
      <c r="D332" s="508" t="s">
        <v>44</v>
      </c>
      <c r="E332" s="508" t="s">
        <v>30</v>
      </c>
      <c r="F332" s="31">
        <v>43935</v>
      </c>
      <c r="G332" s="31">
        <v>43941</v>
      </c>
      <c r="H332" s="509">
        <v>27.24</v>
      </c>
      <c r="I332" s="35">
        <v>9.08</v>
      </c>
      <c r="J332" s="503" t="s">
        <v>189</v>
      </c>
      <c r="K332" s="509">
        <v>15645724937.799999</v>
      </c>
      <c r="L332" s="30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>
      <c r="A333" s="484"/>
      <c r="B333" s="484"/>
      <c r="C333" s="484"/>
      <c r="D333" s="484"/>
      <c r="E333" s="484"/>
      <c r="F333" s="31">
        <v>44026</v>
      </c>
      <c r="G333" s="31">
        <v>44033</v>
      </c>
      <c r="H333" s="484"/>
      <c r="I333" s="35">
        <v>9.08</v>
      </c>
      <c r="J333" s="498"/>
      <c r="K333" s="484"/>
      <c r="L333" s="30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>
      <c r="A334" s="485"/>
      <c r="B334" s="485"/>
      <c r="C334" s="485"/>
      <c r="D334" s="485"/>
      <c r="E334" s="485"/>
      <c r="F334" s="31">
        <v>44152</v>
      </c>
      <c r="G334" s="31">
        <v>44158</v>
      </c>
      <c r="H334" s="485"/>
      <c r="I334" s="35">
        <v>9.08</v>
      </c>
      <c r="J334" s="495"/>
      <c r="K334" s="485"/>
      <c r="L334" s="30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>
      <c r="A335" s="48">
        <v>43921</v>
      </c>
      <c r="B335" s="50" t="s">
        <v>190</v>
      </c>
      <c r="C335" s="50" t="s">
        <v>191</v>
      </c>
      <c r="D335" s="50" t="s">
        <v>26</v>
      </c>
      <c r="E335" s="50" t="s">
        <v>26</v>
      </c>
      <c r="F335" s="50" t="s">
        <v>26</v>
      </c>
      <c r="G335" s="50" t="s">
        <v>26</v>
      </c>
      <c r="H335" s="51" t="s">
        <v>26</v>
      </c>
      <c r="I335" s="51" t="s">
        <v>26</v>
      </c>
      <c r="J335" s="52" t="s">
        <v>38</v>
      </c>
      <c r="K335" s="28" t="s">
        <v>26</v>
      </c>
      <c r="L335" s="30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>
      <c r="A336" s="34">
        <v>43921</v>
      </c>
      <c r="B336" s="33" t="s">
        <v>192</v>
      </c>
      <c r="C336" s="32" t="s">
        <v>193</v>
      </c>
      <c r="D336" s="32" t="s">
        <v>26</v>
      </c>
      <c r="E336" s="32" t="s">
        <v>26</v>
      </c>
      <c r="F336" s="32" t="s">
        <v>26</v>
      </c>
      <c r="G336" s="32" t="s">
        <v>26</v>
      </c>
      <c r="H336" s="35" t="s">
        <v>26</v>
      </c>
      <c r="I336" s="35" t="s">
        <v>26</v>
      </c>
      <c r="J336" s="53" t="s">
        <v>38</v>
      </c>
      <c r="K336" s="35" t="s">
        <v>26</v>
      </c>
      <c r="L336" s="30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customHeight="1">
      <c r="A337" s="502">
        <v>43924</v>
      </c>
      <c r="B337" s="489" t="s">
        <v>194</v>
      </c>
      <c r="C337" s="500" t="s">
        <v>195</v>
      </c>
      <c r="D337" s="489" t="s">
        <v>44</v>
      </c>
      <c r="E337" s="500" t="s">
        <v>30</v>
      </c>
      <c r="F337" s="24">
        <v>43927</v>
      </c>
      <c r="G337" s="27">
        <v>43934</v>
      </c>
      <c r="H337" s="501">
        <v>193</v>
      </c>
      <c r="I337" s="28">
        <v>48.25</v>
      </c>
      <c r="J337" s="489" t="s">
        <v>196</v>
      </c>
      <c r="K337" s="501">
        <v>50505668586</v>
      </c>
      <c r="L337" s="30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>
      <c r="A338" s="484"/>
      <c r="B338" s="484"/>
      <c r="C338" s="484"/>
      <c r="D338" s="484"/>
      <c r="E338" s="484"/>
      <c r="F338" s="24">
        <v>44018</v>
      </c>
      <c r="G338" s="27">
        <v>44022</v>
      </c>
      <c r="H338" s="484"/>
      <c r="I338" s="28">
        <v>48.25</v>
      </c>
      <c r="J338" s="484"/>
      <c r="K338" s="484"/>
      <c r="L338" s="30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>
      <c r="A339" s="484"/>
      <c r="B339" s="484"/>
      <c r="C339" s="484"/>
      <c r="D339" s="484"/>
      <c r="E339" s="484"/>
      <c r="F339" s="24">
        <v>44110</v>
      </c>
      <c r="G339" s="27">
        <v>44117</v>
      </c>
      <c r="H339" s="484"/>
      <c r="I339" s="28">
        <v>48.25</v>
      </c>
      <c r="J339" s="484"/>
      <c r="K339" s="484"/>
      <c r="L339" s="30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>
      <c r="A340" s="485"/>
      <c r="B340" s="485"/>
      <c r="C340" s="485"/>
      <c r="D340" s="485"/>
      <c r="E340" s="485"/>
      <c r="F340" s="24">
        <v>44201</v>
      </c>
      <c r="G340" s="27">
        <v>44208</v>
      </c>
      <c r="H340" s="485"/>
      <c r="I340" s="28">
        <v>48.25</v>
      </c>
      <c r="J340" s="485"/>
      <c r="K340" s="485"/>
      <c r="L340" s="30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customHeight="1">
      <c r="A341" s="506">
        <v>43920</v>
      </c>
      <c r="B341" s="507" t="s">
        <v>197</v>
      </c>
      <c r="C341" s="507" t="s">
        <v>198</v>
      </c>
      <c r="D341" s="508" t="s">
        <v>44</v>
      </c>
      <c r="E341" s="508" t="s">
        <v>30</v>
      </c>
      <c r="F341" s="34">
        <v>43966</v>
      </c>
      <c r="G341" s="31">
        <v>43972</v>
      </c>
      <c r="H341" s="509">
        <v>6699.9142949999996</v>
      </c>
      <c r="I341" s="35">
        <v>1674.9785737499999</v>
      </c>
      <c r="J341" s="508" t="s">
        <v>199</v>
      </c>
      <c r="K341" s="504">
        <v>247344675592</v>
      </c>
      <c r="L341" s="30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>
      <c r="A342" s="484"/>
      <c r="B342" s="484"/>
      <c r="C342" s="484"/>
      <c r="D342" s="484"/>
      <c r="E342" s="484"/>
      <c r="F342" s="34">
        <v>44056</v>
      </c>
      <c r="G342" s="31">
        <v>44063</v>
      </c>
      <c r="H342" s="484"/>
      <c r="I342" s="35">
        <v>1674.9785737499999</v>
      </c>
      <c r="J342" s="484"/>
      <c r="K342" s="484"/>
      <c r="L342" s="30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>
      <c r="A343" s="484"/>
      <c r="B343" s="484"/>
      <c r="C343" s="484"/>
      <c r="D343" s="484"/>
      <c r="E343" s="484"/>
      <c r="F343" s="34">
        <v>44147</v>
      </c>
      <c r="G343" s="31">
        <v>44154</v>
      </c>
      <c r="H343" s="484"/>
      <c r="I343" s="35">
        <v>1674.9785737499999</v>
      </c>
      <c r="J343" s="484"/>
      <c r="K343" s="484"/>
      <c r="L343" s="30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>
      <c r="A344" s="485"/>
      <c r="B344" s="485"/>
      <c r="C344" s="485"/>
      <c r="D344" s="485"/>
      <c r="E344" s="485"/>
      <c r="F344" s="34">
        <v>44239</v>
      </c>
      <c r="G344" s="31">
        <v>44245</v>
      </c>
      <c r="H344" s="485"/>
      <c r="I344" s="35">
        <v>1674.9785737499999</v>
      </c>
      <c r="J344" s="485"/>
      <c r="K344" s="485"/>
      <c r="L344" s="30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>
      <c r="A345" s="56">
        <v>43950</v>
      </c>
      <c r="B345" s="49" t="s">
        <v>200</v>
      </c>
      <c r="C345" s="49" t="s">
        <v>201</v>
      </c>
      <c r="D345" s="49" t="s">
        <v>26</v>
      </c>
      <c r="E345" s="49" t="s">
        <v>26</v>
      </c>
      <c r="F345" s="48" t="s">
        <v>26</v>
      </c>
      <c r="G345" s="48" t="s">
        <v>26</v>
      </c>
      <c r="H345" s="51" t="s">
        <v>26</v>
      </c>
      <c r="I345" s="51" t="s">
        <v>26</v>
      </c>
      <c r="J345" s="49" t="s">
        <v>38</v>
      </c>
      <c r="K345" s="51" t="s">
        <v>26</v>
      </c>
      <c r="L345" s="30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>
      <c r="A346" s="31" t="s">
        <v>26</v>
      </c>
      <c r="B346" s="32" t="s">
        <v>27</v>
      </c>
      <c r="C346" s="32" t="s">
        <v>28</v>
      </c>
      <c r="D346" s="33" t="s">
        <v>29</v>
      </c>
      <c r="E346" s="33" t="s">
        <v>30</v>
      </c>
      <c r="F346" s="34">
        <v>43951</v>
      </c>
      <c r="G346" s="31">
        <v>43958</v>
      </c>
      <c r="H346" s="35">
        <v>247.47</v>
      </c>
      <c r="I346" s="35">
        <v>247.47</v>
      </c>
      <c r="J346" s="33" t="s">
        <v>202</v>
      </c>
      <c r="K346" s="46" t="s">
        <v>26</v>
      </c>
      <c r="L346" s="30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>
      <c r="A347" s="48" t="s">
        <v>26</v>
      </c>
      <c r="B347" s="50" t="s">
        <v>40</v>
      </c>
      <c r="C347" s="49" t="s">
        <v>33</v>
      </c>
      <c r="D347" s="50" t="s">
        <v>29</v>
      </c>
      <c r="E347" s="48" t="s">
        <v>30</v>
      </c>
      <c r="F347" s="48">
        <v>43957</v>
      </c>
      <c r="G347" s="48">
        <v>43963</v>
      </c>
      <c r="H347" s="51">
        <v>252</v>
      </c>
      <c r="I347" s="69">
        <v>252</v>
      </c>
      <c r="J347" s="70" t="s">
        <v>203</v>
      </c>
      <c r="K347" s="51" t="s">
        <v>26</v>
      </c>
      <c r="L347" s="30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>
      <c r="A348" s="506">
        <v>43959</v>
      </c>
      <c r="B348" s="507" t="s">
        <v>204</v>
      </c>
      <c r="C348" s="507" t="s">
        <v>205</v>
      </c>
      <c r="D348" s="508" t="s">
        <v>44</v>
      </c>
      <c r="E348" s="508" t="s">
        <v>30</v>
      </c>
      <c r="F348" s="34">
        <v>43966</v>
      </c>
      <c r="G348" s="31">
        <v>43972</v>
      </c>
      <c r="H348" s="509">
        <v>200.79</v>
      </c>
      <c r="I348" s="35">
        <f t="shared" ref="I348:I350" si="0">200.79/3</f>
        <v>66.929999999999993</v>
      </c>
      <c r="J348" s="508" t="s">
        <v>206</v>
      </c>
      <c r="K348" s="524">
        <v>24624339230</v>
      </c>
      <c r="L348" s="44">
        <v>43963</v>
      </c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>
      <c r="A349" s="484"/>
      <c r="B349" s="484"/>
      <c r="C349" s="484"/>
      <c r="D349" s="484"/>
      <c r="E349" s="484"/>
      <c r="F349" s="34">
        <v>44056</v>
      </c>
      <c r="G349" s="31">
        <v>44063</v>
      </c>
      <c r="H349" s="484"/>
      <c r="I349" s="35">
        <f t="shared" si="0"/>
        <v>66.929999999999993</v>
      </c>
      <c r="J349" s="484"/>
      <c r="K349" s="484"/>
      <c r="L349" s="44">
        <v>43963</v>
      </c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>
      <c r="A350" s="485"/>
      <c r="B350" s="485"/>
      <c r="C350" s="485"/>
      <c r="D350" s="485"/>
      <c r="E350" s="485"/>
      <c r="F350" s="34">
        <v>44147</v>
      </c>
      <c r="G350" s="31">
        <v>44154</v>
      </c>
      <c r="H350" s="485"/>
      <c r="I350" s="35">
        <f t="shared" si="0"/>
        <v>66.929999999999993</v>
      </c>
      <c r="J350" s="485"/>
      <c r="K350" s="485"/>
      <c r="L350" s="44">
        <v>43963</v>
      </c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customHeight="1">
      <c r="A351" s="24">
        <v>43969</v>
      </c>
      <c r="B351" s="26" t="s">
        <v>207</v>
      </c>
      <c r="C351" s="26" t="s">
        <v>208</v>
      </c>
      <c r="D351" s="26" t="s">
        <v>44</v>
      </c>
      <c r="E351" s="25" t="s">
        <v>30</v>
      </c>
      <c r="F351" s="27">
        <v>44005</v>
      </c>
      <c r="G351" s="27">
        <v>44012</v>
      </c>
      <c r="H351" s="71">
        <v>418</v>
      </c>
      <c r="I351" s="71">
        <v>418</v>
      </c>
      <c r="J351" s="26" t="s">
        <v>209</v>
      </c>
      <c r="K351" s="71">
        <v>25293000000</v>
      </c>
      <c r="L351" s="41">
        <v>43969</v>
      </c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>
      <c r="A352" s="34">
        <v>43977</v>
      </c>
      <c r="B352" s="32" t="s">
        <v>210</v>
      </c>
      <c r="C352" s="32" t="s">
        <v>211</v>
      </c>
      <c r="D352" s="32" t="s">
        <v>26</v>
      </c>
      <c r="E352" s="32" t="s">
        <v>26</v>
      </c>
      <c r="F352" s="32" t="s">
        <v>26</v>
      </c>
      <c r="G352" s="32" t="s">
        <v>26</v>
      </c>
      <c r="H352" s="35" t="s">
        <v>26</v>
      </c>
      <c r="I352" s="35" t="s">
        <v>26</v>
      </c>
      <c r="J352" s="33" t="s">
        <v>38</v>
      </c>
      <c r="K352" s="35" t="s">
        <v>26</v>
      </c>
      <c r="L352" s="30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customHeight="1">
      <c r="A353" s="27">
        <v>43920</v>
      </c>
      <c r="B353" s="25" t="s">
        <v>212</v>
      </c>
      <c r="C353" s="25" t="s">
        <v>213</v>
      </c>
      <c r="D353" s="26" t="s">
        <v>26</v>
      </c>
      <c r="E353" s="25" t="s">
        <v>26</v>
      </c>
      <c r="F353" s="25" t="s">
        <v>26</v>
      </c>
      <c r="G353" s="25" t="s">
        <v>26</v>
      </c>
      <c r="H353" s="28" t="s">
        <v>26</v>
      </c>
      <c r="I353" s="28" t="s">
        <v>26</v>
      </c>
      <c r="J353" s="26" t="s">
        <v>38</v>
      </c>
      <c r="K353" s="28" t="s">
        <v>26</v>
      </c>
      <c r="L353" s="30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>
      <c r="A354" s="72">
        <v>43978</v>
      </c>
      <c r="B354" s="39" t="s">
        <v>214</v>
      </c>
      <c r="C354" s="73" t="s">
        <v>215</v>
      </c>
      <c r="D354" s="38" t="s">
        <v>26</v>
      </c>
      <c r="E354" s="39" t="s">
        <v>26</v>
      </c>
      <c r="F354" s="39" t="s">
        <v>26</v>
      </c>
      <c r="G354" s="39" t="s">
        <v>26</v>
      </c>
      <c r="H354" s="36" t="s">
        <v>26</v>
      </c>
      <c r="I354" s="36" t="s">
        <v>26</v>
      </c>
      <c r="J354" s="38" t="s">
        <v>38</v>
      </c>
      <c r="K354" s="36" t="s">
        <v>26</v>
      </c>
      <c r="L354" s="30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>
      <c r="A355" s="27" t="s">
        <v>26</v>
      </c>
      <c r="B355" s="25" t="s">
        <v>27</v>
      </c>
      <c r="C355" s="25" t="s">
        <v>28</v>
      </c>
      <c r="D355" s="26" t="s">
        <v>29</v>
      </c>
      <c r="E355" s="26" t="s">
        <v>30</v>
      </c>
      <c r="F355" s="24">
        <v>43980</v>
      </c>
      <c r="G355" s="27">
        <v>43986</v>
      </c>
      <c r="H355" s="28">
        <v>31.25</v>
      </c>
      <c r="I355" s="28">
        <v>31.25</v>
      </c>
      <c r="J355" s="26" t="s">
        <v>216</v>
      </c>
      <c r="K355" s="57" t="s">
        <v>26</v>
      </c>
      <c r="L355" s="41">
        <v>43979</v>
      </c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>
      <c r="A356" s="34">
        <v>44000</v>
      </c>
      <c r="B356" s="32" t="s">
        <v>217</v>
      </c>
      <c r="C356" s="32" t="s">
        <v>218</v>
      </c>
      <c r="D356" s="32" t="s">
        <v>26</v>
      </c>
      <c r="E356" s="32" t="s">
        <v>26</v>
      </c>
      <c r="F356" s="32" t="s">
        <v>26</v>
      </c>
      <c r="G356" s="32" t="s">
        <v>26</v>
      </c>
      <c r="H356" s="35" t="s">
        <v>26</v>
      </c>
      <c r="I356" s="35" t="s">
        <v>26</v>
      </c>
      <c r="J356" s="33" t="s">
        <v>38</v>
      </c>
      <c r="K356" s="35" t="s">
        <v>26</v>
      </c>
      <c r="L356" s="30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>
      <c r="A357" s="48" t="s">
        <v>26</v>
      </c>
      <c r="B357" s="50" t="s">
        <v>87</v>
      </c>
      <c r="C357" s="50" t="s">
        <v>88</v>
      </c>
      <c r="D357" s="49" t="s">
        <v>29</v>
      </c>
      <c r="E357" s="50" t="s">
        <v>89</v>
      </c>
      <c r="F357" s="48">
        <v>44012</v>
      </c>
      <c r="G357" s="48">
        <v>44012</v>
      </c>
      <c r="H357" s="64">
        <v>5.1999999999999998E-2</v>
      </c>
      <c r="I357" s="64">
        <v>5.1999999999999998E-2</v>
      </c>
      <c r="J357" s="52" t="s">
        <v>219</v>
      </c>
      <c r="K357" s="49" t="s">
        <v>26</v>
      </c>
      <c r="L357" s="30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>
      <c r="A358" s="37">
        <v>44012</v>
      </c>
      <c r="B358" s="39" t="s">
        <v>220</v>
      </c>
      <c r="C358" s="39" t="s">
        <v>221</v>
      </c>
      <c r="D358" s="38" t="s">
        <v>29</v>
      </c>
      <c r="E358" s="38" t="s">
        <v>30</v>
      </c>
      <c r="F358" s="60">
        <v>44013</v>
      </c>
      <c r="G358" s="37">
        <v>44019</v>
      </c>
      <c r="H358" s="36">
        <v>207.59</v>
      </c>
      <c r="I358" s="36">
        <v>207.59</v>
      </c>
      <c r="J358" s="38" t="s">
        <v>222</v>
      </c>
      <c r="K358" s="74">
        <v>12289361816</v>
      </c>
      <c r="L358" s="30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>
      <c r="A359" s="56" t="s">
        <v>26</v>
      </c>
      <c r="B359" s="50" t="s">
        <v>54</v>
      </c>
      <c r="C359" s="50" t="s">
        <v>55</v>
      </c>
      <c r="D359" s="49" t="s">
        <v>44</v>
      </c>
      <c r="E359" s="50" t="s">
        <v>56</v>
      </c>
      <c r="F359" s="48">
        <v>44019</v>
      </c>
      <c r="G359" s="48">
        <v>44020</v>
      </c>
      <c r="H359" s="75">
        <v>2.75E-2</v>
      </c>
      <c r="I359" s="75">
        <v>2.75E-2</v>
      </c>
      <c r="J359" s="52" t="s">
        <v>223</v>
      </c>
      <c r="K359" s="51" t="s">
        <v>26</v>
      </c>
      <c r="L359" s="30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>
      <c r="A360" s="34">
        <v>44019</v>
      </c>
      <c r="B360" s="32" t="s">
        <v>224</v>
      </c>
      <c r="C360" s="32" t="s">
        <v>225</v>
      </c>
      <c r="D360" s="32" t="s">
        <v>26</v>
      </c>
      <c r="E360" s="32" t="s">
        <v>26</v>
      </c>
      <c r="F360" s="32" t="s">
        <v>26</v>
      </c>
      <c r="G360" s="32" t="s">
        <v>26</v>
      </c>
      <c r="H360" s="35" t="s">
        <v>26</v>
      </c>
      <c r="I360" s="35" t="s">
        <v>26</v>
      </c>
      <c r="J360" s="33" t="s">
        <v>38</v>
      </c>
      <c r="K360" s="35" t="s">
        <v>26</v>
      </c>
      <c r="L360" s="41">
        <v>44042</v>
      </c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>
      <c r="A361" s="27" t="s">
        <v>26</v>
      </c>
      <c r="B361" s="25" t="s">
        <v>27</v>
      </c>
      <c r="C361" s="25" t="s">
        <v>28</v>
      </c>
      <c r="D361" s="26" t="s">
        <v>29</v>
      </c>
      <c r="E361" s="26" t="s">
        <v>30</v>
      </c>
      <c r="F361" s="24">
        <v>44043</v>
      </c>
      <c r="G361" s="27">
        <v>44049</v>
      </c>
      <c r="H361" s="28">
        <v>111.76</v>
      </c>
      <c r="I361" s="28">
        <v>111.76</v>
      </c>
      <c r="J361" s="26" t="s">
        <v>226</v>
      </c>
      <c r="K361" s="57" t="s">
        <v>26</v>
      </c>
      <c r="L361" s="4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>
      <c r="A362" s="34" t="s">
        <v>26</v>
      </c>
      <c r="B362" s="32" t="s">
        <v>40</v>
      </c>
      <c r="C362" s="32" t="s">
        <v>33</v>
      </c>
      <c r="D362" s="33" t="s">
        <v>29</v>
      </c>
      <c r="E362" s="32" t="s">
        <v>30</v>
      </c>
      <c r="F362" s="31">
        <v>44046</v>
      </c>
      <c r="G362" s="31">
        <v>44053</v>
      </c>
      <c r="H362" s="35">
        <v>122.7</v>
      </c>
      <c r="I362" s="35">
        <v>122.7</v>
      </c>
      <c r="J362" s="76" t="s">
        <v>227</v>
      </c>
      <c r="K362" s="35" t="s">
        <v>26</v>
      </c>
      <c r="L362" s="4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>
      <c r="A363" s="24">
        <v>44043</v>
      </c>
      <c r="B363" s="25" t="s">
        <v>228</v>
      </c>
      <c r="C363" s="25" t="s">
        <v>229</v>
      </c>
      <c r="D363" s="25" t="s">
        <v>26</v>
      </c>
      <c r="E363" s="25" t="s">
        <v>26</v>
      </c>
      <c r="F363" s="25" t="s">
        <v>26</v>
      </c>
      <c r="G363" s="25" t="s">
        <v>26</v>
      </c>
      <c r="H363" s="28" t="s">
        <v>26</v>
      </c>
      <c r="I363" s="28" t="s">
        <v>26</v>
      </c>
      <c r="J363" s="26" t="s">
        <v>38</v>
      </c>
      <c r="K363" s="28" t="s">
        <v>26</v>
      </c>
      <c r="L363" s="4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>
      <c r="A364" s="34" t="s">
        <v>26</v>
      </c>
      <c r="B364" s="32" t="s">
        <v>27</v>
      </c>
      <c r="C364" s="32" t="s">
        <v>28</v>
      </c>
      <c r="D364" s="33" t="s">
        <v>29</v>
      </c>
      <c r="E364" s="32" t="s">
        <v>30</v>
      </c>
      <c r="F364" s="31">
        <v>44074</v>
      </c>
      <c r="G364" s="31">
        <v>44078</v>
      </c>
      <c r="H364" s="35">
        <v>10.11</v>
      </c>
      <c r="I364" s="35">
        <v>10.11</v>
      </c>
      <c r="J364" s="76" t="s">
        <v>230</v>
      </c>
      <c r="K364" s="35" t="s">
        <v>26</v>
      </c>
      <c r="L364" s="4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>
      <c r="A365" s="56" t="s">
        <v>26</v>
      </c>
      <c r="B365" s="50" t="s">
        <v>54</v>
      </c>
      <c r="C365" s="50" t="s">
        <v>55</v>
      </c>
      <c r="D365" s="49" t="s">
        <v>44</v>
      </c>
      <c r="E365" s="50" t="s">
        <v>56</v>
      </c>
      <c r="F365" s="48">
        <v>44103</v>
      </c>
      <c r="G365" s="48">
        <v>44104</v>
      </c>
      <c r="H365" s="75">
        <v>2.75E-2</v>
      </c>
      <c r="I365" s="75">
        <v>2.75E-2</v>
      </c>
      <c r="J365" s="52" t="s">
        <v>231</v>
      </c>
      <c r="K365" s="51" t="s">
        <v>26</v>
      </c>
      <c r="L365" s="4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>
      <c r="A366" s="34" t="s">
        <v>26</v>
      </c>
      <c r="B366" s="32" t="s">
        <v>87</v>
      </c>
      <c r="C366" s="32" t="s">
        <v>88</v>
      </c>
      <c r="D366" s="32" t="s">
        <v>29</v>
      </c>
      <c r="E366" s="32" t="s">
        <v>89</v>
      </c>
      <c r="F366" s="60">
        <v>44103</v>
      </c>
      <c r="G366" s="37">
        <v>44104</v>
      </c>
      <c r="H366" s="36">
        <v>5.1999999999999998E-2</v>
      </c>
      <c r="I366" s="36">
        <v>5.1999999999999998E-2</v>
      </c>
      <c r="J366" s="33" t="s">
        <v>232</v>
      </c>
      <c r="K366" s="35" t="s">
        <v>26</v>
      </c>
      <c r="L366" s="4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>
      <c r="A367" s="56" t="s">
        <v>26</v>
      </c>
      <c r="B367" s="50" t="s">
        <v>27</v>
      </c>
      <c r="C367" s="50" t="s">
        <v>28</v>
      </c>
      <c r="D367" s="49" t="s">
        <v>29</v>
      </c>
      <c r="E367" s="50" t="s">
        <v>30</v>
      </c>
      <c r="F367" s="48">
        <v>44104</v>
      </c>
      <c r="G367" s="48">
        <v>44110</v>
      </c>
      <c r="H367" s="75">
        <v>8.9</v>
      </c>
      <c r="I367" s="75">
        <v>8.9</v>
      </c>
      <c r="J367" s="52" t="s">
        <v>233</v>
      </c>
      <c r="K367" s="51" t="s">
        <v>26</v>
      </c>
      <c r="L367" s="4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>
      <c r="A368" s="34">
        <v>44132</v>
      </c>
      <c r="B368" s="34" t="s">
        <v>234</v>
      </c>
      <c r="C368" s="34" t="s">
        <v>235</v>
      </c>
      <c r="D368" s="34" t="s">
        <v>26</v>
      </c>
      <c r="E368" s="34" t="s">
        <v>26</v>
      </c>
      <c r="F368" s="34" t="s">
        <v>26</v>
      </c>
      <c r="G368" s="34" t="s">
        <v>26</v>
      </c>
      <c r="H368" s="34" t="s">
        <v>26</v>
      </c>
      <c r="I368" s="34" t="s">
        <v>26</v>
      </c>
      <c r="J368" s="34" t="s">
        <v>38</v>
      </c>
      <c r="K368" s="34" t="s">
        <v>26</v>
      </c>
      <c r="L368" s="30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>
      <c r="A369" s="56" t="s">
        <v>26</v>
      </c>
      <c r="B369" s="50" t="s">
        <v>27</v>
      </c>
      <c r="C369" s="50" t="s">
        <v>28</v>
      </c>
      <c r="D369" s="49" t="s">
        <v>29</v>
      </c>
      <c r="E369" s="50" t="s">
        <v>30</v>
      </c>
      <c r="F369" s="48">
        <v>44134</v>
      </c>
      <c r="G369" s="48">
        <v>44141</v>
      </c>
      <c r="H369" s="75">
        <v>59</v>
      </c>
      <c r="I369" s="75">
        <v>59</v>
      </c>
      <c r="J369" s="52" t="s">
        <v>236</v>
      </c>
      <c r="K369" s="51" t="s">
        <v>26</v>
      </c>
      <c r="L369" s="4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>
      <c r="A370" s="505">
        <v>44133</v>
      </c>
      <c r="B370" s="508" t="s">
        <v>237</v>
      </c>
      <c r="C370" s="507" t="s">
        <v>238</v>
      </c>
      <c r="D370" s="508" t="s">
        <v>44</v>
      </c>
      <c r="E370" s="507" t="s">
        <v>30</v>
      </c>
      <c r="F370" s="31">
        <v>44134</v>
      </c>
      <c r="G370" s="31">
        <v>44141</v>
      </c>
      <c r="H370" s="522">
        <v>172.44863085839998</v>
      </c>
      <c r="I370" s="77">
        <v>114.9657539</v>
      </c>
      <c r="J370" s="508" t="s">
        <v>239</v>
      </c>
      <c r="K370" s="522">
        <v>5819223348</v>
      </c>
      <c r="L370" s="30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>
      <c r="A371" s="484"/>
      <c r="B371" s="484"/>
      <c r="C371" s="484"/>
      <c r="D371" s="484"/>
      <c r="E371" s="484"/>
      <c r="F371" s="31">
        <v>44148</v>
      </c>
      <c r="G371" s="31">
        <v>44155</v>
      </c>
      <c r="H371" s="484"/>
      <c r="I371" s="77">
        <v>14.3707192396</v>
      </c>
      <c r="J371" s="484"/>
      <c r="K371" s="484"/>
      <c r="L371" s="30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>
      <c r="A372" s="484"/>
      <c r="B372" s="484"/>
      <c r="C372" s="484"/>
      <c r="D372" s="484"/>
      <c r="E372" s="484"/>
      <c r="F372" s="31">
        <v>44180</v>
      </c>
      <c r="G372" s="31">
        <v>44186</v>
      </c>
      <c r="H372" s="484"/>
      <c r="I372" s="77">
        <v>14.3707192396</v>
      </c>
      <c r="J372" s="484"/>
      <c r="K372" s="484"/>
      <c r="L372" s="30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>
      <c r="A373" s="484"/>
      <c r="B373" s="484"/>
      <c r="C373" s="484"/>
      <c r="D373" s="484"/>
      <c r="E373" s="484"/>
      <c r="F373" s="31">
        <v>44210</v>
      </c>
      <c r="G373" s="31">
        <v>44216</v>
      </c>
      <c r="H373" s="484"/>
      <c r="I373" s="77">
        <v>14.3707192396</v>
      </c>
      <c r="J373" s="484"/>
      <c r="K373" s="484"/>
      <c r="L373" s="30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>
      <c r="A374" s="485"/>
      <c r="B374" s="485"/>
      <c r="C374" s="485"/>
      <c r="D374" s="521"/>
      <c r="E374" s="521"/>
      <c r="F374" s="31">
        <v>44243</v>
      </c>
      <c r="G374" s="31">
        <v>44249</v>
      </c>
      <c r="H374" s="485"/>
      <c r="I374" s="77">
        <v>14.3707192396</v>
      </c>
      <c r="J374" s="485"/>
      <c r="K374" s="521"/>
      <c r="L374" s="30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>
      <c r="A375" s="502">
        <v>44133</v>
      </c>
      <c r="B375" s="489" t="s">
        <v>240</v>
      </c>
      <c r="C375" s="500" t="s">
        <v>241</v>
      </c>
      <c r="D375" s="489" t="s">
        <v>44</v>
      </c>
      <c r="E375" s="500" t="s">
        <v>30</v>
      </c>
      <c r="F375" s="27">
        <v>44134</v>
      </c>
      <c r="G375" s="27">
        <v>44141</v>
      </c>
      <c r="H375" s="523">
        <v>603.81296182000006</v>
      </c>
      <c r="I375" s="78">
        <f>310.2518611+69.2175851</f>
        <v>379.46944619999999</v>
      </c>
      <c r="J375" s="487" t="s">
        <v>242</v>
      </c>
      <c r="K375" s="523">
        <v>11821497264</v>
      </c>
      <c r="L375" s="41">
        <v>44160</v>
      </c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>
      <c r="A376" s="484"/>
      <c r="B376" s="484"/>
      <c r="C376" s="484"/>
      <c r="D376" s="484"/>
      <c r="E376" s="484"/>
      <c r="F376" s="27">
        <v>44148</v>
      </c>
      <c r="G376" s="27">
        <v>44155</v>
      </c>
      <c r="H376" s="484"/>
      <c r="I376" s="78">
        <v>38.781482629999999</v>
      </c>
      <c r="J376" s="484"/>
      <c r="K376" s="484"/>
      <c r="L376" s="41">
        <v>44160</v>
      </c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>
      <c r="A377" s="484"/>
      <c r="B377" s="484"/>
      <c r="C377" s="484"/>
      <c r="D377" s="484"/>
      <c r="E377" s="484"/>
      <c r="F377" s="27">
        <v>44180</v>
      </c>
      <c r="G377" s="27">
        <v>44186</v>
      </c>
      <c r="H377" s="484"/>
      <c r="I377" s="78">
        <f>38.78148263+69.2175851</f>
        <v>107.99906772999999</v>
      </c>
      <c r="J377" s="484"/>
      <c r="K377" s="484"/>
      <c r="L377" s="41">
        <v>44160</v>
      </c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>
      <c r="A378" s="484"/>
      <c r="B378" s="484"/>
      <c r="C378" s="484"/>
      <c r="D378" s="484"/>
      <c r="E378" s="484"/>
      <c r="F378" s="27">
        <v>44210</v>
      </c>
      <c r="G378" s="27">
        <v>44216</v>
      </c>
      <c r="H378" s="484"/>
      <c r="I378" s="78">
        <v>38.781482629999999</v>
      </c>
      <c r="J378" s="484"/>
      <c r="K378" s="484"/>
      <c r="L378" s="41">
        <v>44160</v>
      </c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>
      <c r="A379" s="485"/>
      <c r="B379" s="485"/>
      <c r="C379" s="485"/>
      <c r="D379" s="485"/>
      <c r="E379" s="485"/>
      <c r="F379" s="27">
        <v>44243</v>
      </c>
      <c r="G379" s="27">
        <v>44249</v>
      </c>
      <c r="H379" s="485"/>
      <c r="I379" s="78">
        <v>38.781482629999999</v>
      </c>
      <c r="J379" s="485"/>
      <c r="K379" s="485"/>
      <c r="L379" s="41">
        <v>44160</v>
      </c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>
      <c r="A380" s="34" t="s">
        <v>26</v>
      </c>
      <c r="B380" s="32" t="s">
        <v>40</v>
      </c>
      <c r="C380" s="32" t="s">
        <v>33</v>
      </c>
      <c r="D380" s="33" t="s">
        <v>29</v>
      </c>
      <c r="E380" s="32" t="s">
        <v>30</v>
      </c>
      <c r="F380" s="31">
        <v>44138</v>
      </c>
      <c r="G380" s="31">
        <v>44144</v>
      </c>
      <c r="H380" s="35">
        <v>99</v>
      </c>
      <c r="I380" s="35">
        <v>99</v>
      </c>
      <c r="J380" s="76" t="s">
        <v>243</v>
      </c>
      <c r="K380" s="35" t="s">
        <v>26</v>
      </c>
      <c r="L380" s="4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>
      <c r="A381" s="56" t="s">
        <v>26</v>
      </c>
      <c r="B381" s="50" t="s">
        <v>27</v>
      </c>
      <c r="C381" s="50" t="s">
        <v>28</v>
      </c>
      <c r="D381" s="49" t="s">
        <v>29</v>
      </c>
      <c r="E381" s="50" t="s">
        <v>30</v>
      </c>
      <c r="F381" s="48">
        <v>44165</v>
      </c>
      <c r="G381" s="48">
        <v>44169</v>
      </c>
      <c r="H381" s="75">
        <v>32.83</v>
      </c>
      <c r="I381" s="75">
        <v>32.83</v>
      </c>
      <c r="J381" s="52" t="s">
        <v>244</v>
      </c>
      <c r="K381" s="51" t="s">
        <v>26</v>
      </c>
      <c r="L381" s="41">
        <v>44162</v>
      </c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>
      <c r="A382" s="34" t="s">
        <v>26</v>
      </c>
      <c r="B382" s="32" t="s">
        <v>87</v>
      </c>
      <c r="C382" s="32" t="s">
        <v>88</v>
      </c>
      <c r="D382" s="32" t="s">
        <v>29</v>
      </c>
      <c r="E382" s="32" t="s">
        <v>89</v>
      </c>
      <c r="F382" s="60">
        <v>44195</v>
      </c>
      <c r="G382" s="37">
        <v>44196</v>
      </c>
      <c r="H382" s="79">
        <v>5.1999999999999998E-2</v>
      </c>
      <c r="I382" s="79">
        <v>5.1999999999999998E-2</v>
      </c>
      <c r="J382" s="33" t="s">
        <v>245</v>
      </c>
      <c r="K382" s="35" t="s">
        <v>26</v>
      </c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>
      <c r="A383" s="56" t="s">
        <v>26</v>
      </c>
      <c r="B383" s="50" t="s">
        <v>27</v>
      </c>
      <c r="C383" s="50" t="s">
        <v>28</v>
      </c>
      <c r="D383" s="49" t="s">
        <v>29</v>
      </c>
      <c r="E383" s="50" t="s">
        <v>30</v>
      </c>
      <c r="F383" s="48">
        <v>44195</v>
      </c>
      <c r="G383" s="48">
        <v>44203</v>
      </c>
      <c r="H383" s="51">
        <v>24.56</v>
      </c>
      <c r="I383" s="51">
        <v>24.56</v>
      </c>
      <c r="J383" s="52" t="s">
        <v>246</v>
      </c>
      <c r="K383" s="51" t="s">
        <v>26</v>
      </c>
      <c r="L383" s="4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>
      <c r="A384" s="1"/>
      <c r="B384" s="1"/>
      <c r="C384" s="1"/>
      <c r="D384" s="1"/>
      <c r="E384" s="1"/>
      <c r="F384" s="2"/>
      <c r="G384" s="2"/>
      <c r="H384" s="1"/>
      <c r="I384" s="40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>
      <c r="A385" s="1"/>
      <c r="B385" s="1"/>
      <c r="C385" s="1"/>
      <c r="D385" s="1"/>
      <c r="E385" s="1"/>
      <c r="F385" s="2"/>
      <c r="G385" s="2"/>
      <c r="H385" s="1"/>
      <c r="I385" s="40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>
      <c r="A386" s="1"/>
      <c r="B386" s="1"/>
      <c r="C386" s="1"/>
      <c r="D386" s="1"/>
      <c r="E386" s="1"/>
      <c r="F386" s="2"/>
      <c r="G386" s="2"/>
      <c r="H386" s="1"/>
      <c r="I386" s="40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>
      <c r="A387" s="1"/>
      <c r="B387" s="1"/>
      <c r="C387" s="1"/>
      <c r="D387" s="1"/>
      <c r="E387" s="1"/>
      <c r="F387" s="2"/>
      <c r="G387" s="2"/>
      <c r="H387" s="1"/>
      <c r="I387" s="40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>
      <c r="A388" s="1"/>
      <c r="B388" s="1"/>
      <c r="C388" s="1"/>
      <c r="D388" s="1"/>
      <c r="E388" s="1"/>
      <c r="F388" s="2"/>
      <c r="G388" s="2"/>
      <c r="H388" s="1"/>
      <c r="I388" s="40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>
      <c r="A389" s="1"/>
      <c r="B389" s="1"/>
      <c r="C389" s="1"/>
      <c r="D389" s="1"/>
      <c r="E389" s="1"/>
      <c r="F389" s="2"/>
      <c r="G389" s="2"/>
      <c r="H389" s="1"/>
      <c r="I389" s="40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>
      <c r="A390" s="1"/>
      <c r="B390" s="1"/>
      <c r="C390" s="1"/>
      <c r="D390" s="1"/>
      <c r="E390" s="1"/>
      <c r="F390" s="2"/>
      <c r="G390" s="2"/>
      <c r="H390" s="1"/>
      <c r="I390" s="40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>
      <c r="A391" s="1"/>
      <c r="B391" s="1"/>
      <c r="C391" s="1"/>
      <c r="D391" s="1"/>
      <c r="E391" s="1"/>
      <c r="F391" s="2"/>
      <c r="G391" s="2"/>
      <c r="H391" s="1"/>
      <c r="I391" s="40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>
      <c r="A392" s="1"/>
      <c r="B392" s="1"/>
      <c r="C392" s="1"/>
      <c r="D392" s="1"/>
      <c r="E392" s="1"/>
      <c r="F392" s="2"/>
      <c r="G392" s="2"/>
      <c r="H392" s="1"/>
      <c r="I392" s="40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>
      <c r="A393" s="1"/>
      <c r="B393" s="1"/>
      <c r="C393" s="1"/>
      <c r="D393" s="1"/>
      <c r="E393" s="1"/>
      <c r="F393" s="2"/>
      <c r="G393" s="2"/>
      <c r="H393" s="1"/>
      <c r="I393" s="40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>
      <c r="A394" s="1"/>
      <c r="B394" s="1"/>
      <c r="C394" s="1"/>
      <c r="D394" s="1"/>
      <c r="E394" s="1"/>
      <c r="F394" s="2"/>
      <c r="G394" s="2"/>
      <c r="H394" s="1"/>
      <c r="I394" s="40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>
      <c r="A395" s="1"/>
      <c r="B395" s="1"/>
      <c r="C395" s="1"/>
      <c r="D395" s="1"/>
      <c r="E395" s="1"/>
      <c r="F395" s="2"/>
      <c r="G395" s="2"/>
      <c r="H395" s="1"/>
      <c r="I395" s="40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>
      <c r="A396" s="1"/>
      <c r="B396" s="1"/>
      <c r="C396" s="1"/>
      <c r="D396" s="1"/>
      <c r="E396" s="1"/>
      <c r="F396" s="2"/>
      <c r="G396" s="2"/>
      <c r="H396" s="1"/>
      <c r="I396" s="40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>
      <c r="A397" s="1"/>
      <c r="B397" s="1"/>
      <c r="C397" s="1"/>
      <c r="D397" s="1"/>
      <c r="E397" s="1"/>
      <c r="F397" s="2"/>
      <c r="G397" s="2"/>
      <c r="H397" s="1"/>
      <c r="I397" s="40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>
      <c r="A398" s="1"/>
      <c r="B398" s="1"/>
      <c r="C398" s="1"/>
      <c r="D398" s="1"/>
      <c r="E398" s="1"/>
      <c r="F398" s="2"/>
      <c r="G398" s="2"/>
      <c r="H398" s="1"/>
      <c r="I398" s="40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>
      <c r="A399" s="1"/>
      <c r="B399" s="1"/>
      <c r="C399" s="1"/>
      <c r="D399" s="1"/>
      <c r="E399" s="1"/>
      <c r="F399" s="2"/>
      <c r="G399" s="2"/>
      <c r="H399" s="1"/>
      <c r="I399" s="40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>
      <c r="A400" s="1"/>
      <c r="B400" s="1"/>
      <c r="C400" s="1"/>
      <c r="D400" s="1"/>
      <c r="E400" s="1"/>
      <c r="F400" s="2"/>
      <c r="G400" s="2"/>
      <c r="H400" s="1"/>
      <c r="I400" s="40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>
      <c r="A401" s="1"/>
      <c r="B401" s="1"/>
      <c r="C401" s="1"/>
      <c r="D401" s="1"/>
      <c r="E401" s="1"/>
      <c r="F401" s="2"/>
      <c r="G401" s="2"/>
      <c r="H401" s="1"/>
      <c r="I401" s="40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>
      <c r="A402" s="1"/>
      <c r="B402" s="1"/>
      <c r="C402" s="1"/>
      <c r="D402" s="1"/>
      <c r="E402" s="1"/>
      <c r="F402" s="2"/>
      <c r="G402" s="2"/>
      <c r="H402" s="1"/>
      <c r="I402" s="40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>
      <c r="A403" s="1"/>
      <c r="B403" s="1"/>
      <c r="C403" s="1"/>
      <c r="D403" s="1"/>
      <c r="E403" s="1"/>
      <c r="F403" s="2"/>
      <c r="G403" s="2"/>
      <c r="H403" s="1"/>
      <c r="I403" s="40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>
      <c r="A404" s="1"/>
      <c r="B404" s="1"/>
      <c r="C404" s="1"/>
      <c r="D404" s="1"/>
      <c r="E404" s="1"/>
      <c r="F404" s="2"/>
      <c r="G404" s="2"/>
      <c r="H404" s="1"/>
      <c r="I404" s="40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>
      <c r="A405" s="1"/>
      <c r="B405" s="1"/>
      <c r="C405" s="1"/>
      <c r="D405" s="1"/>
      <c r="E405" s="1"/>
      <c r="F405" s="2"/>
      <c r="G405" s="2"/>
      <c r="H405" s="1"/>
      <c r="I405" s="40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>
      <c r="A406" s="1"/>
      <c r="B406" s="1"/>
      <c r="C406" s="1"/>
      <c r="D406" s="1"/>
      <c r="E406" s="1"/>
      <c r="F406" s="2"/>
      <c r="G406" s="2"/>
      <c r="H406" s="1"/>
      <c r="I406" s="40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>
      <c r="A407" s="1"/>
      <c r="B407" s="1"/>
      <c r="C407" s="1"/>
      <c r="D407" s="1"/>
      <c r="E407" s="1"/>
      <c r="F407" s="2"/>
      <c r="G407" s="2"/>
      <c r="H407" s="1"/>
      <c r="I407" s="40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>
      <c r="A408" s="1"/>
      <c r="B408" s="1"/>
      <c r="C408" s="1"/>
      <c r="D408" s="1"/>
      <c r="E408" s="1"/>
      <c r="F408" s="2"/>
      <c r="G408" s="2"/>
      <c r="H408" s="1"/>
      <c r="I408" s="40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>
      <c r="A409" s="1"/>
      <c r="B409" s="1"/>
      <c r="C409" s="1"/>
      <c r="D409" s="1"/>
      <c r="E409" s="1"/>
      <c r="F409" s="2"/>
      <c r="G409" s="2"/>
      <c r="H409" s="1"/>
      <c r="I409" s="40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>
      <c r="A410" s="1"/>
      <c r="B410" s="1"/>
      <c r="C410" s="1"/>
      <c r="D410" s="1"/>
      <c r="E410" s="1"/>
      <c r="F410" s="2"/>
      <c r="G410" s="2"/>
      <c r="H410" s="1"/>
      <c r="I410" s="40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>
      <c r="A411" s="1"/>
      <c r="B411" s="1"/>
      <c r="C411" s="1"/>
      <c r="D411" s="1"/>
      <c r="E411" s="1"/>
      <c r="F411" s="2"/>
      <c r="G411" s="2"/>
      <c r="H411" s="1"/>
      <c r="I411" s="40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>
      <c r="A412" s="1"/>
      <c r="B412" s="1"/>
      <c r="C412" s="1"/>
      <c r="D412" s="1"/>
      <c r="E412" s="1"/>
      <c r="F412" s="2"/>
      <c r="G412" s="2"/>
      <c r="H412" s="1"/>
      <c r="I412" s="40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>
      <c r="A413" s="1"/>
      <c r="B413" s="1"/>
      <c r="C413" s="1"/>
      <c r="D413" s="1"/>
      <c r="E413" s="1"/>
      <c r="F413" s="2"/>
      <c r="G413" s="2"/>
      <c r="H413" s="1"/>
      <c r="I413" s="40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>
      <c r="A414" s="1"/>
      <c r="B414" s="1"/>
      <c r="C414" s="1"/>
      <c r="D414" s="1"/>
      <c r="E414" s="1"/>
      <c r="F414" s="2"/>
      <c r="G414" s="2"/>
      <c r="H414" s="1"/>
      <c r="I414" s="40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>
      <c r="A415" s="1"/>
      <c r="B415" s="1"/>
      <c r="C415" s="1"/>
      <c r="D415" s="1"/>
      <c r="E415" s="1"/>
      <c r="F415" s="2"/>
      <c r="G415" s="2"/>
      <c r="H415" s="1"/>
      <c r="I415" s="40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>
      <c r="A416" s="1"/>
      <c r="B416" s="1"/>
      <c r="C416" s="1"/>
      <c r="D416" s="1"/>
      <c r="E416" s="1"/>
      <c r="F416" s="2"/>
      <c r="G416" s="2"/>
      <c r="H416" s="1"/>
      <c r="I416" s="40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>
      <c r="A417" s="1"/>
      <c r="B417" s="1"/>
      <c r="C417" s="1"/>
      <c r="D417" s="1"/>
      <c r="E417" s="1"/>
      <c r="F417" s="2"/>
      <c r="G417" s="2"/>
      <c r="H417" s="1"/>
      <c r="I417" s="40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>
      <c r="A418" s="1"/>
      <c r="B418" s="1"/>
      <c r="C418" s="1"/>
      <c r="D418" s="1"/>
      <c r="E418" s="1"/>
      <c r="F418" s="2"/>
      <c r="G418" s="2"/>
      <c r="H418" s="1"/>
      <c r="I418" s="40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>
      <c r="A419" s="1"/>
      <c r="B419" s="1"/>
      <c r="C419" s="1"/>
      <c r="D419" s="1"/>
      <c r="E419" s="1"/>
      <c r="F419" s="2"/>
      <c r="G419" s="2"/>
      <c r="H419" s="1"/>
      <c r="I419" s="40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>
      <c r="A420" s="1"/>
      <c r="B420" s="1"/>
      <c r="C420" s="1"/>
      <c r="D420" s="1"/>
      <c r="E420" s="1"/>
      <c r="F420" s="2"/>
      <c r="G420" s="2"/>
      <c r="H420" s="1"/>
      <c r="I420" s="40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>
      <c r="A421" s="1"/>
      <c r="B421" s="1"/>
      <c r="C421" s="1"/>
      <c r="D421" s="1"/>
      <c r="E421" s="1"/>
      <c r="F421" s="2"/>
      <c r="G421" s="2"/>
      <c r="H421" s="1"/>
      <c r="I421" s="40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>
      <c r="A422" s="1"/>
      <c r="B422" s="1"/>
      <c r="C422" s="1"/>
      <c r="D422" s="1"/>
      <c r="E422" s="1"/>
      <c r="F422" s="2"/>
      <c r="G422" s="2"/>
      <c r="H422" s="1"/>
      <c r="I422" s="40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>
      <c r="A423" s="1"/>
      <c r="B423" s="1"/>
      <c r="C423" s="1"/>
      <c r="D423" s="1"/>
      <c r="E423" s="1"/>
      <c r="F423" s="2"/>
      <c r="G423" s="2"/>
      <c r="H423" s="1"/>
      <c r="I423" s="40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>
      <c r="A424" s="1"/>
      <c r="B424" s="1"/>
      <c r="C424" s="1"/>
      <c r="D424" s="1"/>
      <c r="E424" s="1"/>
      <c r="F424" s="2"/>
      <c r="G424" s="2"/>
      <c r="H424" s="1"/>
      <c r="I424" s="40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>
      <c r="A425" s="1"/>
      <c r="B425" s="1"/>
      <c r="C425" s="1"/>
      <c r="D425" s="1"/>
      <c r="E425" s="1"/>
      <c r="F425" s="2"/>
      <c r="G425" s="2"/>
      <c r="H425" s="1"/>
      <c r="I425" s="40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>
      <c r="A426" s="1"/>
      <c r="B426" s="1"/>
      <c r="C426" s="1"/>
      <c r="D426" s="1"/>
      <c r="E426" s="1"/>
      <c r="F426" s="2"/>
      <c r="G426" s="2"/>
      <c r="H426" s="1"/>
      <c r="I426" s="40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>
      <c r="A427" s="1"/>
      <c r="B427" s="1"/>
      <c r="C427" s="1"/>
      <c r="D427" s="1"/>
      <c r="E427" s="1"/>
      <c r="F427" s="2"/>
      <c r="G427" s="2"/>
      <c r="H427" s="1"/>
      <c r="I427" s="40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>
      <c r="A428" s="1"/>
      <c r="B428" s="1"/>
      <c r="C428" s="1"/>
      <c r="D428" s="1"/>
      <c r="E428" s="1"/>
      <c r="F428" s="2"/>
      <c r="G428" s="2"/>
      <c r="H428" s="1"/>
      <c r="I428" s="40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>
      <c r="A429" s="1"/>
      <c r="B429" s="1"/>
      <c r="C429" s="1"/>
      <c r="D429" s="1"/>
      <c r="E429" s="1"/>
      <c r="F429" s="2"/>
      <c r="G429" s="2"/>
      <c r="H429" s="1"/>
      <c r="I429" s="40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>
      <c r="A430" s="1"/>
      <c r="B430" s="1"/>
      <c r="C430" s="1"/>
      <c r="D430" s="1"/>
      <c r="E430" s="1"/>
      <c r="F430" s="2"/>
      <c r="G430" s="2"/>
      <c r="H430" s="1"/>
      <c r="I430" s="40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>
      <c r="A431" s="1"/>
      <c r="B431" s="1"/>
      <c r="C431" s="1"/>
      <c r="D431" s="1"/>
      <c r="E431" s="1"/>
      <c r="F431" s="2"/>
      <c r="G431" s="2"/>
      <c r="H431" s="1"/>
      <c r="I431" s="40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>
      <c r="A432" s="1"/>
      <c r="B432" s="1"/>
      <c r="C432" s="1"/>
      <c r="D432" s="1"/>
      <c r="E432" s="1"/>
      <c r="F432" s="2"/>
      <c r="G432" s="2"/>
      <c r="H432" s="1"/>
      <c r="I432" s="40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>
      <c r="A433" s="1"/>
      <c r="B433" s="1"/>
      <c r="C433" s="1"/>
      <c r="D433" s="1"/>
      <c r="E433" s="1"/>
      <c r="F433" s="2"/>
      <c r="G433" s="2"/>
      <c r="H433" s="1"/>
      <c r="I433" s="40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>
      <c r="A434" s="1"/>
      <c r="B434" s="1"/>
      <c r="C434" s="1"/>
      <c r="D434" s="1"/>
      <c r="E434" s="1"/>
      <c r="F434" s="2"/>
      <c r="G434" s="2"/>
      <c r="H434" s="1"/>
      <c r="I434" s="40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>
      <c r="A435" s="1"/>
      <c r="B435" s="1"/>
      <c r="C435" s="1"/>
      <c r="D435" s="1"/>
      <c r="E435" s="1"/>
      <c r="F435" s="2"/>
      <c r="G435" s="2"/>
      <c r="H435" s="1"/>
      <c r="I435" s="40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>
      <c r="A436" s="1"/>
      <c r="B436" s="1"/>
      <c r="C436" s="1"/>
      <c r="D436" s="1"/>
      <c r="E436" s="1"/>
      <c r="F436" s="2"/>
      <c r="G436" s="2"/>
      <c r="H436" s="1"/>
      <c r="I436" s="40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>
      <c r="A437" s="1"/>
      <c r="B437" s="1"/>
      <c r="C437" s="1"/>
      <c r="D437" s="1"/>
      <c r="E437" s="1"/>
      <c r="F437" s="2"/>
      <c r="G437" s="2"/>
      <c r="H437" s="1"/>
      <c r="I437" s="40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>
      <c r="A438" s="1"/>
      <c r="B438" s="1"/>
      <c r="C438" s="1"/>
      <c r="D438" s="1"/>
      <c r="E438" s="1"/>
      <c r="F438" s="2"/>
      <c r="G438" s="2"/>
      <c r="H438" s="1"/>
      <c r="I438" s="40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>
      <c r="A439" s="1"/>
      <c r="B439" s="1"/>
      <c r="C439" s="1"/>
      <c r="D439" s="1"/>
      <c r="E439" s="1"/>
      <c r="F439" s="2"/>
      <c r="G439" s="2"/>
      <c r="H439" s="1"/>
      <c r="I439" s="40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>
      <c r="A440" s="1"/>
      <c r="B440" s="1"/>
      <c r="C440" s="1"/>
      <c r="D440" s="1"/>
      <c r="E440" s="1"/>
      <c r="F440" s="2"/>
      <c r="G440" s="2"/>
      <c r="H440" s="1"/>
      <c r="I440" s="40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>
      <c r="A441" s="1"/>
      <c r="B441" s="1"/>
      <c r="C441" s="1"/>
      <c r="D441" s="1"/>
      <c r="E441" s="1"/>
      <c r="F441" s="2"/>
      <c r="G441" s="2"/>
      <c r="H441" s="1"/>
      <c r="I441" s="40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>
      <c r="A442" s="1"/>
      <c r="B442" s="1"/>
      <c r="C442" s="1"/>
      <c r="D442" s="1"/>
      <c r="E442" s="1"/>
      <c r="F442" s="2"/>
      <c r="G442" s="2"/>
      <c r="H442" s="1"/>
      <c r="I442" s="40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>
      <c r="A443" s="1"/>
      <c r="B443" s="1"/>
      <c r="C443" s="1"/>
      <c r="D443" s="1"/>
      <c r="E443" s="1"/>
      <c r="F443" s="2"/>
      <c r="G443" s="2"/>
      <c r="H443" s="1"/>
      <c r="I443" s="40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>
      <c r="A444" s="1"/>
      <c r="B444" s="1"/>
      <c r="C444" s="1"/>
      <c r="D444" s="1"/>
      <c r="E444" s="1"/>
      <c r="F444" s="2"/>
      <c r="G444" s="2"/>
      <c r="H444" s="1"/>
      <c r="I444" s="40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>
      <c r="A445" s="1"/>
      <c r="B445" s="1"/>
      <c r="C445" s="1"/>
      <c r="D445" s="1"/>
      <c r="E445" s="1"/>
      <c r="F445" s="2"/>
      <c r="G445" s="2"/>
      <c r="H445" s="1"/>
      <c r="I445" s="40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>
      <c r="A446" s="1"/>
      <c r="B446" s="1"/>
      <c r="C446" s="1"/>
      <c r="D446" s="1"/>
      <c r="E446" s="1"/>
      <c r="F446" s="2"/>
      <c r="G446" s="2"/>
      <c r="H446" s="1"/>
      <c r="I446" s="40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>
      <c r="A447" s="1"/>
      <c r="B447" s="1"/>
      <c r="C447" s="1"/>
      <c r="D447" s="1"/>
      <c r="E447" s="1"/>
      <c r="F447" s="2"/>
      <c r="G447" s="2"/>
      <c r="H447" s="1"/>
      <c r="I447" s="40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>
      <c r="A448" s="1"/>
      <c r="B448" s="1"/>
      <c r="C448" s="1"/>
      <c r="D448" s="1"/>
      <c r="E448" s="1"/>
      <c r="F448" s="2"/>
      <c r="G448" s="2"/>
      <c r="H448" s="1"/>
      <c r="I448" s="40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>
      <c r="A449" s="1"/>
      <c r="B449" s="1"/>
      <c r="C449" s="1"/>
      <c r="D449" s="1"/>
      <c r="E449" s="1"/>
      <c r="F449" s="2"/>
      <c r="G449" s="2"/>
      <c r="H449" s="1"/>
      <c r="I449" s="40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>
      <c r="A450" s="1"/>
      <c r="B450" s="1"/>
      <c r="C450" s="1"/>
      <c r="D450" s="1"/>
      <c r="E450" s="1"/>
      <c r="F450" s="2"/>
      <c r="G450" s="2"/>
      <c r="H450" s="1"/>
      <c r="I450" s="40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>
      <c r="A451" s="1"/>
      <c r="B451" s="1"/>
      <c r="C451" s="1"/>
      <c r="D451" s="1"/>
      <c r="E451" s="1"/>
      <c r="F451" s="2"/>
      <c r="G451" s="2"/>
      <c r="H451" s="1"/>
      <c r="I451" s="40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>
      <c r="A452" s="1"/>
      <c r="B452" s="1"/>
      <c r="C452" s="1"/>
      <c r="D452" s="1"/>
      <c r="E452" s="1"/>
      <c r="F452" s="2"/>
      <c r="G452" s="2"/>
      <c r="H452" s="1"/>
      <c r="I452" s="40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>
      <c r="A453" s="1"/>
      <c r="B453" s="1"/>
      <c r="C453" s="1"/>
      <c r="D453" s="1"/>
      <c r="E453" s="1"/>
      <c r="F453" s="2"/>
      <c r="G453" s="2"/>
      <c r="H453" s="1"/>
      <c r="I453" s="40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>
      <c r="A454" s="1"/>
      <c r="B454" s="1"/>
      <c r="C454" s="1"/>
      <c r="D454" s="1"/>
      <c r="E454" s="1"/>
      <c r="F454" s="2"/>
      <c r="G454" s="2"/>
      <c r="H454" s="1"/>
      <c r="I454" s="40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>
      <c r="A455" s="1"/>
      <c r="B455" s="1"/>
      <c r="C455" s="1"/>
      <c r="D455" s="1"/>
      <c r="E455" s="1"/>
      <c r="F455" s="2"/>
      <c r="G455" s="2"/>
      <c r="H455" s="1"/>
      <c r="I455" s="40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>
      <c r="A456" s="1"/>
      <c r="B456" s="1"/>
      <c r="C456" s="1"/>
      <c r="D456" s="1"/>
      <c r="E456" s="1"/>
      <c r="F456" s="2"/>
      <c r="G456" s="2"/>
      <c r="H456" s="1"/>
      <c r="I456" s="40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>
      <c r="A457" s="1"/>
      <c r="B457" s="1"/>
      <c r="C457" s="1"/>
      <c r="D457" s="1"/>
      <c r="E457" s="1"/>
      <c r="F457" s="2"/>
      <c r="G457" s="2"/>
      <c r="H457" s="1"/>
      <c r="I457" s="40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>
      <c r="A458" s="1"/>
      <c r="B458" s="1"/>
      <c r="C458" s="1"/>
      <c r="D458" s="1"/>
      <c r="E458" s="1"/>
      <c r="F458" s="2"/>
      <c r="G458" s="2"/>
      <c r="H458" s="1"/>
      <c r="I458" s="40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>
      <c r="A459" s="1"/>
      <c r="B459" s="1"/>
      <c r="C459" s="1"/>
      <c r="D459" s="1"/>
      <c r="E459" s="1"/>
      <c r="F459" s="2"/>
      <c r="G459" s="2"/>
      <c r="H459" s="1"/>
      <c r="I459" s="40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>
      <c r="A460" s="1"/>
      <c r="B460" s="1"/>
      <c r="C460" s="1"/>
      <c r="D460" s="1"/>
      <c r="E460" s="1"/>
      <c r="F460" s="2"/>
      <c r="G460" s="2"/>
      <c r="H460" s="1"/>
      <c r="I460" s="40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>
      <c r="A461" s="1"/>
      <c r="B461" s="1"/>
      <c r="C461" s="1"/>
      <c r="D461" s="1"/>
      <c r="E461" s="1"/>
      <c r="F461" s="2"/>
      <c r="G461" s="2"/>
      <c r="H461" s="1"/>
      <c r="I461" s="40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>
      <c r="A462" s="1"/>
      <c r="B462" s="1"/>
      <c r="C462" s="1"/>
      <c r="D462" s="1"/>
      <c r="E462" s="1"/>
      <c r="F462" s="2"/>
      <c r="G462" s="2"/>
      <c r="H462" s="1"/>
      <c r="I462" s="40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>
      <c r="A463" s="1"/>
      <c r="B463" s="1"/>
      <c r="C463" s="1"/>
      <c r="D463" s="1"/>
      <c r="E463" s="1"/>
      <c r="F463" s="2"/>
      <c r="G463" s="2"/>
      <c r="H463" s="1"/>
      <c r="I463" s="40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>
      <c r="A464" s="1"/>
      <c r="B464" s="1"/>
      <c r="C464" s="1"/>
      <c r="D464" s="1"/>
      <c r="E464" s="1"/>
      <c r="F464" s="2"/>
      <c r="G464" s="2"/>
      <c r="H464" s="1"/>
      <c r="I464" s="40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>
      <c r="A465" s="1"/>
      <c r="B465" s="1"/>
      <c r="C465" s="1"/>
      <c r="D465" s="1"/>
      <c r="E465" s="1"/>
      <c r="F465" s="2"/>
      <c r="G465" s="2"/>
      <c r="H465" s="1"/>
      <c r="I465" s="40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>
      <c r="A466" s="1"/>
      <c r="B466" s="1"/>
      <c r="C466" s="1"/>
      <c r="D466" s="1"/>
      <c r="E466" s="1"/>
      <c r="F466" s="2"/>
      <c r="G466" s="2"/>
      <c r="H466" s="1"/>
      <c r="I466" s="40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>
      <c r="A467" s="1"/>
      <c r="B467" s="1"/>
      <c r="C467" s="1"/>
      <c r="D467" s="1"/>
      <c r="E467" s="1"/>
      <c r="F467" s="2"/>
      <c r="G467" s="2"/>
      <c r="H467" s="1"/>
      <c r="I467" s="40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>
      <c r="A468" s="1"/>
      <c r="B468" s="1"/>
      <c r="C468" s="1"/>
      <c r="D468" s="1"/>
      <c r="E468" s="1"/>
      <c r="F468" s="2"/>
      <c r="G468" s="2"/>
      <c r="H468" s="1"/>
      <c r="I468" s="40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>
      <c r="A469" s="1"/>
      <c r="B469" s="1"/>
      <c r="C469" s="1"/>
      <c r="D469" s="1"/>
      <c r="E469" s="1"/>
      <c r="F469" s="2"/>
      <c r="G469" s="2"/>
      <c r="H469" s="1"/>
      <c r="I469" s="40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>
      <c r="A470" s="1"/>
      <c r="B470" s="1"/>
      <c r="C470" s="1"/>
      <c r="D470" s="1"/>
      <c r="E470" s="1"/>
      <c r="F470" s="2"/>
      <c r="G470" s="2"/>
      <c r="H470" s="1"/>
      <c r="I470" s="40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>
      <c r="A471" s="1"/>
      <c r="B471" s="1"/>
      <c r="C471" s="1"/>
      <c r="D471" s="1"/>
      <c r="E471" s="1"/>
      <c r="F471" s="2"/>
      <c r="G471" s="2"/>
      <c r="H471" s="1"/>
      <c r="I471" s="40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>
      <c r="A472" s="1"/>
      <c r="B472" s="1"/>
      <c r="C472" s="1"/>
      <c r="D472" s="1"/>
      <c r="E472" s="1"/>
      <c r="F472" s="2"/>
      <c r="G472" s="2"/>
      <c r="H472" s="1"/>
      <c r="I472" s="40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>
      <c r="A473" s="1"/>
      <c r="B473" s="1"/>
      <c r="C473" s="1"/>
      <c r="D473" s="1"/>
      <c r="E473" s="1"/>
      <c r="F473" s="2"/>
      <c r="G473" s="2"/>
      <c r="H473" s="1"/>
      <c r="I473" s="40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>
      <c r="A474" s="1"/>
      <c r="B474" s="1"/>
      <c r="C474" s="1"/>
      <c r="D474" s="1"/>
      <c r="E474" s="1"/>
      <c r="F474" s="2"/>
      <c r="G474" s="2"/>
      <c r="H474" s="1"/>
      <c r="I474" s="40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>
      <c r="A475" s="1"/>
      <c r="B475" s="1"/>
      <c r="C475" s="1"/>
      <c r="D475" s="1"/>
      <c r="E475" s="1"/>
      <c r="F475" s="2"/>
      <c r="G475" s="2"/>
      <c r="H475" s="1"/>
      <c r="I475" s="40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>
      <c r="A476" s="1"/>
      <c r="B476" s="1"/>
      <c r="C476" s="1"/>
      <c r="D476" s="1"/>
      <c r="E476" s="1"/>
      <c r="F476" s="2"/>
      <c r="G476" s="2"/>
      <c r="H476" s="1"/>
      <c r="I476" s="40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>
      <c r="A477" s="1"/>
      <c r="B477" s="1"/>
      <c r="C477" s="1"/>
      <c r="D477" s="1"/>
      <c r="E477" s="1"/>
      <c r="F477" s="2"/>
      <c r="G477" s="2"/>
      <c r="H477" s="1"/>
      <c r="I477" s="40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>
      <c r="A478" s="1"/>
      <c r="B478" s="1"/>
      <c r="C478" s="1"/>
      <c r="D478" s="1"/>
      <c r="E478" s="1"/>
      <c r="F478" s="2"/>
      <c r="G478" s="2"/>
      <c r="H478" s="1"/>
      <c r="I478" s="40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>
      <c r="A479" s="1"/>
      <c r="B479" s="1"/>
      <c r="C479" s="1"/>
      <c r="D479" s="1"/>
      <c r="E479" s="1"/>
      <c r="F479" s="2"/>
      <c r="G479" s="2"/>
      <c r="H479" s="1"/>
      <c r="I479" s="40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>
      <c r="A480" s="1"/>
      <c r="B480" s="1"/>
      <c r="C480" s="1"/>
      <c r="D480" s="1"/>
      <c r="E480" s="1"/>
      <c r="F480" s="2"/>
      <c r="G480" s="2"/>
      <c r="H480" s="1"/>
      <c r="I480" s="40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>
      <c r="A481" s="1"/>
      <c r="B481" s="1"/>
      <c r="C481" s="1"/>
      <c r="D481" s="1"/>
      <c r="E481" s="1"/>
      <c r="F481" s="2"/>
      <c r="G481" s="2"/>
      <c r="H481" s="1"/>
      <c r="I481" s="40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>
      <c r="A482" s="1"/>
      <c r="B482" s="1"/>
      <c r="C482" s="1"/>
      <c r="D482" s="1"/>
      <c r="E482" s="1"/>
      <c r="F482" s="2"/>
      <c r="G482" s="2"/>
      <c r="H482" s="1"/>
      <c r="I482" s="40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>
      <c r="A483" s="1"/>
      <c r="B483" s="1"/>
      <c r="C483" s="1"/>
      <c r="D483" s="1"/>
      <c r="E483" s="1"/>
      <c r="F483" s="2"/>
      <c r="G483" s="2"/>
      <c r="H483" s="1"/>
      <c r="I483" s="40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>
      <c r="A484" s="1"/>
      <c r="B484" s="1"/>
      <c r="C484" s="1"/>
      <c r="D484" s="1"/>
      <c r="E484" s="1"/>
      <c r="F484" s="2"/>
      <c r="G484" s="2"/>
      <c r="H484" s="1"/>
      <c r="I484" s="40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>
      <c r="A485" s="1"/>
      <c r="B485" s="1"/>
      <c r="C485" s="1"/>
      <c r="D485" s="1"/>
      <c r="E485" s="1"/>
      <c r="F485" s="2"/>
      <c r="G485" s="2"/>
      <c r="H485" s="1"/>
      <c r="I485" s="40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>
      <c r="A486" s="1"/>
      <c r="B486" s="1"/>
      <c r="C486" s="1"/>
      <c r="D486" s="1"/>
      <c r="E486" s="1"/>
      <c r="F486" s="2"/>
      <c r="G486" s="2"/>
      <c r="H486" s="1"/>
      <c r="I486" s="40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>
      <c r="A487" s="1"/>
      <c r="B487" s="1"/>
      <c r="C487" s="1"/>
      <c r="D487" s="1"/>
      <c r="E487" s="1"/>
      <c r="F487" s="2"/>
      <c r="G487" s="2"/>
      <c r="H487" s="1"/>
      <c r="I487" s="40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>
      <c r="A488" s="1"/>
      <c r="B488" s="1"/>
      <c r="C488" s="1"/>
      <c r="D488" s="1"/>
      <c r="E488" s="1"/>
      <c r="F488" s="2"/>
      <c r="G488" s="2"/>
      <c r="H488" s="1"/>
      <c r="I488" s="40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>
      <c r="A489" s="1"/>
      <c r="B489" s="1"/>
      <c r="C489" s="1"/>
      <c r="D489" s="1"/>
      <c r="E489" s="1"/>
      <c r="F489" s="2"/>
      <c r="G489" s="2"/>
      <c r="H489" s="1"/>
      <c r="I489" s="40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>
      <c r="A490" s="1"/>
      <c r="B490" s="1"/>
      <c r="C490" s="1"/>
      <c r="D490" s="1"/>
      <c r="E490" s="1"/>
      <c r="F490" s="2"/>
      <c r="G490" s="2"/>
      <c r="H490" s="1"/>
      <c r="I490" s="40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>
      <c r="A491" s="1"/>
      <c r="B491" s="1"/>
      <c r="C491" s="1"/>
      <c r="D491" s="1"/>
      <c r="E491" s="1"/>
      <c r="F491" s="2"/>
      <c r="G491" s="2"/>
      <c r="H491" s="1"/>
      <c r="I491" s="40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>
      <c r="A492" s="1"/>
      <c r="B492" s="1"/>
      <c r="C492" s="1"/>
      <c r="D492" s="1"/>
      <c r="E492" s="1"/>
      <c r="F492" s="2"/>
      <c r="G492" s="2"/>
      <c r="H492" s="1"/>
      <c r="I492" s="40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>
      <c r="A493" s="1"/>
      <c r="B493" s="1"/>
      <c r="C493" s="1"/>
      <c r="D493" s="1"/>
      <c r="E493" s="1"/>
      <c r="F493" s="2"/>
      <c r="G493" s="2"/>
      <c r="H493" s="1"/>
      <c r="I493" s="40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>
      <c r="A494" s="1"/>
      <c r="B494" s="1"/>
      <c r="C494" s="1"/>
      <c r="D494" s="1"/>
      <c r="E494" s="1"/>
      <c r="F494" s="2"/>
      <c r="G494" s="2"/>
      <c r="H494" s="1"/>
      <c r="I494" s="40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>
      <c r="A495" s="1"/>
      <c r="B495" s="1"/>
      <c r="C495" s="1"/>
      <c r="D495" s="1"/>
      <c r="E495" s="1"/>
      <c r="F495" s="2"/>
      <c r="G495" s="2"/>
      <c r="H495" s="1"/>
      <c r="I495" s="40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>
      <c r="A496" s="1"/>
      <c r="B496" s="1"/>
      <c r="C496" s="1"/>
      <c r="D496" s="1"/>
      <c r="E496" s="1"/>
      <c r="F496" s="2"/>
      <c r="G496" s="2"/>
      <c r="H496" s="1"/>
      <c r="I496" s="40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>
      <c r="A497" s="1"/>
      <c r="B497" s="1"/>
      <c r="C497" s="1"/>
      <c r="D497" s="1"/>
      <c r="E497" s="1"/>
      <c r="F497" s="2"/>
      <c r="G497" s="2"/>
      <c r="H497" s="1"/>
      <c r="I497" s="40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>
      <c r="A498" s="1"/>
      <c r="B498" s="1"/>
      <c r="C498" s="1"/>
      <c r="D498" s="1"/>
      <c r="E498" s="1"/>
      <c r="F498" s="2"/>
      <c r="G498" s="2"/>
      <c r="H498" s="1"/>
      <c r="I498" s="40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>
      <c r="A499" s="1"/>
      <c r="B499" s="1"/>
      <c r="C499" s="1"/>
      <c r="D499" s="1"/>
      <c r="E499" s="1"/>
      <c r="F499" s="2"/>
      <c r="G499" s="2"/>
      <c r="H499" s="1"/>
      <c r="I499" s="40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>
      <c r="A500" s="1"/>
      <c r="B500" s="1"/>
      <c r="C500" s="1"/>
      <c r="D500" s="1"/>
      <c r="E500" s="1"/>
      <c r="F500" s="2"/>
      <c r="G500" s="2"/>
      <c r="H500" s="1"/>
      <c r="I500" s="40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>
      <c r="A501" s="1"/>
      <c r="B501" s="1"/>
      <c r="C501" s="1"/>
      <c r="D501" s="1"/>
      <c r="E501" s="1"/>
      <c r="F501" s="2"/>
      <c r="G501" s="2"/>
      <c r="H501" s="1"/>
      <c r="I501" s="40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>
      <c r="A502" s="1"/>
      <c r="B502" s="1"/>
      <c r="C502" s="1"/>
      <c r="D502" s="1"/>
      <c r="E502" s="1"/>
      <c r="F502" s="2"/>
      <c r="G502" s="2"/>
      <c r="H502" s="1"/>
      <c r="I502" s="40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>
      <c r="A503" s="1"/>
      <c r="B503" s="1"/>
      <c r="C503" s="1"/>
      <c r="D503" s="1"/>
      <c r="E503" s="1"/>
      <c r="F503" s="2"/>
      <c r="G503" s="2"/>
      <c r="H503" s="1"/>
      <c r="I503" s="40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>
      <c r="A504" s="1"/>
      <c r="B504" s="1"/>
      <c r="C504" s="1"/>
      <c r="D504" s="1"/>
      <c r="E504" s="1"/>
      <c r="F504" s="2"/>
      <c r="G504" s="2"/>
      <c r="H504" s="1"/>
      <c r="I504" s="40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>
      <c r="A505" s="1"/>
      <c r="B505" s="1"/>
      <c r="C505" s="1"/>
      <c r="D505" s="1"/>
      <c r="E505" s="1"/>
      <c r="F505" s="2"/>
      <c r="G505" s="2"/>
      <c r="H505" s="1"/>
      <c r="I505" s="40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>
      <c r="A506" s="1"/>
      <c r="B506" s="1"/>
      <c r="C506" s="1"/>
      <c r="D506" s="1"/>
      <c r="E506" s="1"/>
      <c r="F506" s="2"/>
      <c r="G506" s="2"/>
      <c r="H506" s="1"/>
      <c r="I506" s="40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>
      <c r="A507" s="1"/>
      <c r="B507" s="1"/>
      <c r="C507" s="1"/>
      <c r="D507" s="1"/>
      <c r="E507" s="1"/>
      <c r="F507" s="2"/>
      <c r="G507" s="2"/>
      <c r="H507" s="1"/>
      <c r="I507" s="40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>
      <c r="A508" s="1"/>
      <c r="B508" s="1"/>
      <c r="C508" s="1"/>
      <c r="D508" s="1"/>
      <c r="E508" s="1"/>
      <c r="F508" s="2"/>
      <c r="G508" s="2"/>
      <c r="H508" s="1"/>
      <c r="I508" s="40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>
      <c r="A509" s="1"/>
      <c r="B509" s="1"/>
      <c r="C509" s="1"/>
      <c r="D509" s="1"/>
      <c r="E509" s="1"/>
      <c r="F509" s="2"/>
      <c r="G509" s="2"/>
      <c r="H509" s="1"/>
      <c r="I509" s="40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>
      <c r="A510" s="1"/>
      <c r="B510" s="1"/>
      <c r="C510" s="1"/>
      <c r="D510" s="1"/>
      <c r="E510" s="1"/>
      <c r="F510" s="2"/>
      <c r="G510" s="2"/>
      <c r="H510" s="1"/>
      <c r="I510" s="40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>
      <c r="A511" s="1"/>
      <c r="B511" s="1"/>
      <c r="C511" s="1"/>
      <c r="D511" s="1"/>
      <c r="E511" s="1"/>
      <c r="F511" s="2"/>
      <c r="G511" s="2"/>
      <c r="H511" s="1"/>
      <c r="I511" s="40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>
      <c r="A512" s="1"/>
      <c r="B512" s="1"/>
      <c r="C512" s="1"/>
      <c r="D512" s="1"/>
      <c r="E512" s="1"/>
      <c r="F512" s="2"/>
      <c r="G512" s="2"/>
      <c r="H512" s="1"/>
      <c r="I512" s="40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>
      <c r="A513" s="1"/>
      <c r="B513" s="1"/>
      <c r="C513" s="1"/>
      <c r="D513" s="1"/>
      <c r="E513" s="1"/>
      <c r="F513" s="2"/>
      <c r="G513" s="2"/>
      <c r="H513" s="1"/>
      <c r="I513" s="40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>
      <c r="A514" s="1"/>
      <c r="B514" s="1"/>
      <c r="C514" s="1"/>
      <c r="D514" s="1"/>
      <c r="E514" s="1"/>
      <c r="F514" s="2"/>
      <c r="G514" s="2"/>
      <c r="H514" s="1"/>
      <c r="I514" s="40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>
      <c r="A515" s="1"/>
      <c r="B515" s="1"/>
      <c r="C515" s="1"/>
      <c r="D515" s="1"/>
      <c r="E515" s="1"/>
      <c r="F515" s="2"/>
      <c r="G515" s="2"/>
      <c r="H515" s="1"/>
      <c r="I515" s="40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>
      <c r="A516" s="1"/>
      <c r="B516" s="1"/>
      <c r="C516" s="1"/>
      <c r="D516" s="1"/>
      <c r="E516" s="1"/>
      <c r="F516" s="2"/>
      <c r="G516" s="2"/>
      <c r="H516" s="1"/>
      <c r="I516" s="40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>
      <c r="A517" s="1"/>
      <c r="B517" s="1"/>
      <c r="C517" s="1"/>
      <c r="D517" s="1"/>
      <c r="E517" s="1"/>
      <c r="F517" s="2"/>
      <c r="G517" s="2"/>
      <c r="H517" s="1"/>
      <c r="I517" s="40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>
      <c r="A518" s="1"/>
      <c r="B518" s="1"/>
      <c r="C518" s="1"/>
      <c r="D518" s="1"/>
      <c r="E518" s="1"/>
      <c r="F518" s="2"/>
      <c r="G518" s="2"/>
      <c r="H518" s="1"/>
      <c r="I518" s="40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>
      <c r="A519" s="1"/>
      <c r="B519" s="1"/>
      <c r="C519" s="1"/>
      <c r="D519" s="1"/>
      <c r="E519" s="1"/>
      <c r="F519" s="2"/>
      <c r="G519" s="2"/>
      <c r="H519" s="1"/>
      <c r="I519" s="40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>
      <c r="A520" s="1"/>
      <c r="B520" s="1"/>
      <c r="C520" s="1"/>
      <c r="D520" s="1"/>
      <c r="E520" s="1"/>
      <c r="F520" s="2"/>
      <c r="G520" s="2"/>
      <c r="H520" s="1"/>
      <c r="I520" s="40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>
      <c r="A521" s="1"/>
      <c r="B521" s="1"/>
      <c r="C521" s="1"/>
      <c r="D521" s="1"/>
      <c r="E521" s="1"/>
      <c r="F521" s="2"/>
      <c r="G521" s="2"/>
      <c r="H521" s="1"/>
      <c r="I521" s="40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>
      <c r="A522" s="1"/>
      <c r="B522" s="1"/>
      <c r="C522" s="1"/>
      <c r="D522" s="1"/>
      <c r="E522" s="1"/>
      <c r="F522" s="2"/>
      <c r="G522" s="2"/>
      <c r="H522" s="1"/>
      <c r="I522" s="40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>
      <c r="A523" s="1"/>
      <c r="B523" s="1"/>
      <c r="C523" s="1"/>
      <c r="D523" s="1"/>
      <c r="E523" s="1"/>
      <c r="F523" s="2"/>
      <c r="G523" s="2"/>
      <c r="H523" s="1"/>
      <c r="I523" s="40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>
      <c r="A524" s="1"/>
      <c r="B524" s="1"/>
      <c r="C524" s="1"/>
      <c r="D524" s="1"/>
      <c r="E524" s="1"/>
      <c r="F524" s="2"/>
      <c r="G524" s="2"/>
      <c r="H524" s="1"/>
      <c r="I524" s="40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>
      <c r="A525" s="1"/>
      <c r="B525" s="1"/>
      <c r="C525" s="1"/>
      <c r="D525" s="1"/>
      <c r="E525" s="1"/>
      <c r="F525" s="2"/>
      <c r="G525" s="2"/>
      <c r="H525" s="1"/>
      <c r="I525" s="40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>
      <c r="A526" s="1"/>
      <c r="B526" s="1"/>
      <c r="C526" s="1"/>
      <c r="D526" s="1"/>
      <c r="E526" s="1"/>
      <c r="F526" s="2"/>
      <c r="G526" s="2"/>
      <c r="H526" s="1"/>
      <c r="I526" s="40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>
      <c r="A527" s="1"/>
      <c r="B527" s="1"/>
      <c r="C527" s="1"/>
      <c r="D527" s="1"/>
      <c r="E527" s="1"/>
      <c r="F527" s="2"/>
      <c r="G527" s="2"/>
      <c r="H527" s="1"/>
      <c r="I527" s="40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>
      <c r="A528" s="1"/>
      <c r="B528" s="1"/>
      <c r="C528" s="1"/>
      <c r="D528" s="1"/>
      <c r="E528" s="1"/>
      <c r="F528" s="2"/>
      <c r="G528" s="2"/>
      <c r="H528" s="1"/>
      <c r="I528" s="40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>
      <c r="A529" s="1"/>
      <c r="B529" s="1"/>
      <c r="C529" s="1"/>
      <c r="D529" s="1"/>
      <c r="E529" s="1"/>
      <c r="F529" s="2"/>
      <c r="G529" s="2"/>
      <c r="H529" s="1"/>
      <c r="I529" s="40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>
      <c r="A530" s="1"/>
      <c r="B530" s="1"/>
      <c r="C530" s="1"/>
      <c r="D530" s="1"/>
      <c r="E530" s="1"/>
      <c r="F530" s="2"/>
      <c r="G530" s="2"/>
      <c r="H530" s="1"/>
      <c r="I530" s="40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>
      <c r="A531" s="1"/>
      <c r="B531" s="1"/>
      <c r="C531" s="1"/>
      <c r="D531" s="1"/>
      <c r="E531" s="1"/>
      <c r="F531" s="2"/>
      <c r="G531" s="2"/>
      <c r="H531" s="1"/>
      <c r="I531" s="40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>
      <c r="A532" s="1"/>
      <c r="B532" s="1"/>
      <c r="C532" s="1"/>
      <c r="D532" s="1"/>
      <c r="E532" s="1"/>
      <c r="F532" s="2"/>
      <c r="G532" s="2"/>
      <c r="H532" s="1"/>
      <c r="I532" s="40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>
      <c r="A533" s="1"/>
      <c r="B533" s="1"/>
      <c r="C533" s="1"/>
      <c r="D533" s="1"/>
      <c r="E533" s="1"/>
      <c r="F533" s="2"/>
      <c r="G533" s="2"/>
      <c r="H533" s="1"/>
      <c r="I533" s="40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>
      <c r="A534" s="1"/>
      <c r="B534" s="1"/>
      <c r="C534" s="1"/>
      <c r="D534" s="1"/>
      <c r="E534" s="1"/>
      <c r="F534" s="2"/>
      <c r="G534" s="2"/>
      <c r="H534" s="1"/>
      <c r="I534" s="40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>
      <c r="A535" s="1"/>
      <c r="B535" s="1"/>
      <c r="C535" s="1"/>
      <c r="D535" s="1"/>
      <c r="E535" s="1"/>
      <c r="F535" s="2"/>
      <c r="G535" s="2"/>
      <c r="H535" s="1"/>
      <c r="I535" s="40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>
      <c r="A536" s="1"/>
      <c r="B536" s="1"/>
      <c r="C536" s="1"/>
      <c r="D536" s="1"/>
      <c r="E536" s="1"/>
      <c r="F536" s="2"/>
      <c r="G536" s="2"/>
      <c r="H536" s="1"/>
      <c r="I536" s="40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>
      <c r="A537" s="1"/>
      <c r="B537" s="1"/>
      <c r="C537" s="1"/>
      <c r="D537" s="1"/>
      <c r="E537" s="1"/>
      <c r="F537" s="2"/>
      <c r="G537" s="2"/>
      <c r="H537" s="1"/>
      <c r="I537" s="40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>
      <c r="A538" s="1"/>
      <c r="B538" s="1"/>
      <c r="C538" s="1"/>
      <c r="D538" s="1"/>
      <c r="E538" s="1"/>
      <c r="F538" s="2"/>
      <c r="G538" s="2"/>
      <c r="H538" s="1"/>
      <c r="I538" s="40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>
      <c r="A539" s="1"/>
      <c r="B539" s="1"/>
      <c r="C539" s="1"/>
      <c r="D539" s="1"/>
      <c r="E539" s="1"/>
      <c r="F539" s="2"/>
      <c r="G539" s="2"/>
      <c r="H539" s="1"/>
      <c r="I539" s="40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>
      <c r="A540" s="1"/>
      <c r="B540" s="1"/>
      <c r="C540" s="1"/>
      <c r="D540" s="1"/>
      <c r="E540" s="1"/>
      <c r="F540" s="2"/>
      <c r="G540" s="2"/>
      <c r="H540" s="1"/>
      <c r="I540" s="40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>
      <c r="A541" s="1"/>
      <c r="B541" s="1"/>
      <c r="C541" s="1"/>
      <c r="D541" s="1"/>
      <c r="E541" s="1"/>
      <c r="F541" s="2"/>
      <c r="G541" s="2"/>
      <c r="H541" s="1"/>
      <c r="I541" s="40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>
      <c r="A542" s="1"/>
      <c r="B542" s="1"/>
      <c r="C542" s="1"/>
      <c r="D542" s="1"/>
      <c r="E542" s="1"/>
      <c r="F542" s="2"/>
      <c r="G542" s="2"/>
      <c r="H542" s="1"/>
      <c r="I542" s="40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>
      <c r="A543" s="1"/>
      <c r="B543" s="1"/>
      <c r="C543" s="1"/>
      <c r="D543" s="1"/>
      <c r="E543" s="1"/>
      <c r="F543" s="2"/>
      <c r="G543" s="2"/>
      <c r="H543" s="1"/>
      <c r="I543" s="40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>
      <c r="A544" s="1"/>
      <c r="B544" s="1"/>
      <c r="C544" s="1"/>
      <c r="D544" s="1"/>
      <c r="E544" s="1"/>
      <c r="F544" s="2"/>
      <c r="G544" s="2"/>
      <c r="H544" s="1"/>
      <c r="I544" s="40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>
      <c r="A545" s="1"/>
      <c r="B545" s="1"/>
      <c r="C545" s="1"/>
      <c r="D545" s="1"/>
      <c r="E545" s="1"/>
      <c r="F545" s="2"/>
      <c r="G545" s="2"/>
      <c r="H545" s="1"/>
      <c r="I545" s="40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>
      <c r="A546" s="1"/>
      <c r="B546" s="1"/>
      <c r="C546" s="1"/>
      <c r="D546" s="1"/>
      <c r="E546" s="1"/>
      <c r="F546" s="2"/>
      <c r="G546" s="2"/>
      <c r="H546" s="1"/>
      <c r="I546" s="40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>
      <c r="A547" s="1"/>
      <c r="B547" s="1"/>
      <c r="C547" s="1"/>
      <c r="D547" s="1"/>
      <c r="E547" s="1"/>
      <c r="F547" s="2"/>
      <c r="G547" s="2"/>
      <c r="H547" s="1"/>
      <c r="I547" s="40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>
      <c r="A548" s="1"/>
      <c r="B548" s="1"/>
      <c r="C548" s="1"/>
      <c r="D548" s="1"/>
      <c r="E548" s="1"/>
      <c r="F548" s="2"/>
      <c r="G548" s="2"/>
      <c r="H548" s="1"/>
      <c r="I548" s="40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>
      <c r="A549" s="1"/>
      <c r="B549" s="1"/>
      <c r="C549" s="1"/>
      <c r="D549" s="1"/>
      <c r="E549" s="1"/>
      <c r="F549" s="2"/>
      <c r="G549" s="2"/>
      <c r="H549" s="1"/>
      <c r="I549" s="40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>
      <c r="A550" s="1"/>
      <c r="B550" s="1"/>
      <c r="C550" s="1"/>
      <c r="D550" s="1"/>
      <c r="E550" s="1"/>
      <c r="F550" s="2"/>
      <c r="G550" s="2"/>
      <c r="H550" s="1"/>
      <c r="I550" s="40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>
      <c r="A551" s="1"/>
      <c r="B551" s="1"/>
      <c r="C551" s="1"/>
      <c r="D551" s="1"/>
      <c r="E551" s="1"/>
      <c r="F551" s="2"/>
      <c r="G551" s="2"/>
      <c r="H551" s="1"/>
      <c r="I551" s="40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>
      <c r="A552" s="1"/>
      <c r="B552" s="1"/>
      <c r="C552" s="1"/>
      <c r="D552" s="1"/>
      <c r="E552" s="1"/>
      <c r="F552" s="2"/>
      <c r="G552" s="2"/>
      <c r="H552" s="1"/>
      <c r="I552" s="40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>
      <c r="A553" s="1"/>
      <c r="B553" s="1"/>
      <c r="C553" s="1"/>
      <c r="D553" s="1"/>
      <c r="E553" s="1"/>
      <c r="F553" s="2"/>
      <c r="G553" s="2"/>
      <c r="H553" s="1"/>
      <c r="I553" s="40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>
      <c r="A554" s="1"/>
      <c r="B554" s="1"/>
      <c r="C554" s="1"/>
      <c r="D554" s="1"/>
      <c r="E554" s="1"/>
      <c r="F554" s="2"/>
      <c r="G554" s="2"/>
      <c r="H554" s="1"/>
      <c r="I554" s="40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>
      <c r="A555" s="1"/>
      <c r="B555" s="1"/>
      <c r="C555" s="1"/>
      <c r="D555" s="1"/>
      <c r="E555" s="1"/>
      <c r="F555" s="2"/>
      <c r="G555" s="2"/>
      <c r="H555" s="1"/>
      <c r="I555" s="40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>
      <c r="A556" s="1"/>
      <c r="B556" s="1"/>
      <c r="C556" s="1"/>
      <c r="D556" s="1"/>
      <c r="E556" s="1"/>
      <c r="F556" s="2"/>
      <c r="G556" s="2"/>
      <c r="H556" s="1"/>
      <c r="I556" s="40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>
      <c r="A557" s="1"/>
      <c r="B557" s="1"/>
      <c r="C557" s="1"/>
      <c r="D557" s="1"/>
      <c r="E557" s="1"/>
      <c r="F557" s="2"/>
      <c r="G557" s="2"/>
      <c r="H557" s="1"/>
      <c r="I557" s="40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>
      <c r="A558" s="1"/>
      <c r="B558" s="1"/>
      <c r="C558" s="1"/>
      <c r="D558" s="1"/>
      <c r="E558" s="1"/>
      <c r="F558" s="2"/>
      <c r="G558" s="2"/>
      <c r="H558" s="1"/>
      <c r="I558" s="40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>
      <c r="A559" s="1"/>
      <c r="B559" s="1"/>
      <c r="C559" s="1"/>
      <c r="D559" s="1"/>
      <c r="E559" s="1"/>
      <c r="F559" s="2"/>
      <c r="G559" s="2"/>
      <c r="H559" s="1"/>
      <c r="I559" s="40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>
      <c r="A560" s="1"/>
      <c r="B560" s="1"/>
      <c r="C560" s="1"/>
      <c r="D560" s="1"/>
      <c r="E560" s="1"/>
      <c r="F560" s="2"/>
      <c r="G560" s="2"/>
      <c r="H560" s="1"/>
      <c r="I560" s="40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>
      <c r="A561" s="1"/>
      <c r="B561" s="1"/>
      <c r="C561" s="1"/>
      <c r="D561" s="1"/>
      <c r="E561" s="1"/>
      <c r="F561" s="2"/>
      <c r="G561" s="2"/>
      <c r="H561" s="1"/>
      <c r="I561" s="40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>
      <c r="A562" s="1"/>
      <c r="B562" s="1"/>
      <c r="C562" s="1"/>
      <c r="D562" s="1"/>
      <c r="E562" s="1"/>
      <c r="F562" s="2"/>
      <c r="G562" s="2"/>
      <c r="H562" s="1"/>
      <c r="I562" s="40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>
      <c r="A563" s="1"/>
      <c r="B563" s="1"/>
      <c r="C563" s="1"/>
      <c r="D563" s="1"/>
      <c r="E563" s="1"/>
      <c r="F563" s="2"/>
      <c r="G563" s="2"/>
      <c r="H563" s="1"/>
      <c r="I563" s="40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>
      <c r="A564" s="1"/>
      <c r="B564" s="1"/>
      <c r="C564" s="1"/>
      <c r="D564" s="1"/>
      <c r="E564" s="1"/>
      <c r="F564" s="2"/>
      <c r="G564" s="2"/>
      <c r="H564" s="1"/>
      <c r="I564" s="40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>
      <c r="A565" s="1"/>
      <c r="B565" s="1"/>
      <c r="C565" s="1"/>
      <c r="D565" s="1"/>
      <c r="E565" s="1"/>
      <c r="F565" s="2"/>
      <c r="G565" s="2"/>
      <c r="H565" s="1"/>
      <c r="I565" s="40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>
      <c r="A566" s="1"/>
      <c r="B566" s="1"/>
      <c r="C566" s="1"/>
      <c r="D566" s="1"/>
      <c r="E566" s="1"/>
      <c r="F566" s="2"/>
      <c r="G566" s="2"/>
      <c r="H566" s="1"/>
      <c r="I566" s="40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>
      <c r="A567" s="1"/>
      <c r="B567" s="1"/>
      <c r="C567" s="1"/>
      <c r="D567" s="1"/>
      <c r="E567" s="1"/>
      <c r="F567" s="2"/>
      <c r="G567" s="2"/>
      <c r="H567" s="1"/>
      <c r="I567" s="40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>
      <c r="A568" s="1"/>
      <c r="B568" s="1"/>
      <c r="C568" s="1"/>
      <c r="D568" s="1"/>
      <c r="E568" s="1"/>
      <c r="F568" s="2"/>
      <c r="G568" s="2"/>
      <c r="H568" s="1"/>
      <c r="I568" s="40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>
      <c r="A569" s="1"/>
      <c r="B569" s="1"/>
      <c r="C569" s="1"/>
      <c r="D569" s="1"/>
      <c r="E569" s="1"/>
      <c r="F569" s="2"/>
      <c r="G569" s="2"/>
      <c r="H569" s="1"/>
      <c r="I569" s="40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>
      <c r="A570" s="1"/>
      <c r="B570" s="1"/>
      <c r="C570" s="1"/>
      <c r="D570" s="1"/>
      <c r="E570" s="1"/>
      <c r="F570" s="2"/>
      <c r="G570" s="2"/>
      <c r="H570" s="1"/>
      <c r="I570" s="40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>
      <c r="A571" s="1"/>
      <c r="B571" s="1"/>
      <c r="C571" s="1"/>
      <c r="D571" s="1"/>
      <c r="E571" s="1"/>
      <c r="F571" s="2"/>
      <c r="G571" s="2"/>
      <c r="H571" s="1"/>
      <c r="I571" s="40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>
      <c r="A572" s="1"/>
      <c r="B572" s="1"/>
      <c r="C572" s="1"/>
      <c r="D572" s="1"/>
      <c r="E572" s="1"/>
      <c r="F572" s="2"/>
      <c r="G572" s="2"/>
      <c r="H572" s="1"/>
      <c r="I572" s="40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>
      <c r="A573" s="1"/>
      <c r="B573" s="1"/>
      <c r="C573" s="1"/>
      <c r="D573" s="1"/>
      <c r="E573" s="1"/>
      <c r="F573" s="2"/>
      <c r="G573" s="2"/>
      <c r="H573" s="1"/>
      <c r="I573" s="40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>
      <c r="A574" s="1"/>
      <c r="B574" s="1"/>
      <c r="C574" s="1"/>
      <c r="D574" s="1"/>
      <c r="E574" s="1"/>
      <c r="F574" s="2"/>
      <c r="G574" s="2"/>
      <c r="H574" s="1"/>
      <c r="I574" s="40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>
      <c r="A575" s="1"/>
      <c r="B575" s="1"/>
      <c r="C575" s="1"/>
      <c r="D575" s="1"/>
      <c r="E575" s="1"/>
      <c r="F575" s="2"/>
      <c r="G575" s="2"/>
      <c r="H575" s="1"/>
      <c r="I575" s="40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>
      <c r="A576" s="1"/>
      <c r="B576" s="1"/>
      <c r="C576" s="1"/>
      <c r="D576" s="1"/>
      <c r="E576" s="1"/>
      <c r="F576" s="2"/>
      <c r="G576" s="2"/>
      <c r="H576" s="1"/>
      <c r="I576" s="40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>
      <c r="A577" s="1"/>
      <c r="B577" s="1"/>
      <c r="C577" s="1"/>
      <c r="D577" s="1"/>
      <c r="E577" s="1"/>
      <c r="F577" s="2"/>
      <c r="G577" s="2"/>
      <c r="H577" s="1"/>
      <c r="I577" s="40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>
      <c r="A578" s="1"/>
      <c r="B578" s="1"/>
      <c r="C578" s="1"/>
      <c r="D578" s="1"/>
      <c r="E578" s="1"/>
      <c r="F578" s="2"/>
      <c r="G578" s="2"/>
      <c r="H578" s="1"/>
      <c r="I578" s="40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>
      <c r="A579" s="1"/>
      <c r="B579" s="1"/>
      <c r="C579" s="1"/>
      <c r="D579" s="1"/>
      <c r="E579" s="1"/>
      <c r="F579" s="2"/>
      <c r="G579" s="2"/>
      <c r="H579" s="1"/>
      <c r="I579" s="40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>
      <c r="A580" s="1"/>
      <c r="B580" s="1"/>
      <c r="C580" s="1"/>
      <c r="D580" s="1"/>
      <c r="E580" s="1"/>
      <c r="F580" s="2"/>
      <c r="G580" s="2"/>
      <c r="H580" s="1"/>
      <c r="I580" s="40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>
      <c r="A581" s="1"/>
      <c r="B581" s="1"/>
      <c r="C581" s="1"/>
      <c r="D581" s="1"/>
      <c r="E581" s="1"/>
      <c r="F581" s="2"/>
      <c r="G581" s="2"/>
      <c r="H581" s="1"/>
      <c r="I581" s="40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>
      <c r="A582" s="1"/>
      <c r="B582" s="1"/>
      <c r="C582" s="1"/>
      <c r="D582" s="1"/>
      <c r="E582" s="1"/>
      <c r="F582" s="2"/>
      <c r="G582" s="2"/>
      <c r="H582" s="1"/>
      <c r="I582" s="40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>
      <c r="A583" s="1"/>
      <c r="B583" s="1"/>
      <c r="C583" s="1"/>
      <c r="D583" s="1"/>
      <c r="E583" s="1"/>
      <c r="F583" s="2"/>
      <c r="G583" s="2"/>
      <c r="H583" s="1"/>
      <c r="I583" s="40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>
      <c r="A584" s="1"/>
      <c r="B584" s="1"/>
      <c r="C584" s="1"/>
      <c r="D584" s="1"/>
      <c r="E584" s="1"/>
      <c r="F584" s="2"/>
      <c r="G584" s="2"/>
      <c r="H584" s="1"/>
      <c r="I584" s="40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>
      <c r="A585" s="1"/>
      <c r="B585" s="1"/>
      <c r="C585" s="1"/>
      <c r="D585" s="1"/>
      <c r="E585" s="1"/>
      <c r="F585" s="2"/>
      <c r="G585" s="2"/>
      <c r="H585" s="1"/>
      <c r="I585" s="40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>
      <c r="A586" s="1"/>
      <c r="B586" s="1"/>
      <c r="C586" s="1"/>
      <c r="D586" s="1"/>
      <c r="E586" s="1"/>
      <c r="F586" s="2"/>
      <c r="G586" s="2"/>
      <c r="H586" s="1"/>
      <c r="I586" s="40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>
      <c r="A587" s="1"/>
      <c r="B587" s="1"/>
      <c r="C587" s="1"/>
      <c r="D587" s="1"/>
      <c r="E587" s="1"/>
      <c r="F587" s="2"/>
      <c r="G587" s="2"/>
      <c r="H587" s="1"/>
      <c r="I587" s="40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>
      <c r="A588" s="1"/>
      <c r="B588" s="1"/>
      <c r="C588" s="1"/>
      <c r="D588" s="1"/>
      <c r="E588" s="1"/>
      <c r="F588" s="2"/>
      <c r="G588" s="2"/>
      <c r="H588" s="1"/>
      <c r="I588" s="40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>
      <c r="A589" s="1"/>
      <c r="B589" s="1"/>
      <c r="C589" s="1"/>
      <c r="D589" s="1"/>
      <c r="E589" s="1"/>
      <c r="F589" s="2"/>
      <c r="G589" s="2"/>
      <c r="H589" s="1"/>
      <c r="I589" s="40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>
      <c r="A590" s="1"/>
      <c r="B590" s="1"/>
      <c r="C590" s="1"/>
      <c r="D590" s="1"/>
      <c r="E590" s="1"/>
      <c r="F590" s="2"/>
      <c r="G590" s="2"/>
      <c r="H590" s="1"/>
      <c r="I590" s="40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>
      <c r="A591" s="1"/>
      <c r="B591" s="1"/>
      <c r="C591" s="1"/>
      <c r="D591" s="1"/>
      <c r="E591" s="1"/>
      <c r="F591" s="2"/>
      <c r="G591" s="2"/>
      <c r="H591" s="1"/>
      <c r="I591" s="40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>
      <c r="A592" s="1"/>
      <c r="B592" s="1"/>
      <c r="C592" s="1"/>
      <c r="D592" s="1"/>
      <c r="E592" s="1"/>
      <c r="F592" s="2"/>
      <c r="G592" s="2"/>
      <c r="H592" s="1"/>
      <c r="I592" s="40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>
      <c r="A593" s="1"/>
      <c r="B593" s="1"/>
      <c r="C593" s="1"/>
      <c r="D593" s="1"/>
      <c r="E593" s="1"/>
      <c r="F593" s="2"/>
      <c r="G593" s="2"/>
      <c r="H593" s="1"/>
      <c r="I593" s="40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>
      <c r="A594" s="1"/>
      <c r="B594" s="1"/>
      <c r="C594" s="1"/>
      <c r="D594" s="1"/>
      <c r="E594" s="1"/>
      <c r="F594" s="2"/>
      <c r="G594" s="2"/>
      <c r="H594" s="1"/>
      <c r="I594" s="40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>
      <c r="A595" s="1"/>
      <c r="B595" s="1"/>
      <c r="C595" s="1"/>
      <c r="D595" s="1"/>
      <c r="E595" s="1"/>
      <c r="F595" s="2"/>
      <c r="G595" s="2"/>
      <c r="H595" s="1"/>
      <c r="I595" s="40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>
      <c r="A596" s="1"/>
      <c r="B596" s="1"/>
      <c r="C596" s="1"/>
      <c r="D596" s="1"/>
      <c r="E596" s="1"/>
      <c r="F596" s="2"/>
      <c r="G596" s="2"/>
      <c r="H596" s="1"/>
      <c r="I596" s="40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>
      <c r="A597" s="1"/>
      <c r="B597" s="1"/>
      <c r="C597" s="1"/>
      <c r="D597" s="1"/>
      <c r="E597" s="1"/>
      <c r="F597" s="2"/>
      <c r="G597" s="2"/>
      <c r="H597" s="1"/>
      <c r="I597" s="40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>
      <c r="A598" s="1"/>
      <c r="B598" s="1"/>
      <c r="C598" s="1"/>
      <c r="D598" s="1"/>
      <c r="E598" s="1"/>
      <c r="F598" s="2"/>
      <c r="G598" s="2"/>
      <c r="H598" s="1"/>
      <c r="I598" s="40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>
      <c r="A599" s="1"/>
      <c r="B599" s="1"/>
      <c r="C599" s="1"/>
      <c r="D599" s="1"/>
      <c r="E599" s="1"/>
      <c r="F599" s="2"/>
      <c r="G599" s="2"/>
      <c r="H599" s="1"/>
      <c r="I599" s="40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>
      <c r="A600" s="1"/>
      <c r="B600" s="1"/>
      <c r="C600" s="1"/>
      <c r="D600" s="1"/>
      <c r="E600" s="1"/>
      <c r="F600" s="2"/>
      <c r="G600" s="2"/>
      <c r="H600" s="1"/>
      <c r="I600" s="40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>
      <c r="A601" s="1"/>
      <c r="B601" s="1"/>
      <c r="C601" s="1"/>
      <c r="D601" s="1"/>
      <c r="E601" s="1"/>
      <c r="F601" s="2"/>
      <c r="G601" s="2"/>
      <c r="H601" s="1"/>
      <c r="I601" s="40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>
      <c r="A602" s="1"/>
      <c r="B602" s="1"/>
      <c r="C602" s="1"/>
      <c r="D602" s="1"/>
      <c r="E602" s="1"/>
      <c r="F602" s="2"/>
      <c r="G602" s="2"/>
      <c r="H602" s="1"/>
      <c r="I602" s="40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>
      <c r="A603" s="1"/>
      <c r="B603" s="1"/>
      <c r="C603" s="1"/>
      <c r="D603" s="1"/>
      <c r="E603" s="1"/>
      <c r="F603" s="2"/>
      <c r="G603" s="2"/>
      <c r="H603" s="1"/>
      <c r="I603" s="40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>
      <c r="A604" s="1"/>
      <c r="B604" s="1"/>
      <c r="C604" s="1"/>
      <c r="D604" s="1"/>
      <c r="E604" s="1"/>
      <c r="F604" s="2"/>
      <c r="G604" s="2"/>
      <c r="H604" s="1"/>
      <c r="I604" s="40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>
      <c r="A605" s="1"/>
      <c r="B605" s="1"/>
      <c r="C605" s="1"/>
      <c r="D605" s="1"/>
      <c r="E605" s="1"/>
      <c r="F605" s="2"/>
      <c r="G605" s="2"/>
      <c r="H605" s="1"/>
      <c r="I605" s="40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>
      <c r="A606" s="1"/>
      <c r="B606" s="1"/>
      <c r="C606" s="1"/>
      <c r="D606" s="1"/>
      <c r="E606" s="1"/>
      <c r="F606" s="2"/>
      <c r="G606" s="2"/>
      <c r="H606" s="1"/>
      <c r="I606" s="40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>
      <c r="A607" s="1"/>
      <c r="B607" s="1"/>
      <c r="C607" s="1"/>
      <c r="D607" s="1"/>
      <c r="E607" s="1"/>
      <c r="F607" s="2"/>
      <c r="G607" s="2"/>
      <c r="H607" s="1"/>
      <c r="I607" s="40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>
      <c r="A608" s="1"/>
      <c r="B608" s="1"/>
      <c r="C608" s="1"/>
      <c r="D608" s="1"/>
      <c r="E608" s="1"/>
      <c r="F608" s="2"/>
      <c r="G608" s="2"/>
      <c r="H608" s="1"/>
      <c r="I608" s="40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>
      <c r="A609" s="1"/>
      <c r="B609" s="1"/>
      <c r="C609" s="1"/>
      <c r="D609" s="1"/>
      <c r="E609" s="1"/>
      <c r="F609" s="2"/>
      <c r="G609" s="2"/>
      <c r="H609" s="1"/>
      <c r="I609" s="40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>
      <c r="A610" s="1"/>
      <c r="B610" s="1"/>
      <c r="C610" s="1"/>
      <c r="D610" s="1"/>
      <c r="E610" s="1"/>
      <c r="F610" s="2"/>
      <c r="G610" s="2"/>
      <c r="H610" s="1"/>
      <c r="I610" s="40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>
      <c r="A611" s="1"/>
      <c r="B611" s="1"/>
      <c r="C611" s="1"/>
      <c r="D611" s="1"/>
      <c r="E611" s="1"/>
      <c r="F611" s="2"/>
      <c r="G611" s="2"/>
      <c r="H611" s="1"/>
      <c r="I611" s="40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>
      <c r="A612" s="1"/>
      <c r="B612" s="1"/>
      <c r="C612" s="1"/>
      <c r="D612" s="1"/>
      <c r="E612" s="1"/>
      <c r="F612" s="2"/>
      <c r="G612" s="2"/>
      <c r="H612" s="1"/>
      <c r="I612" s="40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>
      <c r="A613" s="1"/>
      <c r="B613" s="1"/>
      <c r="C613" s="1"/>
      <c r="D613" s="1"/>
      <c r="E613" s="1"/>
      <c r="F613" s="2"/>
      <c r="G613" s="2"/>
      <c r="H613" s="1"/>
      <c r="I613" s="40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>
      <c r="A614" s="1"/>
      <c r="B614" s="1"/>
      <c r="C614" s="1"/>
      <c r="D614" s="1"/>
      <c r="E614" s="1"/>
      <c r="F614" s="2"/>
      <c r="G614" s="2"/>
      <c r="H614" s="1"/>
      <c r="I614" s="40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>
      <c r="A615" s="1"/>
      <c r="B615" s="1"/>
      <c r="C615" s="1"/>
      <c r="D615" s="1"/>
      <c r="E615" s="1"/>
      <c r="F615" s="2"/>
      <c r="G615" s="2"/>
      <c r="H615" s="1"/>
      <c r="I615" s="40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>
      <c r="A616" s="1"/>
      <c r="B616" s="1"/>
      <c r="C616" s="1"/>
      <c r="D616" s="1"/>
      <c r="E616" s="1"/>
      <c r="F616" s="2"/>
      <c r="G616" s="2"/>
      <c r="H616" s="1"/>
      <c r="I616" s="40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>
      <c r="A617" s="1"/>
      <c r="B617" s="1"/>
      <c r="C617" s="1"/>
      <c r="D617" s="1"/>
      <c r="E617" s="1"/>
      <c r="F617" s="2"/>
      <c r="G617" s="2"/>
      <c r="H617" s="1"/>
      <c r="I617" s="40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>
      <c r="A618" s="1"/>
      <c r="B618" s="1"/>
      <c r="C618" s="1"/>
      <c r="D618" s="1"/>
      <c r="E618" s="1"/>
      <c r="F618" s="2"/>
      <c r="G618" s="2"/>
      <c r="H618" s="1"/>
      <c r="I618" s="40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>
      <c r="A619" s="1"/>
      <c r="B619" s="1"/>
      <c r="C619" s="1"/>
      <c r="D619" s="1"/>
      <c r="E619" s="1"/>
      <c r="F619" s="2"/>
      <c r="G619" s="2"/>
      <c r="H619" s="1"/>
      <c r="I619" s="40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>
      <c r="A620" s="1"/>
      <c r="B620" s="1"/>
      <c r="C620" s="1"/>
      <c r="D620" s="1"/>
      <c r="E620" s="1"/>
      <c r="F620" s="2"/>
      <c r="G620" s="2"/>
      <c r="H620" s="1"/>
      <c r="I620" s="40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>
      <c r="A621" s="1"/>
      <c r="B621" s="1"/>
      <c r="C621" s="1"/>
      <c r="D621" s="1"/>
      <c r="E621" s="1"/>
      <c r="F621" s="2"/>
      <c r="G621" s="2"/>
      <c r="H621" s="1"/>
      <c r="I621" s="40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>
      <c r="A622" s="1"/>
      <c r="B622" s="1"/>
      <c r="C622" s="1"/>
      <c r="D622" s="1"/>
      <c r="E622" s="1"/>
      <c r="F622" s="2"/>
      <c r="G622" s="2"/>
      <c r="H622" s="1"/>
      <c r="I622" s="40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>
      <c r="A623" s="1"/>
      <c r="B623" s="1"/>
      <c r="C623" s="1"/>
      <c r="D623" s="1"/>
      <c r="E623" s="1"/>
      <c r="F623" s="2"/>
      <c r="G623" s="2"/>
      <c r="H623" s="1"/>
      <c r="I623" s="40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>
      <c r="A624" s="1"/>
      <c r="B624" s="1"/>
      <c r="C624" s="1"/>
      <c r="D624" s="1"/>
      <c r="E624" s="1"/>
      <c r="F624" s="2"/>
      <c r="G624" s="2"/>
      <c r="H624" s="1"/>
      <c r="I624" s="40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>
      <c r="A625" s="1"/>
      <c r="B625" s="1"/>
      <c r="C625" s="1"/>
      <c r="D625" s="1"/>
      <c r="E625" s="1"/>
      <c r="F625" s="2"/>
      <c r="G625" s="2"/>
      <c r="H625" s="1"/>
      <c r="I625" s="40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>
      <c r="A626" s="1"/>
      <c r="B626" s="1"/>
      <c r="C626" s="1"/>
      <c r="D626" s="1"/>
      <c r="E626" s="1"/>
      <c r="F626" s="2"/>
      <c r="G626" s="2"/>
      <c r="H626" s="1"/>
      <c r="I626" s="40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>
      <c r="A627" s="1"/>
      <c r="B627" s="1"/>
      <c r="C627" s="1"/>
      <c r="D627" s="1"/>
      <c r="E627" s="1"/>
      <c r="F627" s="2"/>
      <c r="G627" s="2"/>
      <c r="H627" s="1"/>
      <c r="I627" s="40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>
      <c r="A628" s="1"/>
      <c r="B628" s="1"/>
      <c r="C628" s="1"/>
      <c r="D628" s="1"/>
      <c r="E628" s="1"/>
      <c r="F628" s="2"/>
      <c r="G628" s="2"/>
      <c r="H628" s="1"/>
      <c r="I628" s="40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>
      <c r="A629" s="1"/>
      <c r="B629" s="1"/>
      <c r="C629" s="1"/>
      <c r="D629" s="1"/>
      <c r="E629" s="1"/>
      <c r="F629" s="2"/>
      <c r="G629" s="2"/>
      <c r="H629" s="1"/>
      <c r="I629" s="40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>
      <c r="A630" s="1"/>
      <c r="B630" s="1"/>
      <c r="C630" s="1"/>
      <c r="D630" s="1"/>
      <c r="E630" s="1"/>
      <c r="F630" s="2"/>
      <c r="G630" s="2"/>
      <c r="H630" s="1"/>
      <c r="I630" s="40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>
      <c r="A631" s="1"/>
      <c r="B631" s="1"/>
      <c r="C631" s="1"/>
      <c r="D631" s="1"/>
      <c r="E631" s="1"/>
      <c r="F631" s="2"/>
      <c r="G631" s="2"/>
      <c r="H631" s="1"/>
      <c r="I631" s="40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>
      <c r="A632" s="1"/>
      <c r="B632" s="1"/>
      <c r="C632" s="1"/>
      <c r="D632" s="1"/>
      <c r="E632" s="1"/>
      <c r="F632" s="2"/>
      <c r="G632" s="2"/>
      <c r="H632" s="1"/>
      <c r="I632" s="40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>
      <c r="A633" s="1"/>
      <c r="B633" s="1"/>
      <c r="C633" s="1"/>
      <c r="D633" s="1"/>
      <c r="E633" s="1"/>
      <c r="F633" s="2"/>
      <c r="G633" s="2"/>
      <c r="H633" s="1"/>
      <c r="I633" s="40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>
      <c r="A634" s="1"/>
      <c r="B634" s="1"/>
      <c r="C634" s="1"/>
      <c r="D634" s="1"/>
      <c r="E634" s="1"/>
      <c r="F634" s="2"/>
      <c r="G634" s="2"/>
      <c r="H634" s="1"/>
      <c r="I634" s="40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>
      <c r="A635" s="1"/>
      <c r="B635" s="1"/>
      <c r="C635" s="1"/>
      <c r="D635" s="1"/>
      <c r="E635" s="1"/>
      <c r="F635" s="2"/>
      <c r="G635" s="2"/>
      <c r="H635" s="1"/>
      <c r="I635" s="40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>
      <c r="A636" s="1"/>
      <c r="B636" s="1"/>
      <c r="C636" s="1"/>
      <c r="D636" s="1"/>
      <c r="E636" s="1"/>
      <c r="F636" s="2"/>
      <c r="G636" s="2"/>
      <c r="H636" s="1"/>
      <c r="I636" s="40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>
      <c r="A637" s="1"/>
      <c r="B637" s="1"/>
      <c r="C637" s="1"/>
      <c r="D637" s="1"/>
      <c r="E637" s="1"/>
      <c r="F637" s="2"/>
      <c r="G637" s="2"/>
      <c r="H637" s="1"/>
      <c r="I637" s="40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>
      <c r="A638" s="1"/>
      <c r="B638" s="1"/>
      <c r="C638" s="1"/>
      <c r="D638" s="1"/>
      <c r="E638" s="1"/>
      <c r="F638" s="2"/>
      <c r="G638" s="2"/>
      <c r="H638" s="1"/>
      <c r="I638" s="40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>
      <c r="A639" s="1"/>
      <c r="B639" s="1"/>
      <c r="C639" s="1"/>
      <c r="D639" s="1"/>
      <c r="E639" s="1"/>
      <c r="F639" s="2"/>
      <c r="G639" s="2"/>
      <c r="H639" s="1"/>
      <c r="I639" s="40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>
      <c r="A640" s="1"/>
      <c r="B640" s="1"/>
      <c r="C640" s="1"/>
      <c r="D640" s="1"/>
      <c r="E640" s="1"/>
      <c r="F640" s="2"/>
      <c r="G640" s="2"/>
      <c r="H640" s="1"/>
      <c r="I640" s="40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>
      <c r="A641" s="1"/>
      <c r="B641" s="1"/>
      <c r="C641" s="1"/>
      <c r="D641" s="1"/>
      <c r="E641" s="1"/>
      <c r="F641" s="2"/>
      <c r="G641" s="2"/>
      <c r="H641" s="1"/>
      <c r="I641" s="40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>
      <c r="A642" s="1"/>
      <c r="B642" s="1"/>
      <c r="C642" s="1"/>
      <c r="D642" s="1"/>
      <c r="E642" s="1"/>
      <c r="F642" s="2"/>
      <c r="G642" s="2"/>
      <c r="H642" s="1"/>
      <c r="I642" s="40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>
      <c r="A643" s="1"/>
      <c r="B643" s="1"/>
      <c r="C643" s="1"/>
      <c r="D643" s="1"/>
      <c r="E643" s="1"/>
      <c r="F643" s="2"/>
      <c r="G643" s="2"/>
      <c r="H643" s="1"/>
      <c r="I643" s="40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>
      <c r="A644" s="1"/>
      <c r="B644" s="1"/>
      <c r="C644" s="1"/>
      <c r="D644" s="1"/>
      <c r="E644" s="1"/>
      <c r="F644" s="2"/>
      <c r="G644" s="2"/>
      <c r="H644" s="1"/>
      <c r="I644" s="40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>
      <c r="A645" s="1"/>
      <c r="B645" s="1"/>
      <c r="C645" s="1"/>
      <c r="D645" s="1"/>
      <c r="E645" s="1"/>
      <c r="F645" s="2"/>
      <c r="G645" s="2"/>
      <c r="H645" s="1"/>
      <c r="I645" s="40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>
      <c r="A646" s="1"/>
      <c r="B646" s="1"/>
      <c r="C646" s="1"/>
      <c r="D646" s="1"/>
      <c r="E646" s="1"/>
      <c r="F646" s="2"/>
      <c r="G646" s="2"/>
      <c r="H646" s="1"/>
      <c r="I646" s="40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>
      <c r="A647" s="1"/>
      <c r="B647" s="1"/>
      <c r="C647" s="1"/>
      <c r="D647" s="1"/>
      <c r="E647" s="1"/>
      <c r="F647" s="2"/>
      <c r="G647" s="2"/>
      <c r="H647" s="1"/>
      <c r="I647" s="40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>
      <c r="A648" s="1"/>
      <c r="B648" s="1"/>
      <c r="C648" s="1"/>
      <c r="D648" s="1"/>
      <c r="E648" s="1"/>
      <c r="F648" s="2"/>
      <c r="G648" s="2"/>
      <c r="H648" s="1"/>
      <c r="I648" s="40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>
      <c r="A649" s="1"/>
      <c r="B649" s="1"/>
      <c r="C649" s="1"/>
      <c r="D649" s="1"/>
      <c r="E649" s="1"/>
      <c r="F649" s="2"/>
      <c r="G649" s="2"/>
      <c r="H649" s="1"/>
      <c r="I649" s="40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>
      <c r="A650" s="1"/>
      <c r="B650" s="1"/>
      <c r="C650" s="1"/>
      <c r="D650" s="1"/>
      <c r="E650" s="1"/>
      <c r="F650" s="2"/>
      <c r="G650" s="2"/>
      <c r="H650" s="1"/>
      <c r="I650" s="40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>
      <c r="A651" s="1"/>
      <c r="B651" s="1"/>
      <c r="C651" s="1"/>
      <c r="D651" s="1"/>
      <c r="E651" s="1"/>
      <c r="F651" s="2"/>
      <c r="G651" s="2"/>
      <c r="H651" s="1"/>
      <c r="I651" s="40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>
      <c r="A652" s="1"/>
      <c r="B652" s="1"/>
      <c r="C652" s="1"/>
      <c r="D652" s="1"/>
      <c r="E652" s="1"/>
      <c r="F652" s="2"/>
      <c r="G652" s="2"/>
      <c r="H652" s="1"/>
      <c r="I652" s="40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>
      <c r="A653" s="1"/>
      <c r="B653" s="1"/>
      <c r="C653" s="1"/>
      <c r="D653" s="1"/>
      <c r="E653" s="1"/>
      <c r="F653" s="2"/>
      <c r="G653" s="2"/>
      <c r="H653" s="1"/>
      <c r="I653" s="40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>
      <c r="A654" s="1"/>
      <c r="B654" s="1"/>
      <c r="C654" s="1"/>
      <c r="D654" s="1"/>
      <c r="E654" s="1"/>
      <c r="F654" s="2"/>
      <c r="G654" s="2"/>
      <c r="H654" s="1"/>
      <c r="I654" s="40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>
      <c r="A655" s="1"/>
      <c r="B655" s="1"/>
      <c r="C655" s="1"/>
      <c r="D655" s="1"/>
      <c r="E655" s="1"/>
      <c r="F655" s="2"/>
      <c r="G655" s="2"/>
      <c r="H655" s="1"/>
      <c r="I655" s="40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>
      <c r="A656" s="1"/>
      <c r="B656" s="1"/>
      <c r="C656" s="1"/>
      <c r="D656" s="1"/>
      <c r="E656" s="1"/>
      <c r="F656" s="2"/>
      <c r="G656" s="2"/>
      <c r="H656" s="1"/>
      <c r="I656" s="40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>
      <c r="A657" s="1"/>
      <c r="B657" s="1"/>
      <c r="C657" s="1"/>
      <c r="D657" s="1"/>
      <c r="E657" s="1"/>
      <c r="F657" s="2"/>
      <c r="G657" s="2"/>
      <c r="H657" s="1"/>
      <c r="I657" s="40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>
      <c r="A658" s="1"/>
      <c r="B658" s="1"/>
      <c r="C658" s="1"/>
      <c r="D658" s="1"/>
      <c r="E658" s="1"/>
      <c r="F658" s="2"/>
      <c r="G658" s="2"/>
      <c r="H658" s="1"/>
      <c r="I658" s="40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>
      <c r="A659" s="1"/>
      <c r="B659" s="1"/>
      <c r="C659" s="1"/>
      <c r="D659" s="1"/>
      <c r="E659" s="1"/>
      <c r="F659" s="2"/>
      <c r="G659" s="2"/>
      <c r="H659" s="1"/>
      <c r="I659" s="40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>
      <c r="A660" s="1"/>
      <c r="B660" s="1"/>
      <c r="C660" s="1"/>
      <c r="D660" s="1"/>
      <c r="E660" s="1"/>
      <c r="F660" s="2"/>
      <c r="G660" s="2"/>
      <c r="H660" s="1"/>
      <c r="I660" s="40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>
      <c r="A661" s="1"/>
      <c r="B661" s="1"/>
      <c r="C661" s="1"/>
      <c r="D661" s="1"/>
      <c r="E661" s="1"/>
      <c r="F661" s="2"/>
      <c r="G661" s="2"/>
      <c r="H661" s="1"/>
      <c r="I661" s="40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>
      <c r="A662" s="1"/>
      <c r="B662" s="1"/>
      <c r="C662" s="1"/>
      <c r="D662" s="1"/>
      <c r="E662" s="1"/>
      <c r="F662" s="2"/>
      <c r="G662" s="2"/>
      <c r="H662" s="1"/>
      <c r="I662" s="40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>
      <c r="A663" s="1"/>
      <c r="B663" s="1"/>
      <c r="C663" s="1"/>
      <c r="D663" s="1"/>
      <c r="E663" s="1"/>
      <c r="F663" s="2"/>
      <c r="G663" s="2"/>
      <c r="H663" s="1"/>
      <c r="I663" s="40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>
      <c r="A664" s="1"/>
      <c r="B664" s="1"/>
      <c r="C664" s="1"/>
      <c r="D664" s="1"/>
      <c r="E664" s="1"/>
      <c r="F664" s="2"/>
      <c r="G664" s="2"/>
      <c r="H664" s="1"/>
      <c r="I664" s="40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>
      <c r="A665" s="1"/>
      <c r="B665" s="1"/>
      <c r="C665" s="1"/>
      <c r="D665" s="1"/>
      <c r="E665" s="1"/>
      <c r="F665" s="2"/>
      <c r="G665" s="2"/>
      <c r="H665" s="1"/>
      <c r="I665" s="40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>
      <c r="A666" s="1"/>
      <c r="B666" s="1"/>
      <c r="C666" s="1"/>
      <c r="D666" s="1"/>
      <c r="E666" s="1"/>
      <c r="F666" s="2"/>
      <c r="G666" s="2"/>
      <c r="H666" s="1"/>
      <c r="I666" s="40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>
      <c r="A667" s="1"/>
      <c r="B667" s="1"/>
      <c r="C667" s="1"/>
      <c r="D667" s="1"/>
      <c r="E667" s="1"/>
      <c r="F667" s="2"/>
      <c r="G667" s="2"/>
      <c r="H667" s="1"/>
      <c r="I667" s="40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>
      <c r="A668" s="1"/>
      <c r="B668" s="1"/>
      <c r="C668" s="1"/>
      <c r="D668" s="1"/>
      <c r="E668" s="1"/>
      <c r="F668" s="2"/>
      <c r="G668" s="2"/>
      <c r="H668" s="1"/>
      <c r="I668" s="40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>
      <c r="A669" s="1"/>
      <c r="B669" s="1"/>
      <c r="C669" s="1"/>
      <c r="D669" s="1"/>
      <c r="E669" s="1"/>
      <c r="F669" s="2"/>
      <c r="G669" s="2"/>
      <c r="H669" s="1"/>
      <c r="I669" s="40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>
      <c r="A670" s="1"/>
      <c r="B670" s="1"/>
      <c r="C670" s="1"/>
      <c r="D670" s="1"/>
      <c r="E670" s="1"/>
      <c r="F670" s="2"/>
      <c r="G670" s="2"/>
      <c r="H670" s="1"/>
      <c r="I670" s="40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>
      <c r="A671" s="1"/>
      <c r="B671" s="1"/>
      <c r="C671" s="1"/>
      <c r="D671" s="1"/>
      <c r="E671" s="1"/>
      <c r="F671" s="2"/>
      <c r="G671" s="2"/>
      <c r="H671" s="1"/>
      <c r="I671" s="40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>
      <c r="A672" s="1"/>
      <c r="B672" s="1"/>
      <c r="C672" s="1"/>
      <c r="D672" s="1"/>
      <c r="E672" s="1"/>
      <c r="F672" s="2"/>
      <c r="G672" s="2"/>
      <c r="H672" s="1"/>
      <c r="I672" s="40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>
      <c r="A673" s="1"/>
      <c r="B673" s="1"/>
      <c r="C673" s="1"/>
      <c r="D673" s="1"/>
      <c r="E673" s="1"/>
      <c r="F673" s="2"/>
      <c r="G673" s="2"/>
      <c r="H673" s="1"/>
      <c r="I673" s="40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>
      <c r="A674" s="1"/>
      <c r="B674" s="1"/>
      <c r="C674" s="1"/>
      <c r="D674" s="1"/>
      <c r="E674" s="1"/>
      <c r="F674" s="2"/>
      <c r="G674" s="2"/>
      <c r="H674" s="1"/>
      <c r="I674" s="40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>
      <c r="A675" s="1"/>
      <c r="B675" s="1"/>
      <c r="C675" s="1"/>
      <c r="D675" s="1"/>
      <c r="E675" s="1"/>
      <c r="F675" s="2"/>
      <c r="G675" s="2"/>
      <c r="H675" s="1"/>
      <c r="I675" s="40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>
      <c r="A676" s="1"/>
      <c r="B676" s="1"/>
      <c r="C676" s="1"/>
      <c r="D676" s="1"/>
      <c r="E676" s="1"/>
      <c r="F676" s="2"/>
      <c r="G676" s="2"/>
      <c r="H676" s="1"/>
      <c r="I676" s="40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>
      <c r="A677" s="1"/>
      <c r="B677" s="1"/>
      <c r="C677" s="1"/>
      <c r="D677" s="1"/>
      <c r="E677" s="1"/>
      <c r="F677" s="2"/>
      <c r="G677" s="2"/>
      <c r="H677" s="1"/>
      <c r="I677" s="40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>
      <c r="A678" s="1"/>
      <c r="B678" s="1"/>
      <c r="C678" s="1"/>
      <c r="D678" s="1"/>
      <c r="E678" s="1"/>
      <c r="F678" s="2"/>
      <c r="G678" s="2"/>
      <c r="H678" s="1"/>
      <c r="I678" s="40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>
      <c r="A679" s="1"/>
      <c r="B679" s="1"/>
      <c r="C679" s="1"/>
      <c r="D679" s="1"/>
      <c r="E679" s="1"/>
      <c r="F679" s="2"/>
      <c r="G679" s="2"/>
      <c r="H679" s="1"/>
      <c r="I679" s="40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>
      <c r="A680" s="1"/>
      <c r="B680" s="1"/>
      <c r="C680" s="1"/>
      <c r="D680" s="1"/>
      <c r="E680" s="1"/>
      <c r="F680" s="2"/>
      <c r="G680" s="2"/>
      <c r="H680" s="1"/>
      <c r="I680" s="40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>
      <c r="A681" s="1"/>
      <c r="B681" s="1"/>
      <c r="C681" s="1"/>
      <c r="D681" s="1"/>
      <c r="E681" s="1"/>
      <c r="F681" s="2"/>
      <c r="G681" s="2"/>
      <c r="H681" s="1"/>
      <c r="I681" s="40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>
      <c r="A682" s="1"/>
      <c r="B682" s="1"/>
      <c r="C682" s="1"/>
      <c r="D682" s="1"/>
      <c r="E682" s="1"/>
      <c r="F682" s="2"/>
      <c r="G682" s="2"/>
      <c r="H682" s="1"/>
      <c r="I682" s="40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>
      <c r="A683" s="1"/>
      <c r="B683" s="1"/>
      <c r="C683" s="1"/>
      <c r="D683" s="1"/>
      <c r="E683" s="1"/>
      <c r="F683" s="2"/>
      <c r="G683" s="2"/>
      <c r="H683" s="1"/>
      <c r="I683" s="40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>
      <c r="A684" s="1"/>
      <c r="B684" s="1"/>
      <c r="C684" s="1"/>
      <c r="D684" s="1"/>
      <c r="E684" s="1"/>
      <c r="F684" s="2"/>
      <c r="G684" s="2"/>
      <c r="H684" s="1"/>
      <c r="I684" s="40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>
      <c r="A685" s="1"/>
      <c r="B685" s="1"/>
      <c r="C685" s="1"/>
      <c r="D685" s="1"/>
      <c r="E685" s="1"/>
      <c r="F685" s="2"/>
      <c r="G685" s="2"/>
      <c r="H685" s="1"/>
      <c r="I685" s="40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>
      <c r="A686" s="1"/>
      <c r="B686" s="1"/>
      <c r="C686" s="1"/>
      <c r="D686" s="1"/>
      <c r="E686" s="1"/>
      <c r="F686" s="2"/>
      <c r="G686" s="2"/>
      <c r="H686" s="1"/>
      <c r="I686" s="40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>
      <c r="A687" s="1"/>
      <c r="B687" s="1"/>
      <c r="C687" s="1"/>
      <c r="D687" s="1"/>
      <c r="E687" s="1"/>
      <c r="F687" s="2"/>
      <c r="G687" s="2"/>
      <c r="H687" s="1"/>
      <c r="I687" s="40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>
      <c r="A688" s="1"/>
      <c r="B688" s="1"/>
      <c r="C688" s="1"/>
      <c r="D688" s="1"/>
      <c r="E688" s="1"/>
      <c r="F688" s="2"/>
      <c r="G688" s="2"/>
      <c r="H688" s="1"/>
      <c r="I688" s="40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>
      <c r="A689" s="1"/>
      <c r="B689" s="1"/>
      <c r="C689" s="1"/>
      <c r="D689" s="1"/>
      <c r="E689" s="1"/>
      <c r="F689" s="2"/>
      <c r="G689" s="2"/>
      <c r="H689" s="1"/>
      <c r="I689" s="40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>
      <c r="A690" s="1"/>
      <c r="B690" s="1"/>
      <c r="C690" s="1"/>
      <c r="D690" s="1"/>
      <c r="E690" s="1"/>
      <c r="F690" s="2"/>
      <c r="G690" s="2"/>
      <c r="H690" s="1"/>
      <c r="I690" s="40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>
      <c r="A691" s="1"/>
      <c r="B691" s="1"/>
      <c r="C691" s="1"/>
      <c r="D691" s="1"/>
      <c r="E691" s="1"/>
      <c r="F691" s="2"/>
      <c r="G691" s="2"/>
      <c r="H691" s="1"/>
      <c r="I691" s="40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>
      <c r="A692" s="1"/>
      <c r="B692" s="1"/>
      <c r="C692" s="1"/>
      <c r="D692" s="1"/>
      <c r="E692" s="1"/>
      <c r="F692" s="2"/>
      <c r="G692" s="2"/>
      <c r="H692" s="1"/>
      <c r="I692" s="40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>
      <c r="A693" s="1"/>
      <c r="B693" s="1"/>
      <c r="C693" s="1"/>
      <c r="D693" s="1"/>
      <c r="E693" s="1"/>
      <c r="F693" s="2"/>
      <c r="G693" s="2"/>
      <c r="H693" s="1"/>
      <c r="I693" s="40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>
      <c r="A694" s="1"/>
      <c r="B694" s="1"/>
      <c r="C694" s="1"/>
      <c r="D694" s="1"/>
      <c r="E694" s="1"/>
      <c r="F694" s="2"/>
      <c r="G694" s="2"/>
      <c r="H694" s="1"/>
      <c r="I694" s="40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>
      <c r="A695" s="1"/>
      <c r="B695" s="1"/>
      <c r="C695" s="1"/>
      <c r="D695" s="1"/>
      <c r="E695" s="1"/>
      <c r="F695" s="2"/>
      <c r="G695" s="2"/>
      <c r="H695" s="1"/>
      <c r="I695" s="40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>
      <c r="A696" s="1"/>
      <c r="B696" s="1"/>
      <c r="C696" s="1"/>
      <c r="D696" s="1"/>
      <c r="E696" s="1"/>
      <c r="F696" s="2"/>
      <c r="G696" s="2"/>
      <c r="H696" s="1"/>
      <c r="I696" s="40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>
      <c r="A697" s="1"/>
      <c r="B697" s="1"/>
      <c r="C697" s="1"/>
      <c r="D697" s="1"/>
      <c r="E697" s="1"/>
      <c r="F697" s="2"/>
      <c r="G697" s="2"/>
      <c r="H697" s="1"/>
      <c r="I697" s="40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>
      <c r="A698" s="1"/>
      <c r="B698" s="1"/>
      <c r="C698" s="1"/>
      <c r="D698" s="1"/>
      <c r="E698" s="1"/>
      <c r="F698" s="2"/>
      <c r="G698" s="2"/>
      <c r="H698" s="1"/>
      <c r="I698" s="40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>
      <c r="A699" s="1"/>
      <c r="B699" s="1"/>
      <c r="C699" s="1"/>
      <c r="D699" s="1"/>
      <c r="E699" s="1"/>
      <c r="F699" s="2"/>
      <c r="G699" s="2"/>
      <c r="H699" s="1"/>
      <c r="I699" s="40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>
      <c r="A700" s="1"/>
      <c r="B700" s="1"/>
      <c r="C700" s="1"/>
      <c r="D700" s="1"/>
      <c r="E700" s="1"/>
      <c r="F700" s="2"/>
      <c r="G700" s="2"/>
      <c r="H700" s="1"/>
      <c r="I700" s="40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>
      <c r="A701" s="1"/>
      <c r="B701" s="1"/>
      <c r="C701" s="1"/>
      <c r="D701" s="1"/>
      <c r="E701" s="1"/>
      <c r="F701" s="2"/>
      <c r="G701" s="2"/>
      <c r="H701" s="1"/>
      <c r="I701" s="40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>
      <c r="A702" s="1"/>
      <c r="B702" s="1"/>
      <c r="C702" s="1"/>
      <c r="D702" s="1"/>
      <c r="E702" s="1"/>
      <c r="F702" s="2"/>
      <c r="G702" s="2"/>
      <c r="H702" s="1"/>
      <c r="I702" s="40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>
      <c r="A703" s="1"/>
      <c r="B703" s="1"/>
      <c r="C703" s="1"/>
      <c r="D703" s="1"/>
      <c r="E703" s="1"/>
      <c r="F703" s="2"/>
      <c r="G703" s="2"/>
      <c r="H703" s="1"/>
      <c r="I703" s="40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>
      <c r="A704" s="1"/>
      <c r="B704" s="1"/>
      <c r="C704" s="1"/>
      <c r="D704" s="1"/>
      <c r="E704" s="1"/>
      <c r="F704" s="2"/>
      <c r="G704" s="2"/>
      <c r="H704" s="1"/>
      <c r="I704" s="40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>
      <c r="A705" s="1"/>
      <c r="B705" s="1"/>
      <c r="C705" s="1"/>
      <c r="D705" s="1"/>
      <c r="E705" s="1"/>
      <c r="F705" s="2"/>
      <c r="G705" s="2"/>
      <c r="H705" s="1"/>
      <c r="I705" s="40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>
      <c r="A706" s="1"/>
      <c r="B706" s="1"/>
      <c r="C706" s="1"/>
      <c r="D706" s="1"/>
      <c r="E706" s="1"/>
      <c r="F706" s="2"/>
      <c r="G706" s="2"/>
      <c r="H706" s="1"/>
      <c r="I706" s="40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>
      <c r="A707" s="1"/>
      <c r="B707" s="1"/>
      <c r="C707" s="1"/>
      <c r="D707" s="1"/>
      <c r="E707" s="1"/>
      <c r="F707" s="2"/>
      <c r="G707" s="2"/>
      <c r="H707" s="1"/>
      <c r="I707" s="40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>
      <c r="A708" s="1"/>
      <c r="B708" s="1"/>
      <c r="C708" s="1"/>
      <c r="D708" s="1"/>
      <c r="E708" s="1"/>
      <c r="F708" s="2"/>
      <c r="G708" s="2"/>
      <c r="H708" s="1"/>
      <c r="I708" s="40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>
      <c r="A709" s="1"/>
      <c r="B709" s="1"/>
      <c r="C709" s="1"/>
      <c r="D709" s="1"/>
      <c r="E709" s="1"/>
      <c r="F709" s="2"/>
      <c r="G709" s="2"/>
      <c r="H709" s="1"/>
      <c r="I709" s="40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>
      <c r="A710" s="1"/>
      <c r="B710" s="1"/>
      <c r="C710" s="1"/>
      <c r="D710" s="1"/>
      <c r="E710" s="1"/>
      <c r="F710" s="2"/>
      <c r="G710" s="2"/>
      <c r="H710" s="1"/>
      <c r="I710" s="40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>
      <c r="A711" s="1"/>
      <c r="B711" s="1"/>
      <c r="C711" s="1"/>
      <c r="D711" s="1"/>
      <c r="E711" s="1"/>
      <c r="F711" s="2"/>
      <c r="G711" s="2"/>
      <c r="H711" s="1"/>
      <c r="I711" s="40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>
      <c r="A712" s="1"/>
      <c r="B712" s="1"/>
      <c r="C712" s="1"/>
      <c r="D712" s="1"/>
      <c r="E712" s="1"/>
      <c r="F712" s="2"/>
      <c r="G712" s="2"/>
      <c r="H712" s="1"/>
      <c r="I712" s="40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>
      <c r="A713" s="1"/>
      <c r="B713" s="1"/>
      <c r="C713" s="1"/>
      <c r="D713" s="1"/>
      <c r="E713" s="1"/>
      <c r="F713" s="2"/>
      <c r="G713" s="2"/>
      <c r="H713" s="1"/>
      <c r="I713" s="40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>
      <c r="A714" s="1"/>
      <c r="B714" s="1"/>
      <c r="C714" s="1"/>
      <c r="D714" s="1"/>
      <c r="E714" s="1"/>
      <c r="F714" s="2"/>
      <c r="G714" s="2"/>
      <c r="H714" s="1"/>
      <c r="I714" s="40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>
      <c r="A715" s="1"/>
      <c r="B715" s="1"/>
      <c r="C715" s="1"/>
      <c r="D715" s="1"/>
      <c r="E715" s="1"/>
      <c r="F715" s="2"/>
      <c r="G715" s="2"/>
      <c r="H715" s="1"/>
      <c r="I715" s="40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>
      <c r="A716" s="1"/>
      <c r="B716" s="1"/>
      <c r="C716" s="1"/>
      <c r="D716" s="1"/>
      <c r="E716" s="1"/>
      <c r="F716" s="2"/>
      <c r="G716" s="2"/>
      <c r="H716" s="1"/>
      <c r="I716" s="40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>
      <c r="A717" s="1"/>
      <c r="B717" s="1"/>
      <c r="C717" s="1"/>
      <c r="D717" s="1"/>
      <c r="E717" s="1"/>
      <c r="F717" s="2"/>
      <c r="G717" s="2"/>
      <c r="H717" s="1"/>
      <c r="I717" s="40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>
      <c r="A718" s="1"/>
      <c r="B718" s="1"/>
      <c r="C718" s="1"/>
      <c r="D718" s="1"/>
      <c r="E718" s="1"/>
      <c r="F718" s="2"/>
      <c r="G718" s="2"/>
      <c r="H718" s="1"/>
      <c r="I718" s="40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>
      <c r="A719" s="1"/>
      <c r="B719" s="1"/>
      <c r="C719" s="1"/>
      <c r="D719" s="1"/>
      <c r="E719" s="1"/>
      <c r="F719" s="2"/>
      <c r="G719" s="2"/>
      <c r="H719" s="1"/>
      <c r="I719" s="40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>
      <c r="A720" s="1"/>
      <c r="B720" s="1"/>
      <c r="C720" s="1"/>
      <c r="D720" s="1"/>
      <c r="E720" s="1"/>
      <c r="F720" s="2"/>
      <c r="G720" s="2"/>
      <c r="H720" s="1"/>
      <c r="I720" s="40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>
      <c r="A721" s="1"/>
      <c r="B721" s="1"/>
      <c r="C721" s="1"/>
      <c r="D721" s="1"/>
      <c r="E721" s="1"/>
      <c r="F721" s="2"/>
      <c r="G721" s="2"/>
      <c r="H721" s="1"/>
      <c r="I721" s="40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>
      <c r="A722" s="1"/>
      <c r="B722" s="1"/>
      <c r="C722" s="1"/>
      <c r="D722" s="1"/>
      <c r="E722" s="1"/>
      <c r="F722" s="2"/>
      <c r="G722" s="2"/>
      <c r="H722" s="1"/>
      <c r="I722" s="40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>
      <c r="A723" s="1"/>
      <c r="B723" s="1"/>
      <c r="C723" s="1"/>
      <c r="D723" s="1"/>
      <c r="E723" s="1"/>
      <c r="F723" s="2"/>
      <c r="G723" s="2"/>
      <c r="H723" s="1"/>
      <c r="I723" s="40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>
      <c r="A724" s="1"/>
      <c r="B724" s="1"/>
      <c r="C724" s="1"/>
      <c r="D724" s="1"/>
      <c r="E724" s="1"/>
      <c r="F724" s="2"/>
      <c r="G724" s="2"/>
      <c r="H724" s="1"/>
      <c r="I724" s="40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>
      <c r="A725" s="1"/>
      <c r="B725" s="1"/>
      <c r="C725" s="1"/>
      <c r="D725" s="1"/>
      <c r="E725" s="1"/>
      <c r="F725" s="2"/>
      <c r="G725" s="2"/>
      <c r="H725" s="1"/>
      <c r="I725" s="40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>
      <c r="A726" s="1"/>
      <c r="B726" s="1"/>
      <c r="C726" s="1"/>
      <c r="D726" s="1"/>
      <c r="E726" s="1"/>
      <c r="F726" s="2"/>
      <c r="G726" s="2"/>
      <c r="H726" s="1"/>
      <c r="I726" s="40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>
      <c r="A727" s="1"/>
      <c r="B727" s="1"/>
      <c r="C727" s="1"/>
      <c r="D727" s="1"/>
      <c r="E727" s="1"/>
      <c r="F727" s="2"/>
      <c r="G727" s="2"/>
      <c r="H727" s="1"/>
      <c r="I727" s="40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>
      <c r="A728" s="1"/>
      <c r="B728" s="1"/>
      <c r="C728" s="1"/>
      <c r="D728" s="1"/>
      <c r="E728" s="1"/>
      <c r="F728" s="2"/>
      <c r="G728" s="2"/>
      <c r="H728" s="1"/>
      <c r="I728" s="40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>
      <c r="A729" s="1"/>
      <c r="B729" s="1"/>
      <c r="C729" s="1"/>
      <c r="D729" s="1"/>
      <c r="E729" s="1"/>
      <c r="F729" s="2"/>
      <c r="G729" s="2"/>
      <c r="H729" s="1"/>
      <c r="I729" s="40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>
      <c r="A730" s="1"/>
      <c r="B730" s="1"/>
      <c r="C730" s="1"/>
      <c r="D730" s="1"/>
      <c r="E730" s="1"/>
      <c r="F730" s="2"/>
      <c r="G730" s="2"/>
      <c r="H730" s="1"/>
      <c r="I730" s="40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>
      <c r="A731" s="1"/>
      <c r="B731" s="1"/>
      <c r="C731" s="1"/>
      <c r="D731" s="1"/>
      <c r="E731" s="1"/>
      <c r="F731" s="2"/>
      <c r="G731" s="2"/>
      <c r="H731" s="1"/>
      <c r="I731" s="40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>
      <c r="A732" s="1"/>
      <c r="B732" s="1"/>
      <c r="C732" s="1"/>
      <c r="D732" s="1"/>
      <c r="E732" s="1"/>
      <c r="F732" s="2"/>
      <c r="G732" s="2"/>
      <c r="H732" s="1"/>
      <c r="I732" s="40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>
      <c r="A733" s="1"/>
      <c r="B733" s="1"/>
      <c r="C733" s="1"/>
      <c r="D733" s="1"/>
      <c r="E733" s="1"/>
      <c r="F733" s="2"/>
      <c r="G733" s="2"/>
      <c r="H733" s="1"/>
      <c r="I733" s="40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>
      <c r="A734" s="1"/>
      <c r="B734" s="1"/>
      <c r="C734" s="1"/>
      <c r="D734" s="1"/>
      <c r="E734" s="1"/>
      <c r="F734" s="2"/>
      <c r="G734" s="2"/>
      <c r="H734" s="1"/>
      <c r="I734" s="40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>
      <c r="A735" s="1"/>
      <c r="B735" s="1"/>
      <c r="C735" s="1"/>
      <c r="D735" s="1"/>
      <c r="E735" s="1"/>
      <c r="F735" s="2"/>
      <c r="G735" s="2"/>
      <c r="H735" s="1"/>
      <c r="I735" s="40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>
      <c r="A736" s="1"/>
      <c r="B736" s="1"/>
      <c r="C736" s="1"/>
      <c r="D736" s="1"/>
      <c r="E736" s="1"/>
      <c r="F736" s="2"/>
      <c r="G736" s="2"/>
      <c r="H736" s="1"/>
      <c r="I736" s="40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>
      <c r="A737" s="1"/>
      <c r="B737" s="1"/>
      <c r="C737" s="1"/>
      <c r="D737" s="1"/>
      <c r="E737" s="1"/>
      <c r="F737" s="2"/>
      <c r="G737" s="2"/>
      <c r="H737" s="1"/>
      <c r="I737" s="40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>
      <c r="A738" s="1"/>
      <c r="B738" s="1"/>
      <c r="C738" s="1"/>
      <c r="D738" s="1"/>
      <c r="E738" s="1"/>
      <c r="F738" s="2"/>
      <c r="G738" s="2"/>
      <c r="H738" s="1"/>
      <c r="I738" s="40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>
      <c r="A739" s="1"/>
      <c r="B739" s="1"/>
      <c r="C739" s="1"/>
      <c r="D739" s="1"/>
      <c r="E739" s="1"/>
      <c r="F739" s="2"/>
      <c r="G739" s="2"/>
      <c r="H739" s="1"/>
      <c r="I739" s="40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>
      <c r="A740" s="1"/>
      <c r="B740" s="1"/>
      <c r="C740" s="1"/>
      <c r="D740" s="1"/>
      <c r="E740" s="1"/>
      <c r="F740" s="2"/>
      <c r="G740" s="2"/>
      <c r="H740" s="1"/>
      <c r="I740" s="40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>
      <c r="A741" s="1"/>
      <c r="B741" s="1"/>
      <c r="C741" s="1"/>
      <c r="D741" s="1"/>
      <c r="E741" s="1"/>
      <c r="F741" s="2"/>
      <c r="G741" s="2"/>
      <c r="H741" s="1"/>
      <c r="I741" s="40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>
      <c r="A742" s="1"/>
      <c r="B742" s="1"/>
      <c r="C742" s="1"/>
      <c r="D742" s="1"/>
      <c r="E742" s="1"/>
      <c r="F742" s="2"/>
      <c r="G742" s="2"/>
      <c r="H742" s="1"/>
      <c r="I742" s="40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>
      <c r="A743" s="1"/>
      <c r="B743" s="1"/>
      <c r="C743" s="1"/>
      <c r="D743" s="1"/>
      <c r="E743" s="1"/>
      <c r="F743" s="2"/>
      <c r="G743" s="2"/>
      <c r="H743" s="1"/>
      <c r="I743" s="40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>
      <c r="A744" s="1"/>
      <c r="B744" s="1"/>
      <c r="C744" s="1"/>
      <c r="D744" s="1"/>
      <c r="E744" s="1"/>
      <c r="F744" s="2"/>
      <c r="G744" s="2"/>
      <c r="H744" s="1"/>
      <c r="I744" s="40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>
      <c r="A745" s="1"/>
      <c r="B745" s="1"/>
      <c r="C745" s="1"/>
      <c r="D745" s="1"/>
      <c r="E745" s="1"/>
      <c r="F745" s="2"/>
      <c r="G745" s="2"/>
      <c r="H745" s="1"/>
      <c r="I745" s="40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>
      <c r="A746" s="1"/>
      <c r="B746" s="1"/>
      <c r="C746" s="1"/>
      <c r="D746" s="1"/>
      <c r="E746" s="1"/>
      <c r="F746" s="2"/>
      <c r="G746" s="2"/>
      <c r="H746" s="1"/>
      <c r="I746" s="40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>
      <c r="A747" s="1"/>
      <c r="B747" s="1"/>
      <c r="C747" s="1"/>
      <c r="D747" s="1"/>
      <c r="E747" s="1"/>
      <c r="F747" s="2"/>
      <c r="G747" s="2"/>
      <c r="H747" s="1"/>
      <c r="I747" s="40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>
      <c r="A748" s="1"/>
      <c r="B748" s="1"/>
      <c r="C748" s="1"/>
      <c r="D748" s="1"/>
      <c r="E748" s="1"/>
      <c r="F748" s="2"/>
      <c r="G748" s="2"/>
      <c r="H748" s="1"/>
      <c r="I748" s="40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>
      <c r="A749" s="1"/>
      <c r="B749" s="1"/>
      <c r="C749" s="1"/>
      <c r="D749" s="1"/>
      <c r="E749" s="1"/>
      <c r="F749" s="2"/>
      <c r="G749" s="2"/>
      <c r="H749" s="1"/>
      <c r="I749" s="40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>
      <c r="A750" s="1"/>
      <c r="B750" s="1"/>
      <c r="C750" s="1"/>
      <c r="D750" s="1"/>
      <c r="E750" s="1"/>
      <c r="F750" s="2"/>
      <c r="G750" s="2"/>
      <c r="H750" s="1"/>
      <c r="I750" s="40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>
      <c r="A751" s="1"/>
      <c r="B751" s="1"/>
      <c r="C751" s="1"/>
      <c r="D751" s="1"/>
      <c r="E751" s="1"/>
      <c r="F751" s="2"/>
      <c r="G751" s="2"/>
      <c r="H751" s="1"/>
      <c r="I751" s="40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>
      <c r="A752" s="1"/>
      <c r="B752" s="1"/>
      <c r="C752" s="1"/>
      <c r="D752" s="1"/>
      <c r="E752" s="1"/>
      <c r="F752" s="2"/>
      <c r="G752" s="2"/>
      <c r="H752" s="1"/>
      <c r="I752" s="40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>
      <c r="A753" s="1"/>
      <c r="B753" s="1"/>
      <c r="C753" s="1"/>
      <c r="D753" s="1"/>
      <c r="E753" s="1"/>
      <c r="F753" s="2"/>
      <c r="G753" s="2"/>
      <c r="H753" s="1"/>
      <c r="I753" s="40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>
      <c r="A754" s="1"/>
      <c r="B754" s="1"/>
      <c r="C754" s="1"/>
      <c r="D754" s="1"/>
      <c r="E754" s="1"/>
      <c r="F754" s="2"/>
      <c r="G754" s="2"/>
      <c r="H754" s="1"/>
      <c r="I754" s="40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>
      <c r="A755" s="1"/>
      <c r="B755" s="1"/>
      <c r="C755" s="1"/>
      <c r="D755" s="1"/>
      <c r="E755" s="1"/>
      <c r="F755" s="2"/>
      <c r="G755" s="2"/>
      <c r="H755" s="1"/>
      <c r="I755" s="40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>
      <c r="A756" s="1"/>
      <c r="B756" s="1"/>
      <c r="C756" s="1"/>
      <c r="D756" s="1"/>
      <c r="E756" s="1"/>
      <c r="F756" s="2"/>
      <c r="G756" s="2"/>
      <c r="H756" s="1"/>
      <c r="I756" s="40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>
      <c r="A757" s="1"/>
      <c r="B757" s="1"/>
      <c r="C757" s="1"/>
      <c r="D757" s="1"/>
      <c r="E757" s="1"/>
      <c r="F757" s="2"/>
      <c r="G757" s="2"/>
      <c r="H757" s="1"/>
      <c r="I757" s="40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>
      <c r="A758" s="1"/>
      <c r="B758" s="1"/>
      <c r="C758" s="1"/>
      <c r="D758" s="1"/>
      <c r="E758" s="1"/>
      <c r="F758" s="2"/>
      <c r="G758" s="2"/>
      <c r="H758" s="1"/>
      <c r="I758" s="40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>
      <c r="A759" s="1"/>
      <c r="B759" s="1"/>
      <c r="C759" s="1"/>
      <c r="D759" s="1"/>
      <c r="E759" s="1"/>
      <c r="F759" s="2"/>
      <c r="G759" s="2"/>
      <c r="H759" s="1"/>
      <c r="I759" s="40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>
      <c r="A760" s="1"/>
      <c r="B760" s="1"/>
      <c r="C760" s="1"/>
      <c r="D760" s="1"/>
      <c r="E760" s="1"/>
      <c r="F760" s="2"/>
      <c r="G760" s="2"/>
      <c r="H760" s="1"/>
      <c r="I760" s="40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>
      <c r="A761" s="1"/>
      <c r="B761" s="1"/>
      <c r="C761" s="1"/>
      <c r="D761" s="1"/>
      <c r="E761" s="1"/>
      <c r="F761" s="2"/>
      <c r="G761" s="2"/>
      <c r="H761" s="1"/>
      <c r="I761" s="40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>
      <c r="A762" s="1"/>
      <c r="B762" s="1"/>
      <c r="C762" s="1"/>
      <c r="D762" s="1"/>
      <c r="E762" s="1"/>
      <c r="F762" s="2"/>
      <c r="G762" s="2"/>
      <c r="H762" s="1"/>
      <c r="I762" s="40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>
      <c r="A763" s="1"/>
      <c r="B763" s="1"/>
      <c r="C763" s="1"/>
      <c r="D763" s="1"/>
      <c r="E763" s="1"/>
      <c r="F763" s="2"/>
      <c r="G763" s="2"/>
      <c r="H763" s="1"/>
      <c r="I763" s="40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>
      <c r="A764" s="1"/>
      <c r="B764" s="1"/>
      <c r="C764" s="1"/>
      <c r="D764" s="1"/>
      <c r="E764" s="1"/>
      <c r="F764" s="2"/>
      <c r="G764" s="2"/>
      <c r="H764" s="1"/>
      <c r="I764" s="40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>
      <c r="A765" s="1"/>
      <c r="B765" s="1"/>
      <c r="C765" s="1"/>
      <c r="D765" s="1"/>
      <c r="E765" s="1"/>
      <c r="F765" s="2"/>
      <c r="G765" s="2"/>
      <c r="H765" s="1"/>
      <c r="I765" s="40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>
      <c r="A766" s="1"/>
      <c r="B766" s="1"/>
      <c r="C766" s="1"/>
      <c r="D766" s="1"/>
      <c r="E766" s="1"/>
      <c r="F766" s="2"/>
      <c r="G766" s="2"/>
      <c r="H766" s="1"/>
      <c r="I766" s="40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>
      <c r="A767" s="1"/>
      <c r="B767" s="1"/>
      <c r="C767" s="1"/>
      <c r="D767" s="1"/>
      <c r="E767" s="1"/>
      <c r="F767" s="2"/>
      <c r="G767" s="2"/>
      <c r="H767" s="1"/>
      <c r="I767" s="40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>
      <c r="A768" s="1"/>
      <c r="B768" s="1"/>
      <c r="C768" s="1"/>
      <c r="D768" s="1"/>
      <c r="E768" s="1"/>
      <c r="F768" s="2"/>
      <c r="G768" s="2"/>
      <c r="H768" s="1"/>
      <c r="I768" s="40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>
      <c r="A769" s="1"/>
      <c r="B769" s="1"/>
      <c r="C769" s="1"/>
      <c r="D769" s="1"/>
      <c r="E769" s="1"/>
      <c r="F769" s="2"/>
      <c r="G769" s="2"/>
      <c r="H769" s="1"/>
      <c r="I769" s="40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>
      <c r="A770" s="1"/>
      <c r="B770" s="1"/>
      <c r="C770" s="1"/>
      <c r="D770" s="1"/>
      <c r="E770" s="1"/>
      <c r="F770" s="2"/>
      <c r="G770" s="2"/>
      <c r="H770" s="1"/>
      <c r="I770" s="40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>
      <c r="A771" s="1"/>
      <c r="B771" s="1"/>
      <c r="C771" s="1"/>
      <c r="D771" s="1"/>
      <c r="E771" s="1"/>
      <c r="F771" s="2"/>
      <c r="G771" s="2"/>
      <c r="H771" s="1"/>
      <c r="I771" s="40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>
      <c r="A772" s="1"/>
      <c r="B772" s="1"/>
      <c r="C772" s="1"/>
      <c r="D772" s="1"/>
      <c r="E772" s="1"/>
      <c r="F772" s="2"/>
      <c r="G772" s="2"/>
      <c r="H772" s="1"/>
      <c r="I772" s="40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>
      <c r="A773" s="1"/>
      <c r="B773" s="1"/>
      <c r="C773" s="1"/>
      <c r="D773" s="1"/>
      <c r="E773" s="1"/>
      <c r="F773" s="2"/>
      <c r="G773" s="2"/>
      <c r="H773" s="1"/>
      <c r="I773" s="40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>
      <c r="A774" s="1"/>
      <c r="B774" s="1"/>
      <c r="C774" s="1"/>
      <c r="D774" s="1"/>
      <c r="E774" s="1"/>
      <c r="F774" s="2"/>
      <c r="G774" s="2"/>
      <c r="H774" s="1"/>
      <c r="I774" s="40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>
      <c r="A775" s="1"/>
      <c r="B775" s="1"/>
      <c r="C775" s="1"/>
      <c r="D775" s="1"/>
      <c r="E775" s="1"/>
      <c r="F775" s="2"/>
      <c r="G775" s="2"/>
      <c r="H775" s="1"/>
      <c r="I775" s="40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>
      <c r="A776" s="1"/>
      <c r="B776" s="1"/>
      <c r="C776" s="1"/>
      <c r="D776" s="1"/>
      <c r="E776" s="1"/>
      <c r="F776" s="2"/>
      <c r="G776" s="2"/>
      <c r="H776" s="1"/>
      <c r="I776" s="40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>
      <c r="A777" s="1"/>
      <c r="B777" s="1"/>
      <c r="C777" s="1"/>
      <c r="D777" s="1"/>
      <c r="E777" s="1"/>
      <c r="F777" s="2"/>
      <c r="G777" s="2"/>
      <c r="H777" s="1"/>
      <c r="I777" s="40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>
      <c r="A778" s="1"/>
      <c r="B778" s="1"/>
      <c r="C778" s="1"/>
      <c r="D778" s="1"/>
      <c r="E778" s="1"/>
      <c r="F778" s="2"/>
      <c r="G778" s="2"/>
      <c r="H778" s="1"/>
      <c r="I778" s="40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>
      <c r="A779" s="1"/>
      <c r="B779" s="1"/>
      <c r="C779" s="1"/>
      <c r="D779" s="1"/>
      <c r="E779" s="1"/>
      <c r="F779" s="2"/>
      <c r="G779" s="2"/>
      <c r="H779" s="1"/>
      <c r="I779" s="40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>
      <c r="A780" s="1"/>
      <c r="B780" s="1"/>
      <c r="C780" s="1"/>
      <c r="D780" s="1"/>
      <c r="E780" s="1"/>
      <c r="F780" s="2"/>
      <c r="G780" s="2"/>
      <c r="H780" s="1"/>
      <c r="I780" s="40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>
      <c r="A781" s="1"/>
      <c r="B781" s="1"/>
      <c r="C781" s="1"/>
      <c r="D781" s="1"/>
      <c r="E781" s="1"/>
      <c r="F781" s="2"/>
      <c r="G781" s="2"/>
      <c r="H781" s="1"/>
      <c r="I781" s="40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>
      <c r="A782" s="1"/>
      <c r="B782" s="1"/>
      <c r="C782" s="1"/>
      <c r="D782" s="1"/>
      <c r="E782" s="1"/>
      <c r="F782" s="2"/>
      <c r="G782" s="2"/>
      <c r="H782" s="1"/>
      <c r="I782" s="40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>
      <c r="A783" s="1"/>
      <c r="B783" s="1"/>
      <c r="C783" s="1"/>
      <c r="D783" s="1"/>
      <c r="E783" s="1"/>
      <c r="F783" s="2"/>
      <c r="G783" s="2"/>
      <c r="H783" s="1"/>
      <c r="I783" s="40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>
      <c r="A784" s="1"/>
      <c r="B784" s="1"/>
      <c r="C784" s="1"/>
      <c r="D784" s="1"/>
      <c r="E784" s="1"/>
      <c r="F784" s="2"/>
      <c r="G784" s="2"/>
      <c r="H784" s="1"/>
      <c r="I784" s="40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>
      <c r="A785" s="1"/>
      <c r="B785" s="1"/>
      <c r="C785" s="1"/>
      <c r="D785" s="1"/>
      <c r="E785" s="1"/>
      <c r="F785" s="2"/>
      <c r="G785" s="2"/>
      <c r="H785" s="1"/>
      <c r="I785" s="40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>
      <c r="A786" s="1"/>
      <c r="B786" s="1"/>
      <c r="C786" s="1"/>
      <c r="D786" s="1"/>
      <c r="E786" s="1"/>
      <c r="F786" s="2"/>
      <c r="G786" s="2"/>
      <c r="H786" s="1"/>
      <c r="I786" s="40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>
      <c r="A787" s="1"/>
      <c r="B787" s="1"/>
      <c r="C787" s="1"/>
      <c r="D787" s="1"/>
      <c r="E787" s="1"/>
      <c r="F787" s="2"/>
      <c r="G787" s="2"/>
      <c r="H787" s="1"/>
      <c r="I787" s="40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>
      <c r="A788" s="1"/>
      <c r="B788" s="1"/>
      <c r="C788" s="1"/>
      <c r="D788" s="1"/>
      <c r="E788" s="1"/>
      <c r="F788" s="2"/>
      <c r="G788" s="2"/>
      <c r="H788" s="1"/>
      <c r="I788" s="40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>
      <c r="A789" s="1"/>
      <c r="B789" s="1"/>
      <c r="C789" s="1"/>
      <c r="D789" s="1"/>
      <c r="E789" s="1"/>
      <c r="F789" s="2"/>
      <c r="G789" s="2"/>
      <c r="H789" s="1"/>
      <c r="I789" s="40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>
      <c r="A790" s="1"/>
      <c r="B790" s="1"/>
      <c r="C790" s="1"/>
      <c r="D790" s="1"/>
      <c r="E790" s="1"/>
      <c r="F790" s="2"/>
      <c r="G790" s="2"/>
      <c r="H790" s="1"/>
      <c r="I790" s="40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>
      <c r="A791" s="1"/>
      <c r="B791" s="1"/>
      <c r="C791" s="1"/>
      <c r="D791" s="1"/>
      <c r="E791" s="1"/>
      <c r="F791" s="2"/>
      <c r="G791" s="2"/>
      <c r="H791" s="1"/>
      <c r="I791" s="40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>
      <c r="A792" s="1"/>
      <c r="B792" s="1"/>
      <c r="C792" s="1"/>
      <c r="D792" s="1"/>
      <c r="E792" s="1"/>
      <c r="F792" s="2"/>
      <c r="G792" s="2"/>
      <c r="H792" s="1"/>
      <c r="I792" s="40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>
      <c r="A793" s="1"/>
      <c r="B793" s="1"/>
      <c r="C793" s="1"/>
      <c r="D793" s="1"/>
      <c r="E793" s="1"/>
      <c r="F793" s="2"/>
      <c r="G793" s="2"/>
      <c r="H793" s="1"/>
      <c r="I793" s="40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>
      <c r="A794" s="1"/>
      <c r="B794" s="1"/>
      <c r="C794" s="1"/>
      <c r="D794" s="1"/>
      <c r="E794" s="1"/>
      <c r="F794" s="2"/>
      <c r="G794" s="2"/>
      <c r="H794" s="1"/>
      <c r="I794" s="40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>
      <c r="A795" s="1"/>
      <c r="B795" s="1"/>
      <c r="C795" s="1"/>
      <c r="D795" s="1"/>
      <c r="E795" s="1"/>
      <c r="F795" s="2"/>
      <c r="G795" s="2"/>
      <c r="H795" s="1"/>
      <c r="I795" s="40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>
      <c r="A796" s="1"/>
      <c r="B796" s="1"/>
      <c r="C796" s="1"/>
      <c r="D796" s="1"/>
      <c r="E796" s="1"/>
      <c r="F796" s="2"/>
      <c r="G796" s="2"/>
      <c r="H796" s="1"/>
      <c r="I796" s="40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>
      <c r="A797" s="1"/>
      <c r="B797" s="1"/>
      <c r="C797" s="1"/>
      <c r="D797" s="1"/>
      <c r="E797" s="1"/>
      <c r="F797" s="2"/>
      <c r="G797" s="2"/>
      <c r="H797" s="1"/>
      <c r="I797" s="40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>
      <c r="A798" s="1"/>
      <c r="B798" s="1"/>
      <c r="C798" s="1"/>
      <c r="D798" s="1"/>
      <c r="E798" s="1"/>
      <c r="F798" s="2"/>
      <c r="G798" s="2"/>
      <c r="H798" s="1"/>
      <c r="I798" s="40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>
      <c r="A799" s="1"/>
      <c r="B799" s="1"/>
      <c r="C799" s="1"/>
      <c r="D799" s="1"/>
      <c r="E799" s="1"/>
      <c r="F799" s="2"/>
      <c r="G799" s="2"/>
      <c r="H799" s="1"/>
      <c r="I799" s="40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>
      <c r="A800" s="1"/>
      <c r="B800" s="1"/>
      <c r="C800" s="1"/>
      <c r="D800" s="1"/>
      <c r="E800" s="1"/>
      <c r="F800" s="2"/>
      <c r="G800" s="2"/>
      <c r="H800" s="1"/>
      <c r="I800" s="40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>
      <c r="A801" s="1"/>
      <c r="B801" s="1"/>
      <c r="C801" s="1"/>
      <c r="D801" s="1"/>
      <c r="E801" s="1"/>
      <c r="F801" s="2"/>
      <c r="G801" s="2"/>
      <c r="H801" s="1"/>
      <c r="I801" s="40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>
      <c r="A802" s="1"/>
      <c r="B802" s="1"/>
      <c r="C802" s="1"/>
      <c r="D802" s="1"/>
      <c r="E802" s="1"/>
      <c r="F802" s="2"/>
      <c r="G802" s="2"/>
      <c r="H802" s="1"/>
      <c r="I802" s="40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>
      <c r="A803" s="1"/>
      <c r="B803" s="1"/>
      <c r="C803" s="1"/>
      <c r="D803" s="1"/>
      <c r="E803" s="1"/>
      <c r="F803" s="2"/>
      <c r="G803" s="2"/>
      <c r="H803" s="1"/>
      <c r="I803" s="40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>
      <c r="A804" s="1"/>
      <c r="B804" s="1"/>
      <c r="C804" s="1"/>
      <c r="D804" s="1"/>
      <c r="E804" s="1"/>
      <c r="F804" s="2"/>
      <c r="G804" s="2"/>
      <c r="H804" s="1"/>
      <c r="I804" s="40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>
      <c r="A805" s="1"/>
      <c r="B805" s="1"/>
      <c r="C805" s="1"/>
      <c r="D805" s="1"/>
      <c r="E805" s="1"/>
      <c r="F805" s="2"/>
      <c r="G805" s="2"/>
      <c r="H805" s="1"/>
      <c r="I805" s="40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>
      <c r="A806" s="1"/>
      <c r="B806" s="1"/>
      <c r="C806" s="1"/>
      <c r="D806" s="1"/>
      <c r="E806" s="1"/>
      <c r="F806" s="2"/>
      <c r="G806" s="2"/>
      <c r="H806" s="1"/>
      <c r="I806" s="40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>
      <c r="A807" s="1"/>
      <c r="B807" s="1"/>
      <c r="C807" s="1"/>
      <c r="D807" s="1"/>
      <c r="E807" s="1"/>
      <c r="F807" s="2"/>
      <c r="G807" s="2"/>
      <c r="H807" s="1"/>
      <c r="I807" s="40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>
      <c r="A808" s="1"/>
      <c r="B808" s="1"/>
      <c r="C808" s="1"/>
      <c r="D808" s="1"/>
      <c r="E808" s="1"/>
      <c r="F808" s="2"/>
      <c r="G808" s="2"/>
      <c r="H808" s="1"/>
      <c r="I808" s="40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>
      <c r="A809" s="1"/>
      <c r="B809" s="1"/>
      <c r="C809" s="1"/>
      <c r="D809" s="1"/>
      <c r="E809" s="1"/>
      <c r="F809" s="2"/>
      <c r="G809" s="2"/>
      <c r="H809" s="1"/>
      <c r="I809" s="40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>
      <c r="A810" s="1"/>
      <c r="B810" s="1"/>
      <c r="C810" s="1"/>
      <c r="D810" s="1"/>
      <c r="E810" s="1"/>
      <c r="F810" s="2"/>
      <c r="G810" s="2"/>
      <c r="H810" s="1"/>
      <c r="I810" s="40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>
      <c r="A811" s="1"/>
      <c r="B811" s="1"/>
      <c r="C811" s="1"/>
      <c r="D811" s="1"/>
      <c r="E811" s="1"/>
      <c r="F811" s="2"/>
      <c r="G811" s="2"/>
      <c r="H811" s="1"/>
      <c r="I811" s="40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>
      <c r="A812" s="1"/>
      <c r="B812" s="1"/>
      <c r="C812" s="1"/>
      <c r="D812" s="1"/>
      <c r="E812" s="1"/>
      <c r="F812" s="2"/>
      <c r="G812" s="2"/>
      <c r="H812" s="1"/>
      <c r="I812" s="40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>
      <c r="A813" s="1"/>
      <c r="B813" s="1"/>
      <c r="C813" s="1"/>
      <c r="D813" s="1"/>
      <c r="E813" s="1"/>
      <c r="F813" s="2"/>
      <c r="G813" s="2"/>
      <c r="H813" s="1"/>
      <c r="I813" s="40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>
      <c r="A814" s="1"/>
      <c r="B814" s="1"/>
      <c r="C814" s="1"/>
      <c r="D814" s="1"/>
      <c r="E814" s="1"/>
      <c r="F814" s="2"/>
      <c r="G814" s="2"/>
      <c r="H814" s="1"/>
      <c r="I814" s="40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>
      <c r="A815" s="1"/>
      <c r="B815" s="1"/>
      <c r="C815" s="1"/>
      <c r="D815" s="1"/>
      <c r="E815" s="1"/>
      <c r="F815" s="2"/>
      <c r="G815" s="2"/>
      <c r="H815" s="1"/>
      <c r="I815" s="40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>
      <c r="A816" s="1"/>
      <c r="B816" s="1"/>
      <c r="C816" s="1"/>
      <c r="D816" s="1"/>
      <c r="E816" s="1"/>
      <c r="F816" s="2"/>
      <c r="G816" s="2"/>
      <c r="H816" s="1"/>
      <c r="I816" s="40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>
      <c r="A817" s="1"/>
      <c r="B817" s="1"/>
      <c r="C817" s="1"/>
      <c r="D817" s="1"/>
      <c r="E817" s="1"/>
      <c r="F817" s="2"/>
      <c r="G817" s="2"/>
      <c r="H817" s="1"/>
      <c r="I817" s="40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>
      <c r="A818" s="1"/>
      <c r="B818" s="1"/>
      <c r="C818" s="1"/>
      <c r="D818" s="1"/>
      <c r="E818" s="1"/>
      <c r="F818" s="2"/>
      <c r="G818" s="2"/>
      <c r="H818" s="1"/>
      <c r="I818" s="40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>
      <c r="A819" s="1"/>
      <c r="B819" s="1"/>
      <c r="C819" s="1"/>
      <c r="D819" s="1"/>
      <c r="E819" s="1"/>
      <c r="F819" s="2"/>
      <c r="G819" s="2"/>
      <c r="H819" s="1"/>
      <c r="I819" s="40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>
      <c r="A820" s="1"/>
      <c r="B820" s="1"/>
      <c r="C820" s="1"/>
      <c r="D820" s="1"/>
      <c r="E820" s="1"/>
      <c r="F820" s="2"/>
      <c r="G820" s="2"/>
      <c r="H820" s="1"/>
      <c r="I820" s="40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>
      <c r="A821" s="1"/>
      <c r="B821" s="1"/>
      <c r="C821" s="1"/>
      <c r="D821" s="1"/>
      <c r="E821" s="1"/>
      <c r="F821" s="2"/>
      <c r="G821" s="2"/>
      <c r="H821" s="1"/>
      <c r="I821" s="40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>
      <c r="A822" s="1"/>
      <c r="B822" s="1"/>
      <c r="C822" s="1"/>
      <c r="D822" s="1"/>
      <c r="E822" s="1"/>
      <c r="F822" s="2"/>
      <c r="G822" s="2"/>
      <c r="H822" s="1"/>
      <c r="I822" s="40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>
      <c r="A823" s="1"/>
      <c r="B823" s="1"/>
      <c r="C823" s="1"/>
      <c r="D823" s="1"/>
      <c r="E823" s="1"/>
      <c r="F823" s="2"/>
      <c r="G823" s="2"/>
      <c r="H823" s="1"/>
      <c r="I823" s="40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>
      <c r="A824" s="1"/>
      <c r="B824" s="1"/>
      <c r="C824" s="1"/>
      <c r="D824" s="1"/>
      <c r="E824" s="1"/>
      <c r="F824" s="2"/>
      <c r="G824" s="2"/>
      <c r="H824" s="1"/>
      <c r="I824" s="40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>
      <c r="A825" s="1"/>
      <c r="B825" s="1"/>
      <c r="C825" s="1"/>
      <c r="D825" s="1"/>
      <c r="E825" s="1"/>
      <c r="F825" s="2"/>
      <c r="G825" s="2"/>
      <c r="H825" s="1"/>
      <c r="I825" s="40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>
      <c r="A826" s="1"/>
      <c r="B826" s="1"/>
      <c r="C826" s="1"/>
      <c r="D826" s="1"/>
      <c r="E826" s="1"/>
      <c r="F826" s="2"/>
      <c r="G826" s="2"/>
      <c r="H826" s="1"/>
      <c r="I826" s="40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>
      <c r="A827" s="1"/>
      <c r="B827" s="1"/>
      <c r="C827" s="1"/>
      <c r="D827" s="1"/>
      <c r="E827" s="1"/>
      <c r="F827" s="2"/>
      <c r="G827" s="2"/>
      <c r="H827" s="1"/>
      <c r="I827" s="40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>
      <c r="A828" s="1"/>
      <c r="B828" s="1"/>
      <c r="C828" s="1"/>
      <c r="D828" s="1"/>
      <c r="E828" s="1"/>
      <c r="F828" s="2"/>
      <c r="G828" s="2"/>
      <c r="H828" s="1"/>
      <c r="I828" s="40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>
      <c r="A829" s="1"/>
      <c r="B829" s="1"/>
      <c r="C829" s="1"/>
      <c r="D829" s="1"/>
      <c r="E829" s="1"/>
      <c r="F829" s="2"/>
      <c r="G829" s="2"/>
      <c r="H829" s="1"/>
      <c r="I829" s="40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>
      <c r="A830" s="1"/>
      <c r="B830" s="1"/>
      <c r="C830" s="1"/>
      <c r="D830" s="1"/>
      <c r="E830" s="1"/>
      <c r="F830" s="2"/>
      <c r="G830" s="2"/>
      <c r="H830" s="1"/>
      <c r="I830" s="40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>
      <c r="A831" s="1"/>
      <c r="B831" s="1"/>
      <c r="C831" s="1"/>
      <c r="D831" s="1"/>
      <c r="E831" s="1"/>
      <c r="F831" s="2"/>
      <c r="G831" s="2"/>
      <c r="H831" s="1"/>
      <c r="I831" s="40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>
      <c r="A832" s="1"/>
      <c r="B832" s="1"/>
      <c r="C832" s="1"/>
      <c r="D832" s="1"/>
      <c r="E832" s="1"/>
      <c r="F832" s="2"/>
      <c r="G832" s="2"/>
      <c r="H832" s="1"/>
      <c r="I832" s="40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>
      <c r="A833" s="1"/>
      <c r="B833" s="1"/>
      <c r="C833" s="1"/>
      <c r="D833" s="1"/>
      <c r="E833" s="1"/>
      <c r="F833" s="2"/>
      <c r="G833" s="2"/>
      <c r="H833" s="1"/>
      <c r="I833" s="40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>
      <c r="A834" s="1"/>
      <c r="B834" s="1"/>
      <c r="C834" s="1"/>
      <c r="D834" s="1"/>
      <c r="E834" s="1"/>
      <c r="F834" s="2"/>
      <c r="G834" s="2"/>
      <c r="H834" s="1"/>
      <c r="I834" s="40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>
      <c r="A835" s="1"/>
      <c r="B835" s="1"/>
      <c r="C835" s="1"/>
      <c r="D835" s="1"/>
      <c r="E835" s="1"/>
      <c r="F835" s="2"/>
      <c r="G835" s="2"/>
      <c r="H835" s="1"/>
      <c r="I835" s="40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>
      <c r="A836" s="1"/>
      <c r="B836" s="1"/>
      <c r="C836" s="1"/>
      <c r="D836" s="1"/>
      <c r="E836" s="1"/>
      <c r="F836" s="2"/>
      <c r="G836" s="2"/>
      <c r="H836" s="1"/>
      <c r="I836" s="40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>
      <c r="A837" s="1"/>
      <c r="B837" s="1"/>
      <c r="C837" s="1"/>
      <c r="D837" s="1"/>
      <c r="E837" s="1"/>
      <c r="F837" s="2"/>
      <c r="G837" s="2"/>
      <c r="H837" s="1"/>
      <c r="I837" s="40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>
      <c r="A838" s="1"/>
      <c r="B838" s="1"/>
      <c r="C838" s="1"/>
      <c r="D838" s="1"/>
      <c r="E838" s="1"/>
      <c r="F838" s="2"/>
      <c r="G838" s="2"/>
      <c r="H838" s="1"/>
      <c r="I838" s="40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>
      <c r="A839" s="1"/>
      <c r="B839" s="1"/>
      <c r="C839" s="1"/>
      <c r="D839" s="1"/>
      <c r="E839" s="1"/>
      <c r="F839" s="2"/>
      <c r="G839" s="2"/>
      <c r="H839" s="1"/>
      <c r="I839" s="40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>
      <c r="A840" s="1"/>
      <c r="B840" s="1"/>
      <c r="C840" s="1"/>
      <c r="D840" s="1"/>
      <c r="E840" s="1"/>
      <c r="F840" s="2"/>
      <c r="G840" s="2"/>
      <c r="H840" s="1"/>
      <c r="I840" s="40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>
      <c r="A841" s="1"/>
      <c r="B841" s="1"/>
      <c r="C841" s="1"/>
      <c r="D841" s="1"/>
      <c r="E841" s="1"/>
      <c r="F841" s="2"/>
      <c r="G841" s="2"/>
      <c r="H841" s="1"/>
      <c r="I841" s="40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>
      <c r="A842" s="1"/>
      <c r="B842" s="1"/>
      <c r="C842" s="1"/>
      <c r="D842" s="1"/>
      <c r="E842" s="1"/>
      <c r="F842" s="2"/>
      <c r="G842" s="2"/>
      <c r="H842" s="1"/>
      <c r="I842" s="40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>
      <c r="A843" s="1"/>
      <c r="B843" s="1"/>
      <c r="C843" s="1"/>
      <c r="D843" s="1"/>
      <c r="E843" s="1"/>
      <c r="F843" s="2"/>
      <c r="G843" s="2"/>
      <c r="H843" s="1"/>
      <c r="I843" s="40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>
      <c r="A844" s="1"/>
      <c r="B844" s="1"/>
      <c r="C844" s="1"/>
      <c r="D844" s="1"/>
      <c r="E844" s="1"/>
      <c r="F844" s="2"/>
      <c r="G844" s="2"/>
      <c r="H844" s="1"/>
      <c r="I844" s="40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>
      <c r="A845" s="1"/>
      <c r="B845" s="1"/>
      <c r="C845" s="1"/>
      <c r="D845" s="1"/>
      <c r="E845" s="1"/>
      <c r="F845" s="2"/>
      <c r="G845" s="2"/>
      <c r="H845" s="1"/>
      <c r="I845" s="40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>
      <c r="A846" s="1"/>
      <c r="B846" s="1"/>
      <c r="C846" s="1"/>
      <c r="D846" s="1"/>
      <c r="E846" s="1"/>
      <c r="F846" s="2"/>
      <c r="G846" s="2"/>
      <c r="H846" s="1"/>
      <c r="I846" s="40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>
      <c r="A847" s="1"/>
      <c r="B847" s="1"/>
      <c r="C847" s="1"/>
      <c r="D847" s="1"/>
      <c r="E847" s="1"/>
      <c r="F847" s="2"/>
      <c r="G847" s="2"/>
      <c r="H847" s="1"/>
      <c r="I847" s="40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>
      <c r="A848" s="1"/>
      <c r="B848" s="1"/>
      <c r="C848" s="1"/>
      <c r="D848" s="1"/>
      <c r="E848" s="1"/>
      <c r="F848" s="2"/>
      <c r="G848" s="2"/>
      <c r="H848" s="1"/>
      <c r="I848" s="40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>
      <c r="A849" s="1"/>
      <c r="B849" s="1"/>
      <c r="C849" s="1"/>
      <c r="D849" s="1"/>
      <c r="E849" s="1"/>
      <c r="F849" s="2"/>
      <c r="G849" s="2"/>
      <c r="H849" s="1"/>
      <c r="I849" s="40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>
      <c r="A850" s="1"/>
      <c r="B850" s="1"/>
      <c r="C850" s="1"/>
      <c r="D850" s="1"/>
      <c r="E850" s="1"/>
      <c r="F850" s="2"/>
      <c r="G850" s="2"/>
      <c r="H850" s="1"/>
      <c r="I850" s="40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>
      <c r="A851" s="1"/>
      <c r="B851" s="1"/>
      <c r="C851" s="1"/>
      <c r="D851" s="1"/>
      <c r="E851" s="1"/>
      <c r="F851" s="2"/>
      <c r="G851" s="2"/>
      <c r="H851" s="1"/>
      <c r="I851" s="40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>
      <c r="A852" s="1"/>
      <c r="B852" s="1"/>
      <c r="C852" s="1"/>
      <c r="D852" s="1"/>
      <c r="E852" s="1"/>
      <c r="F852" s="2"/>
      <c r="G852" s="2"/>
      <c r="H852" s="1"/>
      <c r="I852" s="40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>
      <c r="A853" s="1"/>
      <c r="B853" s="1"/>
      <c r="C853" s="1"/>
      <c r="D853" s="1"/>
      <c r="E853" s="1"/>
      <c r="F853" s="2"/>
      <c r="G853" s="2"/>
      <c r="H853" s="1"/>
      <c r="I853" s="40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>
      <c r="A854" s="1"/>
      <c r="B854" s="1"/>
      <c r="C854" s="1"/>
      <c r="D854" s="1"/>
      <c r="E854" s="1"/>
      <c r="F854" s="2"/>
      <c r="G854" s="2"/>
      <c r="H854" s="1"/>
      <c r="I854" s="40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>
      <c r="A855" s="1"/>
      <c r="B855" s="1"/>
      <c r="C855" s="1"/>
      <c r="D855" s="1"/>
      <c r="E855" s="1"/>
      <c r="F855" s="2"/>
      <c r="G855" s="2"/>
      <c r="H855" s="1"/>
      <c r="I855" s="40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>
      <c r="A856" s="1"/>
      <c r="B856" s="1"/>
      <c r="C856" s="1"/>
      <c r="D856" s="1"/>
      <c r="E856" s="1"/>
      <c r="F856" s="2"/>
      <c r="G856" s="2"/>
      <c r="H856" s="1"/>
      <c r="I856" s="40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>
      <c r="A857" s="1"/>
      <c r="B857" s="1"/>
      <c r="C857" s="1"/>
      <c r="D857" s="1"/>
      <c r="E857" s="1"/>
      <c r="F857" s="2"/>
      <c r="G857" s="2"/>
      <c r="H857" s="1"/>
      <c r="I857" s="40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>
      <c r="A858" s="1"/>
      <c r="B858" s="1"/>
      <c r="C858" s="1"/>
      <c r="D858" s="1"/>
      <c r="E858" s="1"/>
      <c r="F858" s="2"/>
      <c r="G858" s="2"/>
      <c r="H858" s="1"/>
      <c r="I858" s="40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>
      <c r="A859" s="1"/>
      <c r="B859" s="1"/>
      <c r="C859" s="1"/>
      <c r="D859" s="1"/>
      <c r="E859" s="1"/>
      <c r="F859" s="2"/>
      <c r="G859" s="2"/>
      <c r="H859" s="1"/>
      <c r="I859" s="40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>
      <c r="A860" s="1"/>
      <c r="B860" s="1"/>
      <c r="C860" s="1"/>
      <c r="D860" s="1"/>
      <c r="E860" s="1"/>
      <c r="F860" s="2"/>
      <c r="G860" s="2"/>
      <c r="H860" s="1"/>
      <c r="I860" s="40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>
      <c r="A861" s="1"/>
      <c r="B861" s="1"/>
      <c r="C861" s="1"/>
      <c r="D861" s="1"/>
      <c r="E861" s="1"/>
      <c r="F861" s="2"/>
      <c r="G861" s="2"/>
      <c r="H861" s="1"/>
      <c r="I861" s="40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>
      <c r="A862" s="1"/>
      <c r="B862" s="1"/>
      <c r="C862" s="1"/>
      <c r="D862" s="1"/>
      <c r="E862" s="1"/>
      <c r="F862" s="2"/>
      <c r="G862" s="2"/>
      <c r="H862" s="1"/>
      <c r="I862" s="40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>
      <c r="A863" s="1"/>
      <c r="B863" s="1"/>
      <c r="C863" s="1"/>
      <c r="D863" s="1"/>
      <c r="E863" s="1"/>
      <c r="F863" s="2"/>
      <c r="G863" s="2"/>
      <c r="H863" s="1"/>
      <c r="I863" s="40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>
      <c r="A864" s="1"/>
      <c r="B864" s="1"/>
      <c r="C864" s="1"/>
      <c r="D864" s="1"/>
      <c r="E864" s="1"/>
      <c r="F864" s="2"/>
      <c r="G864" s="2"/>
      <c r="H864" s="1"/>
      <c r="I864" s="40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>
      <c r="A865" s="1"/>
      <c r="B865" s="1"/>
      <c r="C865" s="1"/>
      <c r="D865" s="1"/>
      <c r="E865" s="1"/>
      <c r="F865" s="2"/>
      <c r="G865" s="2"/>
      <c r="H865" s="1"/>
      <c r="I865" s="40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>
      <c r="A866" s="1"/>
      <c r="B866" s="1"/>
      <c r="C866" s="1"/>
      <c r="D866" s="1"/>
      <c r="E866" s="1"/>
      <c r="F866" s="2"/>
      <c r="G866" s="2"/>
      <c r="H866" s="1"/>
      <c r="I866" s="40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>
      <c r="A867" s="1"/>
      <c r="B867" s="1"/>
      <c r="C867" s="1"/>
      <c r="D867" s="1"/>
      <c r="E867" s="1"/>
      <c r="F867" s="2"/>
      <c r="G867" s="2"/>
      <c r="H867" s="1"/>
      <c r="I867" s="40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>
      <c r="A868" s="1"/>
      <c r="B868" s="1"/>
      <c r="C868" s="1"/>
      <c r="D868" s="1"/>
      <c r="E868" s="1"/>
      <c r="F868" s="2"/>
      <c r="G868" s="2"/>
      <c r="H868" s="1"/>
      <c r="I868" s="40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>
      <c r="A869" s="1"/>
      <c r="B869" s="1"/>
      <c r="C869" s="1"/>
      <c r="D869" s="1"/>
      <c r="E869" s="1"/>
      <c r="F869" s="2"/>
      <c r="G869" s="2"/>
      <c r="H869" s="1"/>
      <c r="I869" s="40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>
      <c r="A870" s="1"/>
      <c r="B870" s="1"/>
      <c r="C870" s="1"/>
      <c r="D870" s="1"/>
      <c r="E870" s="1"/>
      <c r="F870" s="2"/>
      <c r="G870" s="2"/>
      <c r="H870" s="1"/>
      <c r="I870" s="40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>
      <c r="A871" s="1"/>
      <c r="B871" s="1"/>
      <c r="C871" s="1"/>
      <c r="D871" s="1"/>
      <c r="E871" s="1"/>
      <c r="F871" s="2"/>
      <c r="G871" s="2"/>
      <c r="H871" s="1"/>
      <c r="I871" s="40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>
      <c r="A872" s="1"/>
      <c r="B872" s="1"/>
      <c r="C872" s="1"/>
      <c r="D872" s="1"/>
      <c r="E872" s="1"/>
      <c r="F872" s="2"/>
      <c r="G872" s="2"/>
      <c r="H872" s="1"/>
      <c r="I872" s="40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>
      <c r="A873" s="1"/>
      <c r="B873" s="1"/>
      <c r="C873" s="1"/>
      <c r="D873" s="1"/>
      <c r="E873" s="1"/>
      <c r="F873" s="2"/>
      <c r="G873" s="2"/>
      <c r="H873" s="1"/>
      <c r="I873" s="40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>
      <c r="A874" s="1"/>
      <c r="B874" s="1"/>
      <c r="C874" s="1"/>
      <c r="D874" s="1"/>
      <c r="E874" s="1"/>
      <c r="F874" s="2"/>
      <c r="G874" s="2"/>
      <c r="H874" s="1"/>
      <c r="I874" s="40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>
      <c r="A875" s="1"/>
      <c r="B875" s="1"/>
      <c r="C875" s="1"/>
      <c r="D875" s="1"/>
      <c r="E875" s="1"/>
      <c r="F875" s="2"/>
      <c r="G875" s="2"/>
      <c r="H875" s="1"/>
      <c r="I875" s="40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>
      <c r="A876" s="1"/>
      <c r="B876" s="1"/>
      <c r="C876" s="1"/>
      <c r="D876" s="1"/>
      <c r="E876" s="1"/>
      <c r="F876" s="2"/>
      <c r="G876" s="2"/>
      <c r="H876" s="1"/>
      <c r="I876" s="40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>
      <c r="A877" s="1"/>
      <c r="B877" s="1"/>
      <c r="C877" s="1"/>
      <c r="D877" s="1"/>
      <c r="E877" s="1"/>
      <c r="F877" s="2"/>
      <c r="G877" s="2"/>
      <c r="H877" s="1"/>
      <c r="I877" s="40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>
      <c r="A878" s="1"/>
      <c r="B878" s="1"/>
      <c r="C878" s="1"/>
      <c r="D878" s="1"/>
      <c r="E878" s="1"/>
      <c r="F878" s="2"/>
      <c r="G878" s="2"/>
      <c r="H878" s="1"/>
      <c r="I878" s="40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>
      <c r="A879" s="1"/>
      <c r="B879" s="1"/>
      <c r="C879" s="1"/>
      <c r="D879" s="1"/>
      <c r="E879" s="1"/>
      <c r="F879" s="2"/>
      <c r="G879" s="2"/>
      <c r="H879" s="1"/>
      <c r="I879" s="40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>
      <c r="A880" s="1"/>
      <c r="B880" s="1"/>
      <c r="C880" s="1"/>
      <c r="D880" s="1"/>
      <c r="E880" s="1"/>
      <c r="F880" s="2"/>
      <c r="G880" s="2"/>
      <c r="H880" s="1"/>
      <c r="I880" s="40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>
      <c r="A881" s="1"/>
      <c r="B881" s="1"/>
      <c r="C881" s="1"/>
      <c r="D881" s="1"/>
      <c r="E881" s="1"/>
      <c r="F881" s="2"/>
      <c r="G881" s="2"/>
      <c r="H881" s="1"/>
      <c r="I881" s="40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>
      <c r="A882" s="1"/>
      <c r="B882" s="1"/>
      <c r="C882" s="1"/>
      <c r="D882" s="1"/>
      <c r="E882" s="1"/>
      <c r="F882" s="2"/>
      <c r="G882" s="2"/>
      <c r="H882" s="1"/>
      <c r="I882" s="40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>
      <c r="A883" s="1"/>
      <c r="B883" s="1"/>
      <c r="C883" s="1"/>
      <c r="D883" s="1"/>
      <c r="E883" s="1"/>
      <c r="F883" s="2"/>
      <c r="G883" s="2"/>
      <c r="H883" s="1"/>
      <c r="I883" s="40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>
      <c r="A884" s="1"/>
      <c r="B884" s="1"/>
      <c r="C884" s="1"/>
      <c r="D884" s="1"/>
      <c r="E884" s="1"/>
      <c r="F884" s="2"/>
      <c r="G884" s="2"/>
      <c r="H884" s="1"/>
      <c r="I884" s="40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>
      <c r="A885" s="1"/>
      <c r="B885" s="1"/>
      <c r="C885" s="1"/>
      <c r="D885" s="1"/>
      <c r="E885" s="1"/>
      <c r="F885" s="2"/>
      <c r="G885" s="2"/>
      <c r="H885" s="1"/>
      <c r="I885" s="40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>
      <c r="A886" s="1"/>
      <c r="B886" s="1"/>
      <c r="C886" s="1"/>
      <c r="D886" s="1"/>
      <c r="E886" s="1"/>
      <c r="F886" s="2"/>
      <c r="G886" s="2"/>
      <c r="H886" s="1"/>
      <c r="I886" s="40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>
      <c r="A887" s="1"/>
      <c r="B887" s="1"/>
      <c r="C887" s="1"/>
      <c r="D887" s="1"/>
      <c r="E887" s="1"/>
      <c r="F887" s="2"/>
      <c r="G887" s="2"/>
      <c r="H887" s="1"/>
      <c r="I887" s="40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>
      <c r="A888" s="1"/>
      <c r="B888" s="1"/>
      <c r="C888" s="1"/>
      <c r="D888" s="1"/>
      <c r="E888" s="1"/>
      <c r="F888" s="2"/>
      <c r="G888" s="2"/>
      <c r="H888" s="1"/>
      <c r="I888" s="40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>
      <c r="A889" s="1"/>
      <c r="B889" s="1"/>
      <c r="C889" s="1"/>
      <c r="D889" s="1"/>
      <c r="E889" s="1"/>
      <c r="F889" s="2"/>
      <c r="G889" s="2"/>
      <c r="H889" s="1"/>
      <c r="I889" s="40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>
      <c r="A890" s="1"/>
      <c r="B890" s="1"/>
      <c r="C890" s="1"/>
      <c r="D890" s="1"/>
      <c r="E890" s="1"/>
      <c r="F890" s="2"/>
      <c r="G890" s="2"/>
      <c r="H890" s="1"/>
      <c r="I890" s="40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>
      <c r="A891" s="1"/>
      <c r="B891" s="1"/>
      <c r="C891" s="1"/>
      <c r="D891" s="1"/>
      <c r="E891" s="1"/>
      <c r="F891" s="2"/>
      <c r="G891" s="2"/>
      <c r="H891" s="1"/>
      <c r="I891" s="40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>
      <c r="A892" s="1"/>
      <c r="B892" s="1"/>
      <c r="C892" s="1"/>
      <c r="D892" s="1"/>
      <c r="E892" s="1"/>
      <c r="F892" s="2"/>
      <c r="G892" s="2"/>
      <c r="H892" s="1"/>
      <c r="I892" s="40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>
      <c r="A893" s="1"/>
      <c r="B893" s="1"/>
      <c r="C893" s="1"/>
      <c r="D893" s="1"/>
      <c r="E893" s="1"/>
      <c r="F893" s="2"/>
      <c r="G893" s="2"/>
      <c r="H893" s="1"/>
      <c r="I893" s="40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>
      <c r="A894" s="1"/>
      <c r="B894" s="1"/>
      <c r="C894" s="1"/>
      <c r="D894" s="1"/>
      <c r="E894" s="1"/>
      <c r="F894" s="2"/>
      <c r="G894" s="2"/>
      <c r="H894" s="1"/>
      <c r="I894" s="40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>
      <c r="A895" s="1"/>
      <c r="B895" s="1"/>
      <c r="C895" s="1"/>
      <c r="D895" s="1"/>
      <c r="E895" s="1"/>
      <c r="F895" s="2"/>
      <c r="G895" s="2"/>
      <c r="H895" s="1"/>
      <c r="I895" s="40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>
      <c r="A896" s="1"/>
      <c r="B896" s="1"/>
      <c r="C896" s="1"/>
      <c r="D896" s="1"/>
      <c r="E896" s="1"/>
      <c r="F896" s="2"/>
      <c r="G896" s="2"/>
      <c r="H896" s="1"/>
      <c r="I896" s="40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>
      <c r="A897" s="1"/>
      <c r="B897" s="1"/>
      <c r="C897" s="1"/>
      <c r="D897" s="1"/>
      <c r="E897" s="1"/>
      <c r="F897" s="2"/>
      <c r="G897" s="2"/>
      <c r="H897" s="1"/>
      <c r="I897" s="40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>
      <c r="A898" s="1"/>
      <c r="B898" s="1"/>
      <c r="C898" s="1"/>
      <c r="D898" s="1"/>
      <c r="E898" s="1"/>
      <c r="F898" s="2"/>
      <c r="G898" s="2"/>
      <c r="H898" s="1"/>
      <c r="I898" s="40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>
      <c r="A899" s="1"/>
      <c r="B899" s="1"/>
      <c r="C899" s="1"/>
      <c r="D899" s="1"/>
      <c r="E899" s="1"/>
      <c r="F899" s="2"/>
      <c r="G899" s="2"/>
      <c r="H899" s="1"/>
      <c r="I899" s="40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>
      <c r="A900" s="1"/>
      <c r="B900" s="1"/>
      <c r="C900" s="1"/>
      <c r="D900" s="1"/>
      <c r="E900" s="1"/>
      <c r="F900" s="2"/>
      <c r="G900" s="2"/>
      <c r="H900" s="1"/>
      <c r="I900" s="40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>
      <c r="A901" s="1"/>
      <c r="B901" s="1"/>
      <c r="C901" s="1"/>
      <c r="D901" s="1"/>
      <c r="E901" s="1"/>
      <c r="F901" s="2"/>
      <c r="G901" s="2"/>
      <c r="H901" s="1"/>
      <c r="I901" s="40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>
      <c r="A902" s="1"/>
      <c r="B902" s="1"/>
      <c r="C902" s="1"/>
      <c r="D902" s="1"/>
      <c r="E902" s="1"/>
      <c r="F902" s="2"/>
      <c r="G902" s="2"/>
      <c r="H902" s="1"/>
      <c r="I902" s="40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>
      <c r="A903" s="1"/>
      <c r="B903" s="1"/>
      <c r="C903" s="1"/>
      <c r="D903" s="1"/>
      <c r="E903" s="1"/>
      <c r="F903" s="2"/>
      <c r="G903" s="2"/>
      <c r="H903" s="1"/>
      <c r="I903" s="40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>
      <c r="A904" s="1"/>
      <c r="B904" s="1"/>
      <c r="C904" s="1"/>
      <c r="D904" s="1"/>
      <c r="E904" s="1"/>
      <c r="F904" s="2"/>
      <c r="G904" s="2"/>
      <c r="H904" s="1"/>
      <c r="I904" s="40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>
      <c r="A905" s="1"/>
      <c r="B905" s="1"/>
      <c r="C905" s="1"/>
      <c r="D905" s="1"/>
      <c r="E905" s="1"/>
      <c r="F905" s="2"/>
      <c r="G905" s="2"/>
      <c r="H905" s="1"/>
      <c r="I905" s="40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>
      <c r="A906" s="1"/>
      <c r="B906" s="1"/>
      <c r="C906" s="1"/>
      <c r="D906" s="1"/>
      <c r="E906" s="1"/>
      <c r="F906" s="2"/>
      <c r="G906" s="2"/>
      <c r="H906" s="1"/>
      <c r="I906" s="40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>
      <c r="A907" s="1"/>
      <c r="B907" s="1"/>
      <c r="C907" s="1"/>
      <c r="D907" s="1"/>
      <c r="E907" s="1"/>
      <c r="F907" s="2"/>
      <c r="G907" s="2"/>
      <c r="H907" s="1"/>
      <c r="I907" s="40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>
      <c r="A908" s="1"/>
      <c r="B908" s="1"/>
      <c r="C908" s="1"/>
      <c r="D908" s="1"/>
      <c r="E908" s="1"/>
      <c r="F908" s="2"/>
      <c r="G908" s="2"/>
      <c r="H908" s="1"/>
      <c r="I908" s="40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>
      <c r="A909" s="1"/>
      <c r="B909" s="1"/>
      <c r="C909" s="1"/>
      <c r="D909" s="1"/>
      <c r="E909" s="1"/>
      <c r="F909" s="2"/>
      <c r="G909" s="2"/>
      <c r="H909" s="1"/>
      <c r="I909" s="40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>
      <c r="A910" s="1"/>
      <c r="B910" s="1"/>
      <c r="C910" s="1"/>
      <c r="D910" s="1"/>
      <c r="E910" s="1"/>
      <c r="F910" s="2"/>
      <c r="G910" s="2"/>
      <c r="H910" s="1"/>
      <c r="I910" s="40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>
      <c r="A911" s="1"/>
      <c r="B911" s="1"/>
      <c r="C911" s="1"/>
      <c r="D911" s="1"/>
      <c r="E911" s="1"/>
      <c r="F911" s="2"/>
      <c r="G911" s="2"/>
      <c r="H911" s="1"/>
      <c r="I911" s="40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>
      <c r="A912" s="1"/>
      <c r="B912" s="1"/>
      <c r="C912" s="1"/>
      <c r="D912" s="1"/>
      <c r="E912" s="1"/>
      <c r="F912" s="2"/>
      <c r="G912" s="2"/>
      <c r="H912" s="1"/>
      <c r="I912" s="40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>
      <c r="A913" s="1"/>
      <c r="B913" s="1"/>
      <c r="C913" s="1"/>
      <c r="D913" s="1"/>
      <c r="E913" s="1"/>
      <c r="F913" s="2"/>
      <c r="G913" s="2"/>
      <c r="H913" s="1"/>
      <c r="I913" s="40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>
      <c r="A914" s="1"/>
      <c r="B914" s="1"/>
      <c r="C914" s="1"/>
      <c r="D914" s="1"/>
      <c r="E914" s="1"/>
      <c r="F914" s="2"/>
      <c r="G914" s="2"/>
      <c r="H914" s="1"/>
      <c r="I914" s="40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>
      <c r="A915" s="1"/>
      <c r="B915" s="1"/>
      <c r="C915" s="1"/>
      <c r="D915" s="1"/>
      <c r="E915" s="1"/>
      <c r="F915" s="2"/>
      <c r="G915" s="2"/>
      <c r="H915" s="1"/>
      <c r="I915" s="40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>
      <c r="A916" s="1"/>
      <c r="B916" s="1"/>
      <c r="C916" s="1"/>
      <c r="D916" s="1"/>
      <c r="E916" s="1"/>
      <c r="F916" s="2"/>
      <c r="G916" s="2"/>
      <c r="H916" s="1"/>
      <c r="I916" s="40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>
      <c r="A917" s="1"/>
      <c r="B917" s="1"/>
      <c r="C917" s="1"/>
      <c r="D917" s="1"/>
      <c r="E917" s="1"/>
      <c r="F917" s="2"/>
      <c r="G917" s="2"/>
      <c r="H917" s="1"/>
      <c r="I917" s="40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>
      <c r="A918" s="1"/>
      <c r="B918" s="1"/>
      <c r="C918" s="1"/>
      <c r="D918" s="1"/>
      <c r="E918" s="1"/>
      <c r="F918" s="2"/>
      <c r="G918" s="2"/>
      <c r="H918" s="1"/>
      <c r="I918" s="40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>
      <c r="A919" s="1"/>
      <c r="B919" s="1"/>
      <c r="C919" s="1"/>
      <c r="D919" s="1"/>
      <c r="E919" s="1"/>
      <c r="F919" s="2"/>
      <c r="G919" s="2"/>
      <c r="H919" s="1"/>
      <c r="I919" s="40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>
      <c r="A920" s="1"/>
      <c r="B920" s="1"/>
      <c r="C920" s="1"/>
      <c r="D920" s="1"/>
      <c r="E920" s="1"/>
      <c r="F920" s="2"/>
      <c r="G920" s="2"/>
      <c r="H920" s="1"/>
      <c r="I920" s="40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>
      <c r="A921" s="1"/>
      <c r="B921" s="1"/>
      <c r="C921" s="1"/>
      <c r="D921" s="1"/>
      <c r="E921" s="1"/>
      <c r="F921" s="2"/>
      <c r="G921" s="2"/>
      <c r="H921" s="1"/>
      <c r="I921" s="40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>
      <c r="A922" s="1"/>
      <c r="B922" s="1"/>
      <c r="C922" s="1"/>
      <c r="D922" s="1"/>
      <c r="E922" s="1"/>
      <c r="F922" s="2"/>
      <c r="G922" s="2"/>
      <c r="H922" s="1"/>
      <c r="I922" s="40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>
      <c r="A923" s="1"/>
      <c r="B923" s="1"/>
      <c r="C923" s="1"/>
      <c r="D923" s="1"/>
      <c r="E923" s="1"/>
      <c r="F923" s="2"/>
      <c r="G923" s="2"/>
      <c r="H923" s="1"/>
      <c r="I923" s="40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>
      <c r="A924" s="1"/>
      <c r="B924" s="1"/>
      <c r="C924" s="1"/>
      <c r="D924" s="1"/>
      <c r="E924" s="1"/>
      <c r="F924" s="2"/>
      <c r="G924" s="2"/>
      <c r="H924" s="1"/>
      <c r="I924" s="40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>
      <c r="A925" s="1"/>
      <c r="B925" s="1"/>
      <c r="C925" s="1"/>
      <c r="D925" s="1"/>
      <c r="E925" s="1"/>
      <c r="F925" s="2"/>
      <c r="G925" s="2"/>
      <c r="H925" s="1"/>
      <c r="I925" s="40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>
      <c r="A926" s="1"/>
      <c r="B926" s="1"/>
      <c r="C926" s="1"/>
      <c r="D926" s="1"/>
      <c r="E926" s="1"/>
      <c r="F926" s="2"/>
      <c r="G926" s="2"/>
      <c r="H926" s="1"/>
      <c r="I926" s="40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>
      <c r="A927" s="1"/>
      <c r="B927" s="1"/>
      <c r="C927" s="1"/>
      <c r="D927" s="1"/>
      <c r="E927" s="1"/>
      <c r="F927" s="2"/>
      <c r="G927" s="2"/>
      <c r="H927" s="1"/>
      <c r="I927" s="40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>
      <c r="A928" s="1"/>
      <c r="B928" s="1"/>
      <c r="C928" s="1"/>
      <c r="D928" s="1"/>
      <c r="E928" s="1"/>
      <c r="F928" s="2"/>
      <c r="G928" s="2"/>
      <c r="H928" s="1"/>
      <c r="I928" s="40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>
      <c r="A929" s="1"/>
      <c r="B929" s="1"/>
      <c r="C929" s="1"/>
      <c r="D929" s="1"/>
      <c r="E929" s="1"/>
      <c r="F929" s="2"/>
      <c r="G929" s="2"/>
      <c r="H929" s="1"/>
      <c r="I929" s="40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>
      <c r="A930" s="1"/>
      <c r="B930" s="1"/>
      <c r="C930" s="1"/>
      <c r="D930" s="1"/>
      <c r="E930" s="1"/>
      <c r="F930" s="2"/>
      <c r="G930" s="2"/>
      <c r="H930" s="1"/>
      <c r="I930" s="40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>
      <c r="A931" s="1"/>
      <c r="B931" s="1"/>
      <c r="C931" s="1"/>
      <c r="D931" s="1"/>
      <c r="E931" s="1"/>
      <c r="F931" s="2"/>
      <c r="G931" s="2"/>
      <c r="H931" s="1"/>
      <c r="I931" s="40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>
      <c r="A932" s="1"/>
      <c r="B932" s="1"/>
      <c r="C932" s="1"/>
      <c r="D932" s="1"/>
      <c r="E932" s="1"/>
      <c r="F932" s="2"/>
      <c r="G932" s="2"/>
      <c r="H932" s="1"/>
      <c r="I932" s="40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>
      <c r="A933" s="1"/>
      <c r="B933" s="1"/>
      <c r="C933" s="1"/>
      <c r="D933" s="1"/>
      <c r="E933" s="1"/>
      <c r="F933" s="2"/>
      <c r="G933" s="2"/>
      <c r="H933" s="1"/>
      <c r="I933" s="40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>
      <c r="A934" s="1"/>
      <c r="B934" s="1"/>
      <c r="C934" s="1"/>
      <c r="D934" s="1"/>
      <c r="E934" s="1"/>
      <c r="F934" s="2"/>
      <c r="G934" s="2"/>
      <c r="H934" s="1"/>
      <c r="I934" s="40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>
      <c r="A935" s="1"/>
      <c r="B935" s="1"/>
      <c r="C935" s="1"/>
      <c r="D935" s="1"/>
      <c r="E935" s="1"/>
      <c r="F935" s="2"/>
      <c r="G935" s="2"/>
      <c r="H935" s="1"/>
      <c r="I935" s="40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>
      <c r="A936" s="1"/>
      <c r="B936" s="1"/>
      <c r="C936" s="1"/>
      <c r="D936" s="1"/>
      <c r="E936" s="1"/>
      <c r="F936" s="2"/>
      <c r="G936" s="2"/>
      <c r="H936" s="1"/>
      <c r="I936" s="40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>
      <c r="A937" s="1"/>
      <c r="B937" s="1"/>
      <c r="C937" s="1"/>
      <c r="D937" s="1"/>
      <c r="E937" s="1"/>
      <c r="F937" s="2"/>
      <c r="G937" s="2"/>
      <c r="H937" s="1"/>
      <c r="I937" s="40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>
      <c r="A938" s="1"/>
      <c r="B938" s="1"/>
      <c r="C938" s="1"/>
      <c r="D938" s="1"/>
      <c r="E938" s="1"/>
      <c r="F938" s="2"/>
      <c r="G938" s="2"/>
      <c r="H938" s="1"/>
      <c r="I938" s="40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>
      <c r="A939" s="1"/>
      <c r="B939" s="1"/>
      <c r="C939" s="1"/>
      <c r="D939" s="1"/>
      <c r="E939" s="1"/>
      <c r="F939" s="2"/>
      <c r="G939" s="2"/>
      <c r="H939" s="1"/>
      <c r="I939" s="40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>
      <c r="A940" s="1"/>
      <c r="B940" s="1"/>
      <c r="C940" s="1"/>
      <c r="D940" s="1"/>
      <c r="E940" s="1"/>
      <c r="F940" s="2"/>
      <c r="G940" s="2"/>
      <c r="H940" s="1"/>
      <c r="I940" s="40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>
      <c r="A941" s="1"/>
      <c r="B941" s="1"/>
      <c r="C941" s="1"/>
      <c r="D941" s="1"/>
      <c r="E941" s="1"/>
      <c r="F941" s="2"/>
      <c r="G941" s="2"/>
      <c r="H941" s="1"/>
      <c r="I941" s="40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>
      <c r="A942" s="1"/>
      <c r="B942" s="1"/>
      <c r="C942" s="1"/>
      <c r="D942" s="1"/>
      <c r="E942" s="1"/>
      <c r="F942" s="2"/>
      <c r="G942" s="2"/>
      <c r="H942" s="1"/>
      <c r="I942" s="40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>
      <c r="A943" s="1"/>
      <c r="B943" s="1"/>
      <c r="C943" s="1"/>
      <c r="D943" s="1"/>
      <c r="E943" s="1"/>
      <c r="F943" s="2"/>
      <c r="G943" s="2"/>
      <c r="H943" s="1"/>
      <c r="I943" s="40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>
      <c r="A944" s="1"/>
      <c r="B944" s="1"/>
      <c r="C944" s="1"/>
      <c r="D944" s="1"/>
      <c r="E944" s="1"/>
      <c r="F944" s="2"/>
      <c r="G944" s="2"/>
      <c r="H944" s="1"/>
      <c r="I944" s="40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>
      <c r="A945" s="1"/>
      <c r="B945" s="1"/>
      <c r="C945" s="1"/>
      <c r="D945" s="1"/>
      <c r="E945" s="1"/>
      <c r="F945" s="2"/>
      <c r="G945" s="2"/>
      <c r="H945" s="1"/>
      <c r="I945" s="40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>
      <c r="A946" s="1"/>
      <c r="B946" s="1"/>
      <c r="C946" s="1"/>
      <c r="D946" s="1"/>
      <c r="E946" s="1"/>
      <c r="F946" s="2"/>
      <c r="G946" s="2"/>
      <c r="H946" s="1"/>
      <c r="I946" s="40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>
      <c r="A947" s="1"/>
      <c r="B947" s="1"/>
      <c r="C947" s="1"/>
      <c r="D947" s="1"/>
      <c r="E947" s="1"/>
      <c r="F947" s="2"/>
      <c r="G947" s="2"/>
      <c r="H947" s="1"/>
      <c r="I947" s="40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>
      <c r="A948" s="1"/>
      <c r="B948" s="1"/>
      <c r="C948" s="1"/>
      <c r="D948" s="1"/>
      <c r="E948" s="1"/>
      <c r="F948" s="2"/>
      <c r="G948" s="2"/>
      <c r="H948" s="1"/>
      <c r="I948" s="40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>
      <c r="A949" s="1"/>
      <c r="B949" s="1"/>
      <c r="C949" s="1"/>
      <c r="D949" s="1"/>
      <c r="E949" s="1"/>
      <c r="F949" s="2"/>
      <c r="G949" s="2"/>
      <c r="H949" s="1"/>
      <c r="I949" s="40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>
      <c r="A950" s="1"/>
      <c r="B950" s="1"/>
      <c r="C950" s="1"/>
      <c r="D950" s="1"/>
      <c r="E950" s="1"/>
      <c r="F950" s="2"/>
      <c r="G950" s="2"/>
      <c r="H950" s="1"/>
      <c r="I950" s="40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>
      <c r="A951" s="1"/>
      <c r="B951" s="1"/>
      <c r="C951" s="1"/>
      <c r="D951" s="1"/>
      <c r="E951" s="1"/>
      <c r="F951" s="2"/>
      <c r="G951" s="2"/>
      <c r="H951" s="1"/>
      <c r="I951" s="40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>
      <c r="A952" s="1"/>
      <c r="B952" s="1"/>
      <c r="C952" s="1"/>
      <c r="D952" s="1"/>
      <c r="E952" s="1"/>
      <c r="F952" s="2"/>
      <c r="G952" s="2"/>
      <c r="H952" s="1"/>
      <c r="I952" s="40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>
      <c r="A953" s="1"/>
      <c r="B953" s="1"/>
      <c r="C953" s="1"/>
      <c r="D953" s="1"/>
      <c r="E953" s="1"/>
      <c r="F953" s="2"/>
      <c r="G953" s="2"/>
      <c r="H953" s="1"/>
      <c r="I953" s="40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>
      <c r="A954" s="1"/>
      <c r="B954" s="1"/>
      <c r="C954" s="1"/>
      <c r="D954" s="1"/>
      <c r="E954" s="1"/>
      <c r="F954" s="2"/>
      <c r="G954" s="2"/>
      <c r="H954" s="1"/>
      <c r="I954" s="40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>
      <c r="A955" s="1"/>
      <c r="B955" s="1"/>
      <c r="C955" s="1"/>
      <c r="D955" s="1"/>
      <c r="E955" s="1"/>
      <c r="F955" s="2"/>
      <c r="G955" s="2"/>
      <c r="H955" s="1"/>
      <c r="I955" s="40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>
      <c r="A956" s="1"/>
      <c r="B956" s="1"/>
      <c r="C956" s="1"/>
      <c r="D956" s="1"/>
      <c r="E956" s="1"/>
      <c r="F956" s="2"/>
      <c r="G956" s="2"/>
      <c r="H956" s="1"/>
      <c r="I956" s="40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>
      <c r="A957" s="1"/>
      <c r="B957" s="1"/>
      <c r="C957" s="1"/>
      <c r="D957" s="1"/>
      <c r="E957" s="1"/>
      <c r="F957" s="2"/>
      <c r="G957" s="2"/>
      <c r="H957" s="1"/>
      <c r="I957" s="40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>
      <c r="A958" s="1"/>
      <c r="B958" s="1"/>
      <c r="C958" s="1"/>
      <c r="D958" s="1"/>
      <c r="E958" s="1"/>
      <c r="F958" s="2"/>
      <c r="G958" s="2"/>
      <c r="H958" s="1"/>
      <c r="I958" s="40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>
      <c r="A959" s="1"/>
      <c r="B959" s="1"/>
      <c r="C959" s="1"/>
      <c r="D959" s="1"/>
      <c r="E959" s="1"/>
      <c r="F959" s="2"/>
      <c r="G959" s="2"/>
      <c r="H959" s="1"/>
      <c r="I959" s="40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>
      <c r="A960" s="1"/>
      <c r="B960" s="1"/>
      <c r="C960" s="1"/>
      <c r="D960" s="1"/>
      <c r="E960" s="1"/>
      <c r="F960" s="2"/>
      <c r="G960" s="2"/>
      <c r="H960" s="1"/>
      <c r="I960" s="40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>
      <c r="A961" s="1"/>
      <c r="B961" s="1"/>
      <c r="C961" s="1"/>
      <c r="D961" s="1"/>
      <c r="E961" s="1"/>
      <c r="F961" s="2"/>
      <c r="G961" s="2"/>
      <c r="H961" s="1"/>
      <c r="I961" s="40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>
      <c r="A962" s="1"/>
      <c r="B962" s="1"/>
      <c r="C962" s="1"/>
      <c r="D962" s="1"/>
      <c r="E962" s="1"/>
      <c r="F962" s="2"/>
      <c r="G962" s="2"/>
      <c r="H962" s="1"/>
      <c r="I962" s="40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>
      <c r="A963" s="1"/>
      <c r="B963" s="1"/>
      <c r="C963" s="1"/>
      <c r="D963" s="1"/>
      <c r="E963" s="1"/>
      <c r="F963" s="2"/>
      <c r="G963" s="2"/>
      <c r="H963" s="1"/>
      <c r="I963" s="40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>
      <c r="A964" s="1"/>
      <c r="B964" s="1"/>
      <c r="C964" s="1"/>
      <c r="D964" s="1"/>
      <c r="E964" s="1"/>
      <c r="F964" s="2"/>
      <c r="G964" s="2"/>
      <c r="H964" s="1"/>
      <c r="I964" s="40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>
      <c r="A965" s="1"/>
      <c r="B965" s="1"/>
      <c r="C965" s="1"/>
      <c r="D965" s="1"/>
      <c r="E965" s="1"/>
      <c r="F965" s="2"/>
      <c r="G965" s="2"/>
      <c r="H965" s="1"/>
      <c r="I965" s="40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>
      <c r="A966" s="1"/>
      <c r="B966" s="1"/>
      <c r="C966" s="1"/>
      <c r="D966" s="1"/>
      <c r="E966" s="1"/>
      <c r="F966" s="2"/>
      <c r="G966" s="2"/>
      <c r="H966" s="1"/>
      <c r="I966" s="40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>
      <c r="A967" s="1"/>
      <c r="B967" s="1"/>
      <c r="C967" s="1"/>
      <c r="D967" s="1"/>
      <c r="E967" s="1"/>
      <c r="F967" s="2"/>
      <c r="G967" s="2"/>
      <c r="H967" s="1"/>
      <c r="I967" s="40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>
      <c r="A968" s="1"/>
      <c r="B968" s="1"/>
      <c r="C968" s="1"/>
      <c r="D968" s="1"/>
      <c r="E968" s="1"/>
      <c r="F968" s="2"/>
      <c r="G968" s="2"/>
      <c r="H968" s="1"/>
      <c r="I968" s="40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>
      <c r="A969" s="1"/>
      <c r="B969" s="1"/>
      <c r="C969" s="1"/>
      <c r="D969" s="1"/>
      <c r="E969" s="1"/>
      <c r="F969" s="2"/>
      <c r="G969" s="2"/>
      <c r="H969" s="1"/>
      <c r="I969" s="40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>
      <c r="A970" s="1"/>
      <c r="B970" s="1"/>
      <c r="C970" s="1"/>
      <c r="D970" s="1"/>
      <c r="E970" s="1"/>
      <c r="F970" s="2"/>
      <c r="G970" s="2"/>
      <c r="H970" s="1"/>
      <c r="I970" s="40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>
      <c r="A971" s="1"/>
      <c r="B971" s="1"/>
      <c r="C971" s="1"/>
      <c r="D971" s="1"/>
      <c r="E971" s="1"/>
      <c r="F971" s="2"/>
      <c r="G971" s="2"/>
      <c r="H971" s="1"/>
      <c r="I971" s="40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>
      <c r="A972" s="1"/>
      <c r="B972" s="1"/>
      <c r="C972" s="1"/>
      <c r="D972" s="1"/>
      <c r="E972" s="1"/>
      <c r="F972" s="2"/>
      <c r="G972" s="2"/>
      <c r="H972" s="1"/>
      <c r="I972" s="40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>
      <c r="A973" s="1"/>
      <c r="B973" s="1"/>
      <c r="C973" s="1"/>
      <c r="D973" s="1"/>
      <c r="E973" s="1"/>
      <c r="F973" s="2"/>
      <c r="G973" s="2"/>
      <c r="H973" s="1"/>
      <c r="I973" s="40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>
      <c r="A974" s="1"/>
      <c r="B974" s="1"/>
      <c r="C974" s="1"/>
      <c r="D974" s="1"/>
      <c r="E974" s="1"/>
      <c r="F974" s="2"/>
      <c r="G974" s="2"/>
      <c r="H974" s="1"/>
      <c r="I974" s="40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>
      <c r="A975" s="1"/>
      <c r="B975" s="1"/>
      <c r="C975" s="1"/>
      <c r="D975" s="1"/>
      <c r="E975" s="1"/>
      <c r="F975" s="2"/>
      <c r="G975" s="2"/>
      <c r="H975" s="1"/>
      <c r="I975" s="40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>
      <c r="A976" s="1"/>
      <c r="B976" s="1"/>
      <c r="C976" s="1"/>
      <c r="D976" s="1"/>
      <c r="E976" s="1"/>
      <c r="F976" s="2"/>
      <c r="G976" s="2"/>
      <c r="H976" s="1"/>
      <c r="I976" s="40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>
      <c r="A977" s="1"/>
      <c r="B977" s="1"/>
      <c r="C977" s="1"/>
      <c r="D977" s="1"/>
      <c r="E977" s="1"/>
      <c r="F977" s="2"/>
      <c r="G977" s="2"/>
      <c r="H977" s="1"/>
      <c r="I977" s="40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>
      <c r="A978" s="1"/>
      <c r="B978" s="1"/>
      <c r="C978" s="1"/>
      <c r="D978" s="1"/>
      <c r="E978" s="1"/>
      <c r="F978" s="2"/>
      <c r="G978" s="2"/>
      <c r="H978" s="1"/>
      <c r="I978" s="40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>
      <c r="A979" s="1"/>
      <c r="B979" s="1"/>
      <c r="C979" s="1"/>
      <c r="D979" s="1"/>
      <c r="E979" s="1"/>
      <c r="F979" s="2"/>
      <c r="G979" s="2"/>
      <c r="H979" s="1"/>
      <c r="I979" s="40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>
      <c r="A980" s="1"/>
      <c r="B980" s="1"/>
      <c r="C980" s="1"/>
      <c r="D980" s="1"/>
      <c r="E980" s="1"/>
      <c r="F980" s="2"/>
      <c r="G980" s="2"/>
      <c r="H980" s="1"/>
      <c r="I980" s="40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>
      <c r="A981" s="1"/>
      <c r="B981" s="1"/>
      <c r="C981" s="1"/>
      <c r="D981" s="1"/>
      <c r="E981" s="1"/>
      <c r="F981" s="2"/>
      <c r="G981" s="2"/>
      <c r="H981" s="1"/>
      <c r="I981" s="40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>
      <c r="A982" s="1"/>
      <c r="B982" s="1"/>
      <c r="C982" s="1"/>
      <c r="D982" s="1"/>
      <c r="E982" s="1"/>
      <c r="F982" s="2"/>
      <c r="G982" s="2"/>
      <c r="H982" s="1"/>
      <c r="I982" s="40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>
      <c r="A983" s="1"/>
      <c r="B983" s="1"/>
      <c r="C983" s="1"/>
      <c r="D983" s="1"/>
      <c r="E983" s="1"/>
      <c r="F983" s="2"/>
      <c r="G983" s="2"/>
      <c r="H983" s="1"/>
      <c r="I983" s="40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>
      <c r="A984" s="1"/>
      <c r="B984" s="1"/>
      <c r="C984" s="1"/>
      <c r="D984" s="1"/>
      <c r="E984" s="1"/>
      <c r="F984" s="2"/>
      <c r="G984" s="2"/>
      <c r="H984" s="1"/>
      <c r="I984" s="40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>
      <c r="A985" s="1"/>
      <c r="B985" s="1"/>
      <c r="C985" s="1"/>
      <c r="D985" s="1"/>
      <c r="E985" s="1"/>
      <c r="F985" s="2"/>
      <c r="G985" s="2"/>
      <c r="H985" s="1"/>
      <c r="I985" s="40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>
      <c r="A986" s="1"/>
      <c r="B986" s="1"/>
      <c r="C986" s="1"/>
      <c r="D986" s="1"/>
      <c r="E986" s="1"/>
      <c r="F986" s="2"/>
      <c r="G986" s="2"/>
      <c r="H986" s="1"/>
      <c r="I986" s="40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>
      <c r="A987" s="1"/>
      <c r="B987" s="1"/>
      <c r="C987" s="1"/>
      <c r="D987" s="1"/>
      <c r="E987" s="1"/>
      <c r="F987" s="2"/>
      <c r="G987" s="2"/>
      <c r="H987" s="1"/>
      <c r="I987" s="40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>
      <c r="A988" s="1"/>
      <c r="B988" s="1"/>
      <c r="C988" s="1"/>
      <c r="D988" s="1"/>
      <c r="E988" s="1"/>
      <c r="F988" s="2"/>
      <c r="G988" s="2"/>
      <c r="H988" s="1"/>
      <c r="I988" s="40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>
      <c r="A989" s="1"/>
      <c r="B989" s="1"/>
      <c r="C989" s="1"/>
      <c r="D989" s="1"/>
      <c r="E989" s="1"/>
      <c r="F989" s="2"/>
      <c r="G989" s="2"/>
      <c r="H989" s="1"/>
      <c r="I989" s="40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>
      <c r="A990" s="1"/>
      <c r="B990" s="1"/>
      <c r="C990" s="1"/>
      <c r="D990" s="1"/>
      <c r="E990" s="1"/>
      <c r="F990" s="2"/>
      <c r="G990" s="2"/>
      <c r="H990" s="1"/>
      <c r="I990" s="40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>
      <c r="A991" s="1"/>
      <c r="B991" s="1"/>
      <c r="C991" s="1"/>
      <c r="D991" s="1"/>
      <c r="E991" s="1"/>
      <c r="F991" s="2"/>
      <c r="G991" s="2"/>
      <c r="H991" s="1"/>
      <c r="I991" s="40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>
      <c r="A992" s="1"/>
      <c r="B992" s="1"/>
      <c r="C992" s="1"/>
      <c r="D992" s="1"/>
      <c r="E992" s="1"/>
      <c r="F992" s="2"/>
      <c r="G992" s="2"/>
      <c r="H992" s="1"/>
      <c r="I992" s="40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>
      <c r="A993" s="1"/>
      <c r="B993" s="1"/>
      <c r="C993" s="1"/>
      <c r="D993" s="1"/>
      <c r="E993" s="1"/>
      <c r="F993" s="2"/>
      <c r="G993" s="2"/>
      <c r="H993" s="1"/>
      <c r="I993" s="40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>
      <c r="A994" s="1"/>
      <c r="B994" s="1"/>
      <c r="C994" s="1"/>
      <c r="D994" s="1"/>
      <c r="E994" s="1"/>
      <c r="F994" s="2"/>
      <c r="G994" s="2"/>
      <c r="H994" s="1"/>
      <c r="I994" s="40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>
      <c r="A995" s="1"/>
      <c r="B995" s="1"/>
      <c r="C995" s="1"/>
      <c r="D995" s="1"/>
      <c r="E995" s="1"/>
      <c r="F995" s="2"/>
      <c r="G995" s="2"/>
      <c r="H995" s="1"/>
      <c r="I995" s="40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>
      <c r="A996" s="1"/>
      <c r="B996" s="1"/>
      <c r="C996" s="1"/>
      <c r="D996" s="1"/>
      <c r="E996" s="1"/>
      <c r="F996" s="2"/>
      <c r="G996" s="2"/>
      <c r="H996" s="1"/>
      <c r="I996" s="40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>
      <c r="A997" s="1"/>
      <c r="B997" s="1"/>
      <c r="C997" s="1"/>
      <c r="D997" s="1"/>
      <c r="E997" s="1"/>
      <c r="F997" s="2"/>
      <c r="G997" s="2"/>
      <c r="H997" s="1"/>
      <c r="I997" s="40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>
      <c r="A998" s="1"/>
      <c r="B998" s="1"/>
      <c r="C998" s="1"/>
      <c r="D998" s="1"/>
      <c r="E998" s="1"/>
      <c r="F998" s="2"/>
      <c r="G998" s="2"/>
      <c r="H998" s="1"/>
      <c r="I998" s="40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>
      <c r="A999" s="1"/>
      <c r="B999" s="1"/>
      <c r="C999" s="1"/>
      <c r="D999" s="1"/>
      <c r="E999" s="1"/>
      <c r="F999" s="2"/>
      <c r="G999" s="2"/>
      <c r="H999" s="1"/>
      <c r="I999" s="40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>
      <c r="A1000" s="1"/>
      <c r="B1000" s="1"/>
      <c r="C1000" s="1"/>
      <c r="D1000" s="1"/>
      <c r="E1000" s="1"/>
      <c r="F1000" s="2"/>
      <c r="G1000" s="2"/>
      <c r="H1000" s="1"/>
      <c r="I1000" s="40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54">
    <mergeCell ref="J96:J107"/>
    <mergeCell ref="K96:K107"/>
    <mergeCell ref="J108:J119"/>
    <mergeCell ref="J120:J131"/>
    <mergeCell ref="K108:K119"/>
    <mergeCell ref="B120:B131"/>
    <mergeCell ref="C120:C131"/>
    <mergeCell ref="D120:D131"/>
    <mergeCell ref="E120:E131"/>
    <mergeCell ref="H120:H131"/>
    <mergeCell ref="K120:K131"/>
    <mergeCell ref="A4:K4"/>
    <mergeCell ref="A5:K5"/>
    <mergeCell ref="A13:A16"/>
    <mergeCell ref="B13:B16"/>
    <mergeCell ref="D13:D14"/>
    <mergeCell ref="E13:E14"/>
    <mergeCell ref="K13:K14"/>
    <mergeCell ref="K15:K16"/>
    <mergeCell ref="J33:J36"/>
    <mergeCell ref="C13:C14"/>
    <mergeCell ref="C15:C16"/>
    <mergeCell ref="A18:A29"/>
    <mergeCell ref="B18:B29"/>
    <mergeCell ref="C18:C29"/>
    <mergeCell ref="D18:D29"/>
    <mergeCell ref="E18:E29"/>
    <mergeCell ref="A33:A40"/>
    <mergeCell ref="B33:B40"/>
    <mergeCell ref="K37:K40"/>
    <mergeCell ref="C33:C36"/>
    <mergeCell ref="C37:C40"/>
    <mergeCell ref="H48:H57"/>
    <mergeCell ref="K48:K57"/>
    <mergeCell ref="H58:H59"/>
    <mergeCell ref="K58:K59"/>
    <mergeCell ref="H13:H14"/>
    <mergeCell ref="J13:J14"/>
    <mergeCell ref="D15:D16"/>
    <mergeCell ref="E15:E16"/>
    <mergeCell ref="H15:H16"/>
    <mergeCell ref="J15:J16"/>
    <mergeCell ref="H18:H29"/>
    <mergeCell ref="J18:J29"/>
    <mergeCell ref="K18:K29"/>
    <mergeCell ref="J37:J40"/>
    <mergeCell ref="H42:H43"/>
    <mergeCell ref="J42:J43"/>
    <mergeCell ref="K42:K43"/>
    <mergeCell ref="J48:J57"/>
    <mergeCell ref="J58:J59"/>
    <mergeCell ref="D33:D40"/>
    <mergeCell ref="E33:E40"/>
    <mergeCell ref="H33:H36"/>
    <mergeCell ref="K33:K36"/>
    <mergeCell ref="H37:H40"/>
    <mergeCell ref="A48:A57"/>
    <mergeCell ref="A58:A59"/>
    <mergeCell ref="B58:B59"/>
    <mergeCell ref="C58:C59"/>
    <mergeCell ref="D58:D59"/>
    <mergeCell ref="E58:E59"/>
    <mergeCell ref="B48:B57"/>
    <mergeCell ref="C48:C57"/>
    <mergeCell ref="D48:D57"/>
    <mergeCell ref="E48:E57"/>
    <mergeCell ref="A42:A43"/>
    <mergeCell ref="B42:B43"/>
    <mergeCell ref="C42:C43"/>
    <mergeCell ref="D42:D43"/>
    <mergeCell ref="E42:E43"/>
    <mergeCell ref="H45:H46"/>
    <mergeCell ref="I45:I46"/>
    <mergeCell ref="J45:J46"/>
    <mergeCell ref="K45:K46"/>
    <mergeCell ref="A45:A46"/>
    <mergeCell ref="B45:B46"/>
    <mergeCell ref="C45:C46"/>
    <mergeCell ref="D45:D46"/>
    <mergeCell ref="E45:E46"/>
    <mergeCell ref="F45:F46"/>
    <mergeCell ref="G45:G46"/>
    <mergeCell ref="D332:D334"/>
    <mergeCell ref="E332:E334"/>
    <mergeCell ref="A295:A318"/>
    <mergeCell ref="A320:A331"/>
    <mergeCell ref="B320:B331"/>
    <mergeCell ref="C320:C331"/>
    <mergeCell ref="D320:D331"/>
    <mergeCell ref="E320:E331"/>
    <mergeCell ref="A332:A334"/>
    <mergeCell ref="B332:B334"/>
    <mergeCell ref="C332:C334"/>
    <mergeCell ref="K295:K306"/>
    <mergeCell ref="K307:K318"/>
    <mergeCell ref="B265:B276"/>
    <mergeCell ref="C265:C276"/>
    <mergeCell ref="D265:D276"/>
    <mergeCell ref="E265:E276"/>
    <mergeCell ref="H265:H276"/>
    <mergeCell ref="K265:K276"/>
    <mergeCell ref="K277:K284"/>
    <mergeCell ref="J281:J284"/>
    <mergeCell ref="B293:B294"/>
    <mergeCell ref="C293:C294"/>
    <mergeCell ref="J293:J294"/>
    <mergeCell ref="K293:K294"/>
    <mergeCell ref="B287:B292"/>
    <mergeCell ref="C287:C292"/>
    <mergeCell ref="D287:D292"/>
    <mergeCell ref="E287:E292"/>
    <mergeCell ref="J287:J292"/>
    <mergeCell ref="K287:K292"/>
    <mergeCell ref="J265:J276"/>
    <mergeCell ref="J277:J280"/>
    <mergeCell ref="B277:B284"/>
    <mergeCell ref="C277:C280"/>
    <mergeCell ref="K320:K331"/>
    <mergeCell ref="J332:J334"/>
    <mergeCell ref="K332:K334"/>
    <mergeCell ref="K337:K340"/>
    <mergeCell ref="H370:H374"/>
    <mergeCell ref="J370:J374"/>
    <mergeCell ref="K370:K374"/>
    <mergeCell ref="H375:H379"/>
    <mergeCell ref="J375:J379"/>
    <mergeCell ref="K375:K379"/>
    <mergeCell ref="H337:H340"/>
    <mergeCell ref="H341:H344"/>
    <mergeCell ref="H348:H350"/>
    <mergeCell ref="J337:J340"/>
    <mergeCell ref="J341:J344"/>
    <mergeCell ref="J348:J350"/>
    <mergeCell ref="K341:K344"/>
    <mergeCell ref="K348:K350"/>
    <mergeCell ref="H320:H331"/>
    <mergeCell ref="H332:H334"/>
    <mergeCell ref="A348:A350"/>
    <mergeCell ref="B348:B350"/>
    <mergeCell ref="E348:E350"/>
    <mergeCell ref="A375:A379"/>
    <mergeCell ref="B375:B379"/>
    <mergeCell ref="C375:C379"/>
    <mergeCell ref="D375:D379"/>
    <mergeCell ref="E375:E379"/>
    <mergeCell ref="C348:C350"/>
    <mergeCell ref="D348:D350"/>
    <mergeCell ref="A370:A374"/>
    <mergeCell ref="B370:B374"/>
    <mergeCell ref="C370:C374"/>
    <mergeCell ref="D370:D374"/>
    <mergeCell ref="E370:E374"/>
    <mergeCell ref="A337:A340"/>
    <mergeCell ref="B337:B340"/>
    <mergeCell ref="C337:C340"/>
    <mergeCell ref="D337:D340"/>
    <mergeCell ref="E337:E340"/>
    <mergeCell ref="A341:A344"/>
    <mergeCell ref="B341:B344"/>
    <mergeCell ref="C341:C344"/>
    <mergeCell ref="D341:D344"/>
    <mergeCell ref="E341:E344"/>
    <mergeCell ref="J295:J306"/>
    <mergeCell ref="J307:J318"/>
    <mergeCell ref="J320:J331"/>
    <mergeCell ref="H277:H280"/>
    <mergeCell ref="H281:H284"/>
    <mergeCell ref="H287:H292"/>
    <mergeCell ref="H293:H294"/>
    <mergeCell ref="H295:H306"/>
    <mergeCell ref="A293:A294"/>
    <mergeCell ref="A287:A292"/>
    <mergeCell ref="A277:A284"/>
    <mergeCell ref="D277:D280"/>
    <mergeCell ref="E277:E280"/>
    <mergeCell ref="C281:C284"/>
    <mergeCell ref="H307:H318"/>
    <mergeCell ref="D281:D284"/>
    <mergeCell ref="E281:E284"/>
    <mergeCell ref="B295:B318"/>
    <mergeCell ref="C295:C306"/>
    <mergeCell ref="D295:D306"/>
    <mergeCell ref="E295:E306"/>
    <mergeCell ref="C307:C318"/>
    <mergeCell ref="D307:D318"/>
    <mergeCell ref="E307:E318"/>
    <mergeCell ref="A265:A276"/>
    <mergeCell ref="C241:C252"/>
    <mergeCell ref="D241:D252"/>
    <mergeCell ref="H241:H252"/>
    <mergeCell ref="J241:J252"/>
    <mergeCell ref="K241:K252"/>
    <mergeCell ref="E241:E252"/>
    <mergeCell ref="C253:C264"/>
    <mergeCell ref="D253:D264"/>
    <mergeCell ref="E253:E264"/>
    <mergeCell ref="H253:H264"/>
    <mergeCell ref="J253:J264"/>
    <mergeCell ref="K253:K264"/>
    <mergeCell ref="K205:K216"/>
    <mergeCell ref="C217:C228"/>
    <mergeCell ref="D217:D228"/>
    <mergeCell ref="H217:H228"/>
    <mergeCell ref="J217:J228"/>
    <mergeCell ref="K217:K228"/>
    <mergeCell ref="E217:E228"/>
    <mergeCell ref="C229:C240"/>
    <mergeCell ref="D229:D240"/>
    <mergeCell ref="E229:E240"/>
    <mergeCell ref="H229:H240"/>
    <mergeCell ref="J229:J240"/>
    <mergeCell ref="K229:K240"/>
    <mergeCell ref="K181:K192"/>
    <mergeCell ref="B167:B178"/>
    <mergeCell ref="C167:C178"/>
    <mergeCell ref="D167:D178"/>
    <mergeCell ref="E167:E178"/>
    <mergeCell ref="H167:H178"/>
    <mergeCell ref="K167:K178"/>
    <mergeCell ref="H179:H180"/>
    <mergeCell ref="K179:K180"/>
    <mergeCell ref="C179:C180"/>
    <mergeCell ref="C181:C192"/>
    <mergeCell ref="D181:D192"/>
    <mergeCell ref="E181:E192"/>
    <mergeCell ref="H181:H192"/>
    <mergeCell ref="B179:B180"/>
    <mergeCell ref="D179:D180"/>
    <mergeCell ref="E179:E180"/>
    <mergeCell ref="B181:B264"/>
    <mergeCell ref="C193:C204"/>
    <mergeCell ref="D193:D204"/>
    <mergeCell ref="H193:H204"/>
    <mergeCell ref="J193:J204"/>
    <mergeCell ref="K193:K204"/>
    <mergeCell ref="E193:E204"/>
    <mergeCell ref="A161:A164"/>
    <mergeCell ref="B161:B164"/>
    <mergeCell ref="C161:C164"/>
    <mergeCell ref="D161:D164"/>
    <mergeCell ref="E161:E164"/>
    <mergeCell ref="A165:A166"/>
    <mergeCell ref="J167:J178"/>
    <mergeCell ref="J179:J180"/>
    <mergeCell ref="J181:J192"/>
    <mergeCell ref="A167:A178"/>
    <mergeCell ref="A179:A180"/>
    <mergeCell ref="A181:A264"/>
    <mergeCell ref="B165:B166"/>
    <mergeCell ref="C165:C166"/>
    <mergeCell ref="D165:D166"/>
    <mergeCell ref="E165:E166"/>
    <mergeCell ref="H165:H166"/>
    <mergeCell ref="J165:J166"/>
    <mergeCell ref="C205:C216"/>
    <mergeCell ref="D205:D216"/>
    <mergeCell ref="E205:E216"/>
    <mergeCell ref="H205:H216"/>
    <mergeCell ref="J205:J216"/>
    <mergeCell ref="K165:K166"/>
    <mergeCell ref="B152:B159"/>
    <mergeCell ref="C152:C155"/>
    <mergeCell ref="D152:D155"/>
    <mergeCell ref="E152:E155"/>
    <mergeCell ref="C156:C159"/>
    <mergeCell ref="D156:D159"/>
    <mergeCell ref="E156:E159"/>
    <mergeCell ref="H161:H164"/>
    <mergeCell ref="J161:J164"/>
    <mergeCell ref="K161:K164"/>
    <mergeCell ref="H139:H150"/>
    <mergeCell ref="J139:J150"/>
    <mergeCell ref="K139:K150"/>
    <mergeCell ref="H152:H155"/>
    <mergeCell ref="J152:J155"/>
    <mergeCell ref="K152:K155"/>
    <mergeCell ref="H156:H159"/>
    <mergeCell ref="A137:A138"/>
    <mergeCell ref="B137:B138"/>
    <mergeCell ref="A139:A150"/>
    <mergeCell ref="B139:B150"/>
    <mergeCell ref="C139:C150"/>
    <mergeCell ref="D139:D150"/>
    <mergeCell ref="E139:E150"/>
    <mergeCell ref="J156:J159"/>
    <mergeCell ref="K156:K159"/>
    <mergeCell ref="A152:A159"/>
    <mergeCell ref="J133:J136"/>
    <mergeCell ref="K133:K136"/>
    <mergeCell ref="A120:A131"/>
    <mergeCell ref="A133:A136"/>
    <mergeCell ref="B133:B136"/>
    <mergeCell ref="C133:C136"/>
    <mergeCell ref="D133:D136"/>
    <mergeCell ref="E133:E136"/>
    <mergeCell ref="H133:H136"/>
    <mergeCell ref="J78:J80"/>
    <mergeCell ref="K78:K80"/>
    <mergeCell ref="J82:J93"/>
    <mergeCell ref="K82:K93"/>
    <mergeCell ref="A94:A95"/>
    <mergeCell ref="B94:B95"/>
    <mergeCell ref="C94:C95"/>
    <mergeCell ref="D94:D95"/>
    <mergeCell ref="E94:E95"/>
    <mergeCell ref="H94:H95"/>
    <mergeCell ref="J94:J95"/>
    <mergeCell ref="K94:K95"/>
    <mergeCell ref="B75:B80"/>
    <mergeCell ref="C75:C77"/>
    <mergeCell ref="D75:D77"/>
    <mergeCell ref="E75:E77"/>
    <mergeCell ref="E78:E80"/>
    <mergeCell ref="A75:A80"/>
    <mergeCell ref="A82:A93"/>
    <mergeCell ref="B82:B93"/>
    <mergeCell ref="C82:C93"/>
    <mergeCell ref="D82:D93"/>
    <mergeCell ref="E82:E93"/>
    <mergeCell ref="H82:H93"/>
    <mergeCell ref="J73:J74"/>
    <mergeCell ref="K73:K74"/>
    <mergeCell ref="H73:H74"/>
    <mergeCell ref="H75:H77"/>
    <mergeCell ref="J75:J77"/>
    <mergeCell ref="K75:K77"/>
    <mergeCell ref="A60:A71"/>
    <mergeCell ref="B60:B71"/>
    <mergeCell ref="C60:C71"/>
    <mergeCell ref="D60:D71"/>
    <mergeCell ref="E60:E71"/>
    <mergeCell ref="H60:H71"/>
    <mergeCell ref="A73:A74"/>
    <mergeCell ref="J60:J71"/>
    <mergeCell ref="K60:K71"/>
    <mergeCell ref="B73:B74"/>
    <mergeCell ref="C73:C74"/>
    <mergeCell ref="A96:A107"/>
    <mergeCell ref="A108:A119"/>
    <mergeCell ref="B108:B119"/>
    <mergeCell ref="C108:C119"/>
    <mergeCell ref="D108:D119"/>
    <mergeCell ref="E108:E119"/>
    <mergeCell ref="H108:H119"/>
    <mergeCell ref="D73:D74"/>
    <mergeCell ref="E73:E74"/>
    <mergeCell ref="C78:C80"/>
    <mergeCell ref="D78:D80"/>
    <mergeCell ref="H78:H80"/>
    <mergeCell ref="B96:B107"/>
    <mergeCell ref="C96:C107"/>
    <mergeCell ref="D96:D107"/>
    <mergeCell ref="E96:E107"/>
    <mergeCell ref="H96:H107"/>
  </mergeCells>
  <pageMargins left="0.7" right="0.7" top="0.75" bottom="0.75" header="0" footer="0"/>
  <pageSetup orientation="portrait" r:id="rId1"/>
  <colBreaks count="1" manualBreakCount="1">
    <brk id="12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FECHAS EX-DIVIDENDO 2021</vt:lpstr>
      <vt:lpstr>FECHAS EX-DIVIDENDO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Fernanda Ramos Rivera</dc:creator>
  <cp:lastModifiedBy>JosePinzon</cp:lastModifiedBy>
  <dcterms:created xsi:type="dcterms:W3CDTF">2018-03-16T19:08:26Z</dcterms:created>
  <dcterms:modified xsi:type="dcterms:W3CDTF">2021-11-24T21:11:22Z</dcterms:modified>
</cp:coreProperties>
</file>