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sePinzon\Downloads\ECONOMETRIA\"/>
    </mc:Choice>
  </mc:AlternateContent>
  <xr:revisionPtr revIDLastSave="0" documentId="13_ncr:1_{64241FB4-5EB9-4115-B9FB-F9EE4BA222C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2" l="1"/>
  <c r="H12" i="2"/>
  <c r="H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2" i="2"/>
  <c r="H5" i="2"/>
  <c r="H6" i="2" a="1"/>
  <c r="H6" i="2"/>
  <c r="H4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2" i="2" a="1"/>
  <c r="C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<sst xmlns="http://schemas.openxmlformats.org/spreadsheetml/2006/main" count="50" uniqueCount="50">
  <si>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DEPARTAMENTO</t>
  </si>
  <si>
    <t>PIBPC</t>
  </si>
  <si>
    <t>TDEP</t>
  </si>
  <si>
    <t>TBM</t>
  </si>
  <si>
    <t>TGF</t>
  </si>
  <si>
    <t>EVN</t>
  </si>
  <si>
    <t>PNBI</t>
  </si>
  <si>
    <t>DEFV</t>
  </si>
  <si>
    <t>GINI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</si>
  <si>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</si>
  <si>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</si>
  <si>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</si>
  <si>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</si>
  <si>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</si>
  <si>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</si>
  <si>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</si>
  <si>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</si>
  <si>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</si>
  <si>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</si>
  <si>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</si>
  <si>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</si>
  <si>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</si>
  <si>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</si>
  <si>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</si>
  <si>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</si>
  <si>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</si>
  <si>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</si>
  <si>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</si>
  <si>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</si>
  <si>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</si>
  <si>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</si>
  <si>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</si>
  <si>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</si>
  <si>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</si>
  <si>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</si>
  <si>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</si>
  <si>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</t>
  </si>
  <si>
    <t>Amazonas</t>
  </si>
  <si>
    <t>y ajustado</t>
  </si>
  <si>
    <t>y ajustado: B0+B1*XI</t>
  </si>
  <si>
    <t>PNBI (xi)</t>
  </si>
  <si>
    <t>DEFV (yi)</t>
  </si>
  <si>
    <t>X barra</t>
  </si>
  <si>
    <t>Y barra</t>
  </si>
  <si>
    <t>yaj= B0+B1*Xbarra</t>
  </si>
  <si>
    <t>error poblacional</t>
  </si>
  <si>
    <t>Residuo muestral</t>
  </si>
  <si>
    <t>Promedio residuo</t>
  </si>
  <si>
    <t>Todo aquello que no se logre recoger con el modelo, lo que no se tomó</t>
  </si>
  <si>
    <t>Cov(x,ε ̂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</si>
</sst>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2" fillId="0" borderId="8" xfId="0" applyFont="1" applyBorder="1"/>
    <xf numFmtId="0" fontId="4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165" fontId="5" fillId="0" borderId="4" xfId="0" applyNumberFormat="1" applyFont="1" applyFill="1" applyBorder="1" applyAlignment="1"/>
    <xf numFmtId="165" fontId="5" fillId="0" borderId="7" xfId="0" applyNumberFormat="1" applyFont="1" applyFill="1" applyBorder="1" applyAlignment="1"/>
    <xf numFmtId="1" fontId="0" fillId="0" borderId="0" xfId="0" applyNumberFormat="1" applyFill="1" applyBorder="1"/>
    <xf numFmtId="0" fontId="0" fillId="0" borderId="11" xfId="0" applyBorder="1"/>
    <xf numFmtId="167" fontId="0" fillId="0" borderId="0" xfId="0" applyNumberFormat="1"/>
    <xf numFmtId="0" fontId="0" fillId="2" borderId="0" xfId="0" applyFill="1"/>
    <xf numFmtId="164" fontId="0" fillId="2" borderId="0" xfId="0" applyNumberFormat="1" applyFill="1"/>
    <xf numFmtId="167" fontId="0" fillId="2" borderId="0" xfId="0" applyNumberFormat="1" applyFill="1"/>
    <xf numFmtId="0" fontId="2" fillId="2" borderId="0" xfId="0" applyFont="1" applyFill="1"/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Normal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6</xdr:col>
      <xdr:colOff>600075</xdr:colOff>
      <xdr:row>13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9C1D22-579E-4D01-AAC1-A061E4A57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295525"/>
          <a:ext cx="600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I1" activeCellId="1" sqref="H1:H1048576 I1:I1048576"/>
    </sheetView>
  </sheetViews>
  <sheetFormatPr baseColWidth="10" defaultRowHeight="15" x14ac:dyDescent="0.25"/>
  <cols>
    <col min="1" max="1" width="4.42578125" customWidth="1"/>
  </cols>
  <sheetData>
    <row r="1" spans="1:11" s="1" customFormat="1" ht="15.75" thickBot="1" x14ac:dyDescent="0.3">
      <c r="B1" s="11" t="s">
        <v>0</v>
      </c>
      <c r="C1" s="13" t="s">
        <v>2</v>
      </c>
      <c r="D1" s="13" t="s">
        <v>3</v>
      </c>
      <c r="E1" s="13" t="s">
        <v>4</v>
      </c>
      <c r="F1" s="14" t="s">
        <v>5</v>
      </c>
      <c r="G1" s="12" t="s">
        <v>1</v>
      </c>
      <c r="H1" s="13" t="s">
        <v>6</v>
      </c>
      <c r="I1" s="13" t="s">
        <v>7</v>
      </c>
      <c r="J1" s="14" t="s">
        <v>8</v>
      </c>
    </row>
    <row r="2" spans="1:11" x14ac:dyDescent="0.25">
      <c r="A2">
        <v>1</v>
      </c>
      <c r="B2" s="18" t="s">
        <v>9</v>
      </c>
      <c r="C2" s="4">
        <v>495.23113515645218</v>
      </c>
      <c r="D2" s="4">
        <v>5.892036799026064</v>
      </c>
      <c r="E2" s="4">
        <v>63.8</v>
      </c>
      <c r="F2" s="5">
        <v>75.069999999999993</v>
      </c>
      <c r="G2" s="8">
        <v>11815358.482348261</v>
      </c>
      <c r="H2" s="4">
        <v>22.959642174002163</v>
      </c>
      <c r="I2" s="4">
        <v>26.48</v>
      </c>
      <c r="J2" s="9">
        <v>0.56059999999999999</v>
      </c>
      <c r="K2" s="17"/>
    </row>
    <row r="3" spans="1:11" x14ac:dyDescent="0.25">
      <c r="A3">
        <v>2</v>
      </c>
      <c r="B3" s="2" t="s">
        <v>10</v>
      </c>
      <c r="C3" s="4">
        <v>525.32177809997688</v>
      </c>
      <c r="D3" s="4">
        <v>5.2929903121131252</v>
      </c>
      <c r="E3" s="4">
        <v>68.599999999999994</v>
      </c>
      <c r="F3" s="5">
        <v>75.489999999999995</v>
      </c>
      <c r="G3" s="8">
        <v>8966238.3450135235</v>
      </c>
      <c r="H3" s="4">
        <v>24.737477759152089</v>
      </c>
      <c r="I3" s="4">
        <v>39.97</v>
      </c>
      <c r="J3" s="9">
        <v>0.49580000000000002</v>
      </c>
      <c r="K3" s="17"/>
    </row>
    <row r="4" spans="1:11" x14ac:dyDescent="0.25">
      <c r="A4">
        <v>3</v>
      </c>
      <c r="B4" s="2" t="s">
        <v>11</v>
      </c>
      <c r="C4" s="4">
        <v>450.2722492115733</v>
      </c>
      <c r="D4" s="4">
        <v>4.4713734204184137</v>
      </c>
      <c r="E4" s="4">
        <v>56.8</v>
      </c>
      <c r="F4" s="5">
        <v>78.010000000000005</v>
      </c>
      <c r="G4" s="8">
        <v>18791838.215742946</v>
      </c>
      <c r="H4" s="4">
        <v>9.203008769590868</v>
      </c>
      <c r="I4" s="4">
        <v>19.149999999999999</v>
      </c>
      <c r="J4" s="9">
        <v>0.52659999999999996</v>
      </c>
      <c r="K4" s="17"/>
    </row>
    <row r="5" spans="1:11" x14ac:dyDescent="0.25">
      <c r="A5">
        <v>4</v>
      </c>
      <c r="B5" s="2" t="s">
        <v>12</v>
      </c>
      <c r="C5" s="4">
        <v>605.14888186581095</v>
      </c>
      <c r="D5" s="4">
        <v>5.6253981304761718</v>
      </c>
      <c r="E5" s="4">
        <v>83.3</v>
      </c>
      <c r="F5" s="5">
        <v>74.150000000000006</v>
      </c>
      <c r="G5" s="8">
        <v>10887812.80113454</v>
      </c>
      <c r="H5" s="4">
        <v>46.604705620149936</v>
      </c>
      <c r="I5" s="4">
        <v>61.74</v>
      </c>
      <c r="J5" s="9">
        <v>0.51370000000000005</v>
      </c>
      <c r="K5" s="17"/>
    </row>
    <row r="6" spans="1:11" x14ac:dyDescent="0.25">
      <c r="A6">
        <v>5</v>
      </c>
      <c r="B6" s="2" t="s">
        <v>13</v>
      </c>
      <c r="C6" s="4">
        <v>622.97287954173578</v>
      </c>
      <c r="D6" s="4">
        <v>6.9288716349759669</v>
      </c>
      <c r="E6" s="4">
        <v>74.7</v>
      </c>
      <c r="F6" s="5">
        <v>75.319999999999993</v>
      </c>
      <c r="G6" s="8">
        <v>11774524.869601436</v>
      </c>
      <c r="H6" s="4">
        <v>30.765119141870755</v>
      </c>
      <c r="I6" s="4">
        <v>40.56</v>
      </c>
      <c r="J6" s="9">
        <v>0.53920000000000001</v>
      </c>
      <c r="K6" s="17"/>
    </row>
    <row r="7" spans="1:11" x14ac:dyDescent="0.25">
      <c r="A7">
        <v>6</v>
      </c>
      <c r="B7" s="2" t="s">
        <v>14</v>
      </c>
      <c r="C7" s="4">
        <v>520.53674669584348</v>
      </c>
      <c r="D7" s="4">
        <v>7.1852377356187684</v>
      </c>
      <c r="E7" s="4">
        <v>65.599999999999994</v>
      </c>
      <c r="F7" s="5">
        <v>74.52</v>
      </c>
      <c r="G7" s="8">
        <v>8700433.9995625243</v>
      </c>
      <c r="H7" s="4">
        <v>17.763779471734903</v>
      </c>
      <c r="I7" s="4">
        <v>22.11</v>
      </c>
      <c r="J7" s="9">
        <v>0.53410000000000002</v>
      </c>
      <c r="K7" s="17"/>
    </row>
    <row r="8" spans="1:11" x14ac:dyDescent="0.25">
      <c r="A8">
        <v>7</v>
      </c>
      <c r="B8" s="2" t="s">
        <v>15</v>
      </c>
      <c r="C8" s="4">
        <v>678.59405754991099</v>
      </c>
      <c r="D8" s="4">
        <v>6.5822150080726916</v>
      </c>
      <c r="E8" s="4">
        <v>98.1</v>
      </c>
      <c r="F8" s="5">
        <v>69.48</v>
      </c>
      <c r="G8" s="8">
        <v>5201365.8889556387</v>
      </c>
      <c r="H8" s="4">
        <v>41.723836918233907</v>
      </c>
      <c r="I8" s="4">
        <v>55.21</v>
      </c>
      <c r="J8" s="9">
        <v>0.45079999999999998</v>
      </c>
      <c r="K8" s="17"/>
    </row>
    <row r="9" spans="1:11" x14ac:dyDescent="0.25">
      <c r="A9">
        <v>8</v>
      </c>
      <c r="B9" s="2" t="s">
        <v>16</v>
      </c>
      <c r="C9" s="4">
        <v>610.22426232710313</v>
      </c>
      <c r="D9" s="4">
        <v>6.7209947321272043</v>
      </c>
      <c r="E9" s="4">
        <v>83</v>
      </c>
      <c r="F9" s="5">
        <v>71.89</v>
      </c>
      <c r="G9" s="8">
        <v>6043422.8879859298</v>
      </c>
      <c r="H9" s="4">
        <v>46.615119013906359</v>
      </c>
      <c r="I9" s="4">
        <v>56.68</v>
      </c>
      <c r="J9" s="9">
        <v>0.57010000000000005</v>
      </c>
      <c r="K9" s="17"/>
    </row>
    <row r="10" spans="1:11" x14ac:dyDescent="0.25">
      <c r="A10">
        <v>9</v>
      </c>
      <c r="B10" s="2" t="s">
        <v>17</v>
      </c>
      <c r="C10" s="4">
        <v>649.60032499731153</v>
      </c>
      <c r="D10" s="4">
        <v>5.0069663709717833</v>
      </c>
      <c r="E10" s="4">
        <v>89.8</v>
      </c>
      <c r="F10" s="5">
        <v>73.78</v>
      </c>
      <c r="G10" s="8">
        <v>10963836.722023901</v>
      </c>
      <c r="H10" s="4">
        <v>44.728303492540071</v>
      </c>
      <c r="I10" s="4">
        <v>51</v>
      </c>
      <c r="J10" s="9">
        <v>0.51739999999999997</v>
      </c>
      <c r="K10" s="17"/>
    </row>
    <row r="11" spans="1:11" x14ac:dyDescent="0.25">
      <c r="A11">
        <v>10</v>
      </c>
      <c r="B11" s="2" t="s">
        <v>18</v>
      </c>
      <c r="C11" s="4">
        <v>628.80167514085622</v>
      </c>
      <c r="D11" s="4">
        <v>5.7043649889372805</v>
      </c>
      <c r="E11" s="4">
        <v>90.2</v>
      </c>
      <c r="F11" s="5">
        <v>73.73</v>
      </c>
      <c r="G11" s="8">
        <v>6418437.3862763345</v>
      </c>
      <c r="H11" s="4">
        <v>59.092052025052801</v>
      </c>
      <c r="I11" s="4">
        <v>78.16</v>
      </c>
      <c r="J11" s="9">
        <v>0.55349999999999999</v>
      </c>
      <c r="K11" s="17"/>
    </row>
    <row r="12" spans="1:11" x14ac:dyDescent="0.25">
      <c r="A12">
        <v>11</v>
      </c>
      <c r="B12" s="2" t="s">
        <v>19</v>
      </c>
      <c r="C12" s="4">
        <v>556.71331501587485</v>
      </c>
      <c r="D12" s="4">
        <v>6.1714029090509994</v>
      </c>
      <c r="E12" s="4">
        <v>72.7</v>
      </c>
      <c r="F12" s="5">
        <v>74.39</v>
      </c>
      <c r="G12" s="8">
        <v>11072507.626049843</v>
      </c>
      <c r="H12" s="4">
        <v>21.301630033601693</v>
      </c>
      <c r="I12" s="4">
        <v>35.83</v>
      </c>
      <c r="J12" s="9">
        <v>0.46010000000000001</v>
      </c>
      <c r="K12" s="17"/>
    </row>
    <row r="13" spans="1:11" x14ac:dyDescent="0.25">
      <c r="A13">
        <v>12</v>
      </c>
      <c r="B13" s="2" t="s">
        <v>20</v>
      </c>
      <c r="C13" s="4">
        <v>797.21155987333498</v>
      </c>
      <c r="D13" s="4">
        <v>6.5577531961620448</v>
      </c>
      <c r="E13" s="4">
        <v>122.7</v>
      </c>
      <c r="F13" s="5">
        <v>69.3</v>
      </c>
      <c r="G13" s="8">
        <v>5832207.9853155212</v>
      </c>
      <c r="H13" s="4">
        <v>79.190340556753881</v>
      </c>
      <c r="I13" s="4">
        <v>92.43</v>
      </c>
      <c r="J13" s="9">
        <v>0.57799999999999996</v>
      </c>
      <c r="K13" s="17"/>
    </row>
    <row r="14" spans="1:11" x14ac:dyDescent="0.25">
      <c r="A14">
        <v>13</v>
      </c>
      <c r="B14" s="2" t="s">
        <v>21</v>
      </c>
      <c r="C14" s="4">
        <v>615.86507407291379</v>
      </c>
      <c r="D14" s="4">
        <v>6.0289436480006291</v>
      </c>
      <c r="E14" s="4">
        <v>83.8</v>
      </c>
      <c r="F14" s="5">
        <v>73.23</v>
      </c>
      <c r="G14" s="8">
        <v>9274466.4135252479</v>
      </c>
      <c r="H14" s="4">
        <v>32.621583521895616</v>
      </c>
      <c r="I14" s="4">
        <v>39.840000000000003</v>
      </c>
      <c r="J14" s="9">
        <v>0.57220000000000004</v>
      </c>
      <c r="K14" s="17"/>
    </row>
    <row r="15" spans="1:11" x14ac:dyDescent="0.25">
      <c r="A15">
        <v>14</v>
      </c>
      <c r="B15" s="2" t="s">
        <v>22</v>
      </c>
      <c r="C15" s="4">
        <v>729.06867952581786</v>
      </c>
      <c r="D15" s="4">
        <v>4.9474559374593658</v>
      </c>
      <c r="E15" s="4">
        <v>116.8</v>
      </c>
      <c r="F15" s="5">
        <v>74.400000000000006</v>
      </c>
      <c r="G15" s="8">
        <v>8019639.9345335513</v>
      </c>
      <c r="H15" s="4">
        <v>65.230450387829094</v>
      </c>
      <c r="I15" s="4">
        <v>76.349999999999994</v>
      </c>
      <c r="J15" s="9">
        <v>0.61619999999999997</v>
      </c>
      <c r="K15" s="17"/>
    </row>
    <row r="16" spans="1:11" x14ac:dyDescent="0.25">
      <c r="A16">
        <v>15</v>
      </c>
      <c r="B16" s="2" t="s">
        <v>23</v>
      </c>
      <c r="C16" s="4">
        <v>691.84990325333536</v>
      </c>
      <c r="D16" s="4">
        <v>5.448724590652863</v>
      </c>
      <c r="E16" s="4">
        <v>96.9</v>
      </c>
      <c r="F16" s="5">
        <v>75.069999999999993</v>
      </c>
      <c r="G16" s="8">
        <v>6095708.6178038958</v>
      </c>
      <c r="H16" s="4">
        <v>47.68319673366436</v>
      </c>
      <c r="I16" s="4">
        <v>66.05</v>
      </c>
      <c r="J16" s="9">
        <v>0.54469999999999996</v>
      </c>
      <c r="K16" s="17"/>
    </row>
    <row r="17" spans="1:11" x14ac:dyDescent="0.25">
      <c r="A17">
        <v>16</v>
      </c>
      <c r="B17" s="2" t="s">
        <v>24</v>
      </c>
      <c r="C17" s="4">
        <v>556.82041637915313</v>
      </c>
      <c r="D17" s="4">
        <v>6.1579505809510922</v>
      </c>
      <c r="E17" s="4">
        <v>78.5</v>
      </c>
      <c r="F17" s="5">
        <v>71.58</v>
      </c>
      <c r="G17" s="8">
        <v>26033360.086620945</v>
      </c>
      <c r="H17" s="4">
        <v>25.032058628049235</v>
      </c>
      <c r="I17" s="4">
        <v>37.07</v>
      </c>
      <c r="J17" s="9">
        <v>0.50170000000000003</v>
      </c>
      <c r="K17" s="17"/>
    </row>
    <row r="18" spans="1:11" x14ac:dyDescent="0.25">
      <c r="A18">
        <v>17</v>
      </c>
      <c r="B18" s="2" t="s">
        <v>25</v>
      </c>
      <c r="C18" s="4">
        <v>601.81580333128488</v>
      </c>
      <c r="D18" s="4">
        <v>6.1840912287918712</v>
      </c>
      <c r="E18" s="4">
        <v>79</v>
      </c>
      <c r="F18" s="5">
        <v>73.209999999999994</v>
      </c>
      <c r="G18" s="8">
        <v>5080631.3889092198</v>
      </c>
      <c r="H18" s="4">
        <v>43.78955269076306</v>
      </c>
      <c r="I18" s="4">
        <v>56.55</v>
      </c>
      <c r="J18" s="9">
        <v>0.5</v>
      </c>
      <c r="K18" s="17"/>
    </row>
    <row r="19" spans="1:11" x14ac:dyDescent="0.25">
      <c r="A19">
        <v>18</v>
      </c>
      <c r="B19" s="2" t="s">
        <v>26</v>
      </c>
      <c r="C19" s="4">
        <v>595.57463047131728</v>
      </c>
      <c r="D19" s="4">
        <v>6.3689414052416282</v>
      </c>
      <c r="E19" s="4">
        <v>76</v>
      </c>
      <c r="F19" s="5">
        <v>72.63</v>
      </c>
      <c r="G19" s="8">
        <v>7144337.4981027795</v>
      </c>
      <c r="H19" s="4">
        <v>30.427992386259774</v>
      </c>
      <c r="I19" s="4">
        <v>36.93</v>
      </c>
      <c r="J19" s="9">
        <v>0.49440000000000001</v>
      </c>
      <c r="K19" s="17"/>
    </row>
    <row r="20" spans="1:11" x14ac:dyDescent="0.25">
      <c r="A20">
        <v>19</v>
      </c>
      <c r="B20" s="2" t="s">
        <v>27</v>
      </c>
      <c r="C20" s="4">
        <v>514.36601091089437</v>
      </c>
      <c r="D20" s="4">
        <v>7.0640152840190513</v>
      </c>
      <c r="E20" s="4">
        <v>65.7</v>
      </c>
      <c r="F20" s="5">
        <v>74.459999999999994</v>
      </c>
      <c r="G20" s="8">
        <v>7655613.8135799812</v>
      </c>
      <c r="H20" s="4">
        <v>16.202322511386981</v>
      </c>
      <c r="I20" s="4">
        <v>15.27</v>
      </c>
      <c r="J20" s="9">
        <v>0.53969999999999996</v>
      </c>
      <c r="K20" s="17"/>
    </row>
    <row r="21" spans="1:11" x14ac:dyDescent="0.25">
      <c r="A21">
        <v>20</v>
      </c>
      <c r="B21" s="2" t="s">
        <v>28</v>
      </c>
      <c r="C21" s="4">
        <v>506.65131413941702</v>
      </c>
      <c r="D21" s="4">
        <v>6.6574678351668846</v>
      </c>
      <c r="E21" s="4">
        <v>63.4</v>
      </c>
      <c r="F21" s="5">
        <v>74.67</v>
      </c>
      <c r="G21" s="8">
        <v>8819425.0024591479</v>
      </c>
      <c r="H21" s="4">
        <v>17.467221150047742</v>
      </c>
      <c r="I21" s="4">
        <v>19.670000000000002</v>
      </c>
      <c r="J21" s="9">
        <v>0.48330000000000001</v>
      </c>
      <c r="K21" s="17"/>
    </row>
    <row r="22" spans="1:11" x14ac:dyDescent="0.25">
      <c r="A22">
        <v>21</v>
      </c>
      <c r="B22" s="2" t="s">
        <v>29</v>
      </c>
      <c r="C22" s="4">
        <v>517.68922762877378</v>
      </c>
      <c r="D22" s="4">
        <v>6.1555707124083794</v>
      </c>
      <c r="E22" s="4">
        <v>64.099999999999994</v>
      </c>
      <c r="F22" s="5">
        <v>75.33</v>
      </c>
      <c r="G22" s="8">
        <v>19620541.854254365</v>
      </c>
      <c r="H22" s="4">
        <v>21.931608568527011</v>
      </c>
      <c r="I22" s="4">
        <v>32.659999999999997</v>
      </c>
      <c r="J22" s="9">
        <v>0.50429999999999997</v>
      </c>
      <c r="K22" s="17"/>
    </row>
    <row r="23" spans="1:11" x14ac:dyDescent="0.25">
      <c r="A23">
        <v>22</v>
      </c>
      <c r="B23" s="2" t="s">
        <v>30</v>
      </c>
      <c r="C23" s="4">
        <v>617.77648282041707</v>
      </c>
      <c r="D23" s="4">
        <v>5.7738773655514501</v>
      </c>
      <c r="E23" s="4">
        <v>84.7</v>
      </c>
      <c r="F23" s="5">
        <v>74.37</v>
      </c>
      <c r="G23" s="8">
        <v>5206842.7856670581</v>
      </c>
      <c r="H23" s="4">
        <v>54.856410449933726</v>
      </c>
      <c r="I23" s="4">
        <v>65.05</v>
      </c>
      <c r="J23" s="9">
        <v>0.53659999999999997</v>
      </c>
      <c r="K23" s="17"/>
    </row>
    <row r="24" spans="1:11" x14ac:dyDescent="0.25">
      <c r="A24">
        <v>23</v>
      </c>
      <c r="B24" s="2" t="s">
        <v>31</v>
      </c>
      <c r="C24" s="4">
        <v>602.83062891570717</v>
      </c>
      <c r="D24" s="4">
        <v>7.4316994615358487</v>
      </c>
      <c r="E24" s="4">
        <v>77.2</v>
      </c>
      <c r="F24" s="5">
        <v>73.319999999999993</v>
      </c>
      <c r="G24" s="8">
        <v>8786260.8017607108</v>
      </c>
      <c r="H24" s="4">
        <v>29.849426725060919</v>
      </c>
      <c r="I24" s="4">
        <v>36.369999999999997</v>
      </c>
      <c r="J24" s="9">
        <v>0.54849999999999999</v>
      </c>
      <c r="K24" s="17"/>
    </row>
    <row r="25" spans="1:11" x14ac:dyDescent="0.25">
      <c r="A25">
        <v>24</v>
      </c>
      <c r="B25" s="2" t="s">
        <v>32</v>
      </c>
      <c r="C25" s="4">
        <v>491.05676674655598</v>
      </c>
      <c r="D25" s="4">
        <v>6.0702625385769018</v>
      </c>
      <c r="E25" s="4">
        <v>60.8</v>
      </c>
      <c r="F25" s="5">
        <v>75.33</v>
      </c>
      <c r="G25" s="8">
        <v>12400083.316660115</v>
      </c>
      <c r="H25" s="4">
        <v>15.675562874136032</v>
      </c>
      <c r="I25" s="4">
        <v>22.58</v>
      </c>
      <c r="J25" s="9">
        <v>0.51839999999999997</v>
      </c>
      <c r="K25" s="17"/>
    </row>
    <row r="26" spans="1:11" x14ac:dyDescent="0.25">
      <c r="A26">
        <v>25</v>
      </c>
      <c r="B26" s="2" t="s">
        <v>33</v>
      </c>
      <c r="C26" s="4">
        <v>759.24070244262987</v>
      </c>
      <c r="D26" s="4">
        <v>5.9687441159856895</v>
      </c>
      <c r="E26" s="4">
        <v>117.4</v>
      </c>
      <c r="F26" s="5">
        <v>70.53</v>
      </c>
      <c r="G26" s="8">
        <v>20719799.952331126</v>
      </c>
      <c r="H26" s="4">
        <v>35.910219726412102</v>
      </c>
      <c r="I26" s="4">
        <v>50.64</v>
      </c>
      <c r="J26" s="15">
        <v>0.51549999999999996</v>
      </c>
      <c r="K26" s="17"/>
    </row>
    <row r="27" spans="1:11" x14ac:dyDescent="0.25">
      <c r="A27">
        <v>26</v>
      </c>
      <c r="B27" s="2" t="s">
        <v>34</v>
      </c>
      <c r="C27" s="4">
        <v>588.96301321061344</v>
      </c>
      <c r="D27" s="4">
        <v>5.8343132453807289</v>
      </c>
      <c r="E27" s="4">
        <v>83.9</v>
      </c>
      <c r="F27" s="5">
        <v>69.97</v>
      </c>
      <c r="G27" s="8">
        <v>29663320.240402184</v>
      </c>
      <c r="H27" s="4">
        <v>35.545108380988921</v>
      </c>
      <c r="I27" s="4">
        <v>47.28</v>
      </c>
      <c r="J27" s="15">
        <v>0.50129999999999997</v>
      </c>
      <c r="K27" s="17"/>
    </row>
    <row r="28" spans="1:11" x14ac:dyDescent="0.25">
      <c r="A28">
        <v>27</v>
      </c>
      <c r="B28" s="2" t="s">
        <v>35</v>
      </c>
      <c r="C28" s="4">
        <v>695.03745172340302</v>
      </c>
      <c r="D28" s="4">
        <v>5.4628577216939744</v>
      </c>
      <c r="E28" s="4">
        <v>98.1</v>
      </c>
      <c r="F28" s="5">
        <v>72.02</v>
      </c>
      <c r="G28" s="8">
        <v>8368778.231976768</v>
      </c>
      <c r="H28" s="4">
        <v>36.008321851306071</v>
      </c>
      <c r="I28" s="4">
        <v>67.19</v>
      </c>
      <c r="J28" s="15">
        <v>0.53900000000000003</v>
      </c>
      <c r="K28" s="17"/>
    </row>
    <row r="29" spans="1:11" x14ac:dyDescent="0.25">
      <c r="A29">
        <v>28</v>
      </c>
      <c r="B29" s="2" t="s">
        <v>36</v>
      </c>
      <c r="C29" s="4">
        <v>469.69211032713275</v>
      </c>
      <c r="D29" s="4">
        <v>5.226960110041265</v>
      </c>
      <c r="E29" s="4">
        <v>67.2</v>
      </c>
      <c r="F29" s="5">
        <v>74.599999999999994</v>
      </c>
      <c r="G29" s="8">
        <v>10720130.93289689</v>
      </c>
      <c r="H29" s="4">
        <v>40.843459550966834</v>
      </c>
      <c r="I29" s="4">
        <v>78.599999999999994</v>
      </c>
      <c r="J29" s="15">
        <v>0.4173</v>
      </c>
      <c r="K29" s="17"/>
    </row>
    <row r="30" spans="1:11" ht="15.75" thickBot="1" x14ac:dyDescent="0.3">
      <c r="A30">
        <v>29</v>
      </c>
      <c r="B30" s="3" t="s">
        <v>37</v>
      </c>
      <c r="C30" s="6">
        <v>767.87664739051115</v>
      </c>
      <c r="D30" s="6">
        <v>5.5620552406223611</v>
      </c>
      <c r="E30" s="6">
        <v>124.4</v>
      </c>
      <c r="F30" s="7">
        <v>70.150000000000006</v>
      </c>
      <c r="G30" s="10">
        <v>5262646.3196189785</v>
      </c>
      <c r="H30" s="6">
        <v>44.409687324765777</v>
      </c>
      <c r="I30" s="6">
        <v>68.55</v>
      </c>
      <c r="J30" s="16">
        <v>0.53759999999999997</v>
      </c>
      <c r="K3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7295-A2E2-416C-A3D4-FCF63F07CF5E}">
  <dimension ref="A1:I30"/>
  <sheetViews>
    <sheetView tabSelected="1" topLeftCell="A9" workbookViewId="0">
      <selection activeCell="D11" sqref="D11"/>
    </sheetView>
  </sheetViews>
  <sheetFormatPr baseColWidth="10" defaultRowHeight="15" x14ac:dyDescent="0.25"/>
  <cols>
    <col min="3" max="3" width="11.42578125" customWidth="1"/>
    <col min="4" max="4" width="16.28515625" bestFit="1" customWidth="1"/>
    <col min="5" max="5" width="17.42578125" bestFit="1" customWidth="1"/>
    <col min="6" max="6" width="17.42578125" customWidth="1"/>
    <col min="7" max="7" width="19.140625" bestFit="1" customWidth="1"/>
  </cols>
  <sheetData>
    <row r="1" spans="1:9" ht="15.75" thickBot="1" x14ac:dyDescent="0.3">
      <c r="A1" s="13" t="s">
        <v>40</v>
      </c>
      <c r="B1" s="13" t="s">
        <v>41</v>
      </c>
      <c r="C1" s="23" t="s">
        <v>38</v>
      </c>
      <c r="D1" t="s">
        <v>45</v>
      </c>
      <c r="E1" t="s">
        <v>46</v>
      </c>
    </row>
    <row r="2" spans="1:9" x14ac:dyDescent="0.25">
      <c r="A2" s="4">
        <v>22.959642174002163</v>
      </c>
      <c r="B2" s="4">
        <v>26.48</v>
      </c>
      <c r="C2" s="19" cm="1">
        <f t="array" ref="C2">TREND($B$2:$B$30,$A$2:$A$30,A2)</f>
        <v>32.999058981491693</v>
      </c>
      <c r="E2" s="19">
        <f>B2-C2</f>
        <v>-6.5190589814916926</v>
      </c>
      <c r="F2" s="19"/>
      <c r="G2" t="s">
        <v>39</v>
      </c>
    </row>
    <row r="3" spans="1:9" x14ac:dyDescent="0.25">
      <c r="A3" s="4">
        <v>24.737477759152089</v>
      </c>
      <c r="B3" s="4">
        <v>39.97</v>
      </c>
      <c r="C3" s="19" cm="1">
        <f t="array" ref="C3">TREND($B$2:$B$30,$A$2:$A$30,A3)</f>
        <v>35.095169775784825</v>
      </c>
      <c r="E3" s="19">
        <f t="shared" ref="E3:E30" si="0">B3-C3</f>
        <v>4.8748302242151738</v>
      </c>
      <c r="F3" s="19"/>
    </row>
    <row r="4" spans="1:9" x14ac:dyDescent="0.25">
      <c r="A4" s="4">
        <v>9.203008769590868</v>
      </c>
      <c r="B4" s="4">
        <v>19.149999999999999</v>
      </c>
      <c r="C4" s="19" cm="1">
        <f t="array" ref="C4">TREND($B$2:$B$30,$A$2:$A$30,A4)</f>
        <v>16.779658260199305</v>
      </c>
      <c r="E4" s="19">
        <f t="shared" si="0"/>
        <v>2.3703417398006934</v>
      </c>
      <c r="F4" s="19"/>
      <c r="G4" s="20" t="s">
        <v>42</v>
      </c>
      <c r="H4" s="21">
        <f>AVERAGE(A2:A30)</f>
        <v>35.798937877192508</v>
      </c>
    </row>
    <row r="5" spans="1:9" x14ac:dyDescent="0.25">
      <c r="A5" s="4">
        <v>46.604705620149936</v>
      </c>
      <c r="B5" s="4">
        <v>61.74</v>
      </c>
      <c r="C5" s="19" cm="1">
        <f t="array" ref="C5">TREND($B$2:$B$30,$A$2:$A$30,A5)</f>
        <v>60.877155884944465</v>
      </c>
      <c r="E5" s="19">
        <f t="shared" si="0"/>
        <v>0.86284411505553749</v>
      </c>
      <c r="F5" s="19"/>
      <c r="G5" s="20" t="s">
        <v>43</v>
      </c>
      <c r="H5" s="22">
        <f>AVERAGE(B2:B30)</f>
        <v>48.136896551724121</v>
      </c>
    </row>
    <row r="6" spans="1:9" x14ac:dyDescent="0.25">
      <c r="A6" s="4">
        <v>30.765119141870755</v>
      </c>
      <c r="B6" s="4">
        <v>40.56</v>
      </c>
      <c r="C6" s="19" cm="1">
        <f t="array" ref="C6">TREND($B$2:$B$30,$A$2:$A$30,A6)</f>
        <v>42.2019035322582</v>
      </c>
      <c r="E6" s="19">
        <f t="shared" si="0"/>
        <v>-1.6419035322581976</v>
      </c>
      <c r="F6" s="19"/>
      <c r="G6" s="20" t="s">
        <v>44</v>
      </c>
      <c r="H6" s="22" cm="1">
        <f t="array" ref="H6">TREND($B$2:$B$30,$A$2:$A$30,H4)</f>
        <v>48.136896551724121</v>
      </c>
    </row>
    <row r="7" spans="1:9" x14ac:dyDescent="0.25">
      <c r="A7" s="4">
        <v>17.763779471734903</v>
      </c>
      <c r="B7" s="4">
        <v>22.11</v>
      </c>
      <c r="C7" s="19" cm="1">
        <f t="array" ref="C7">TREND($B$2:$B$30,$A$2:$A$30,A7)</f>
        <v>26.873012238553407</v>
      </c>
      <c r="E7" s="19">
        <f t="shared" si="0"/>
        <v>-4.7630122385534079</v>
      </c>
      <c r="F7" s="19"/>
    </row>
    <row r="8" spans="1:9" x14ac:dyDescent="0.25">
      <c r="A8" s="4">
        <v>41.723836918233907</v>
      </c>
      <c r="B8" s="4">
        <v>55.21</v>
      </c>
      <c r="C8" s="19" cm="1">
        <f t="array" ref="C8">TREND($B$2:$B$30,$A$2:$A$30,A8)</f>
        <v>55.122494623199657</v>
      </c>
      <c r="E8" s="19">
        <f t="shared" si="0"/>
        <v>8.7505376800343981E-2</v>
      </c>
      <c r="F8" s="19"/>
    </row>
    <row r="9" spans="1:9" x14ac:dyDescent="0.25">
      <c r="A9" s="4">
        <v>46.615119013906359</v>
      </c>
      <c r="B9" s="4">
        <v>56.68</v>
      </c>
      <c r="C9" s="19" cm="1">
        <f t="array" ref="C9">TREND($B$2:$B$30,$A$2:$A$30,A9)</f>
        <v>60.889433525936909</v>
      </c>
      <c r="E9" s="19">
        <f t="shared" si="0"/>
        <v>-4.2094335259369089</v>
      </c>
      <c r="F9" s="19"/>
      <c r="G9" s="20" t="s">
        <v>47</v>
      </c>
      <c r="H9" s="22">
        <f>AVERAGE(E2:E30)</f>
        <v>1.7396046289299003E-14</v>
      </c>
    </row>
    <row r="10" spans="1:9" x14ac:dyDescent="0.25">
      <c r="A10" s="4">
        <v>44.728303492540071</v>
      </c>
      <c r="B10" s="4">
        <v>51</v>
      </c>
      <c r="C10" s="19" cm="1">
        <f t="array" ref="C10">TREND($B$2:$B$30,$A$2:$A$30,A10)</f>
        <v>58.664832773082601</v>
      </c>
      <c r="E10" s="19">
        <f t="shared" si="0"/>
        <v>-7.6648327730826011</v>
      </c>
      <c r="F10" s="19"/>
    </row>
    <row r="11" spans="1:9" x14ac:dyDescent="0.25">
      <c r="A11" s="4">
        <v>59.092052025052801</v>
      </c>
      <c r="B11" s="4">
        <v>78.16</v>
      </c>
      <c r="C11" s="19" cm="1">
        <f t="array" ref="C11">TREND($B$2:$B$30,$A$2:$A$30,A11)</f>
        <v>75.600036791385023</v>
      </c>
      <c r="E11" s="19">
        <f t="shared" si="0"/>
        <v>2.559963208614974</v>
      </c>
      <c r="F11" s="19"/>
    </row>
    <row r="12" spans="1:9" x14ac:dyDescent="0.25">
      <c r="A12" s="4">
        <v>21.301630033601693</v>
      </c>
      <c r="B12" s="4">
        <v>35.83</v>
      </c>
      <c r="C12" s="19" cm="1">
        <f t="array" ref="C12">TREND($B$2:$B$30,$A$2:$A$30,A12)</f>
        <v>31.044222902389699</v>
      </c>
      <c r="E12" s="19">
        <f t="shared" si="0"/>
        <v>4.7857770976102998</v>
      </c>
      <c r="F12" s="19"/>
      <c r="G12" t="s">
        <v>49</v>
      </c>
      <c r="H12">
        <f>COVAR(A2:A30,E2:E30)</f>
        <v>6.5173919900754018E-14</v>
      </c>
      <c r="I12" t="s">
        <v>48</v>
      </c>
    </row>
    <row r="13" spans="1:9" x14ac:dyDescent="0.25">
      <c r="A13" s="4">
        <v>79.190340556753881</v>
      </c>
      <c r="B13" s="4">
        <v>92.43</v>
      </c>
      <c r="C13" s="19" cm="1">
        <f t="array" ref="C13">TREND($B$2:$B$30,$A$2:$A$30,A13)</f>
        <v>99.296401005269175</v>
      </c>
      <c r="E13" s="19">
        <f t="shared" si="0"/>
        <v>-6.866401005269168</v>
      </c>
      <c r="F13" s="19"/>
      <c r="H13">
        <f>COVAR(C2:C30,E2:E30)</f>
        <v>7.8894745143018024E-14</v>
      </c>
    </row>
    <row r="14" spans="1:9" x14ac:dyDescent="0.25">
      <c r="A14" s="4">
        <v>32.621583521895616</v>
      </c>
      <c r="B14" s="4">
        <v>39.840000000000003</v>
      </c>
      <c r="C14" s="19" cm="1">
        <f t="array" ref="C14">TREND($B$2:$B$30,$A$2:$A$30,A14)</f>
        <v>44.390719561532727</v>
      </c>
      <c r="E14" s="19">
        <f t="shared" si="0"/>
        <v>-4.5507195615327234</v>
      </c>
      <c r="F14" s="19"/>
    </row>
    <row r="15" spans="1:9" x14ac:dyDescent="0.25">
      <c r="A15" s="4">
        <v>65.230450387829094</v>
      </c>
      <c r="B15" s="4">
        <v>76.349999999999994</v>
      </c>
      <c r="C15" s="19" cm="1">
        <f t="array" ref="C15">TREND($B$2:$B$30,$A$2:$A$30,A15)</f>
        <v>82.837355683728831</v>
      </c>
      <c r="E15" s="19">
        <f t="shared" si="0"/>
        <v>-6.4873556837288362</v>
      </c>
      <c r="F15" s="19"/>
    </row>
    <row r="16" spans="1:9" x14ac:dyDescent="0.25">
      <c r="A16" s="4">
        <v>47.68319673366436</v>
      </c>
      <c r="B16" s="4">
        <v>66.05</v>
      </c>
      <c r="C16" s="19" cm="1">
        <f t="array" ref="C16">TREND($B$2:$B$30,$A$2:$A$30,A16)</f>
        <v>62.148722774183078</v>
      </c>
      <c r="E16" s="19">
        <f t="shared" si="0"/>
        <v>3.9012772258169193</v>
      </c>
      <c r="F16" s="19"/>
    </row>
    <row r="17" spans="1:6" x14ac:dyDescent="0.25">
      <c r="A17" s="4">
        <v>25.032058628049235</v>
      </c>
      <c r="B17" s="4">
        <v>37.07</v>
      </c>
      <c r="C17" s="19" cm="1">
        <f t="array" ref="C17">TREND($B$2:$B$30,$A$2:$A$30,A17)</f>
        <v>35.44248768540777</v>
      </c>
      <c r="E17" s="19">
        <f t="shared" si="0"/>
        <v>1.6275123145922308</v>
      </c>
      <c r="F17" s="19"/>
    </row>
    <row r="18" spans="1:6" x14ac:dyDescent="0.25">
      <c r="A18" s="4">
        <v>43.78955269076306</v>
      </c>
      <c r="B18" s="4">
        <v>56.55</v>
      </c>
      <c r="C18" s="19" cm="1">
        <f t="array" ref="C18">TREND($B$2:$B$30,$A$2:$A$30,A18)</f>
        <v>57.558023062897739</v>
      </c>
      <c r="E18" s="19">
        <f t="shared" si="0"/>
        <v>-1.0080230628977418</v>
      </c>
      <c r="F18" s="19"/>
    </row>
    <row r="19" spans="1:6" x14ac:dyDescent="0.25">
      <c r="A19" s="4">
        <v>30.427992386259774</v>
      </c>
      <c r="B19" s="4">
        <v>36.93</v>
      </c>
      <c r="C19" s="19" cm="1">
        <f t="array" ref="C19">TREND($B$2:$B$30,$A$2:$A$30,A19)</f>
        <v>41.804423001784059</v>
      </c>
      <c r="E19" s="19">
        <f t="shared" si="0"/>
        <v>-4.8744230017840593</v>
      </c>
      <c r="F19" s="19"/>
    </row>
    <row r="20" spans="1:6" x14ac:dyDescent="0.25">
      <c r="A20" s="4">
        <v>16.202322511386981</v>
      </c>
      <c r="B20" s="4">
        <v>15.27</v>
      </c>
      <c r="C20" s="19" cm="1">
        <f t="array" ref="C20">TREND($B$2:$B$30,$A$2:$A$30,A20)</f>
        <v>25.032017032501546</v>
      </c>
      <c r="E20" s="19">
        <f t="shared" si="0"/>
        <v>-9.7620170325015465</v>
      </c>
      <c r="F20" s="19"/>
    </row>
    <row r="21" spans="1:6" x14ac:dyDescent="0.25">
      <c r="A21" s="4">
        <v>17.467221150047742</v>
      </c>
      <c r="B21" s="4">
        <v>19.670000000000002</v>
      </c>
      <c r="C21" s="19" cm="1">
        <f t="array" ref="C21">TREND($B$2:$B$30,$A$2:$A$30,A21)</f>
        <v>26.523362864664037</v>
      </c>
      <c r="E21" s="19">
        <f t="shared" si="0"/>
        <v>-6.8533628646640352</v>
      </c>
      <c r="F21" s="19"/>
    </row>
    <row r="22" spans="1:6" x14ac:dyDescent="0.25">
      <c r="A22" s="4">
        <v>21.931608568527011</v>
      </c>
      <c r="B22" s="4">
        <v>32.659999999999997</v>
      </c>
      <c r="C22" s="19" cm="1">
        <f t="array" ref="C22">TREND($B$2:$B$30,$A$2:$A$30,A22)</f>
        <v>31.786982704398369</v>
      </c>
      <c r="E22" s="19">
        <f t="shared" si="0"/>
        <v>0.87301729560162755</v>
      </c>
      <c r="F22" s="19"/>
    </row>
    <row r="23" spans="1:6" x14ac:dyDescent="0.25">
      <c r="A23" s="4">
        <v>54.856410449933726</v>
      </c>
      <c r="B23" s="4">
        <v>65.05</v>
      </c>
      <c r="C23" s="19" cm="1">
        <f t="array" ref="C23">TREND($B$2:$B$30,$A$2:$A$30,A23)</f>
        <v>70.60611378718599</v>
      </c>
      <c r="E23" s="19">
        <f t="shared" si="0"/>
        <v>-5.5561137871859927</v>
      </c>
      <c r="F23" s="19"/>
    </row>
    <row r="24" spans="1:6" x14ac:dyDescent="0.25">
      <c r="A24" s="4">
        <v>29.849426725060919</v>
      </c>
      <c r="B24" s="4">
        <v>36.369999999999997</v>
      </c>
      <c r="C24" s="19" cm="1">
        <f t="array" ref="C24">TREND($B$2:$B$30,$A$2:$A$30,A24)</f>
        <v>41.122280210979255</v>
      </c>
      <c r="E24" s="19">
        <f t="shared" si="0"/>
        <v>-4.7522802109792579</v>
      </c>
      <c r="F24" s="19"/>
    </row>
    <row r="25" spans="1:6" x14ac:dyDescent="0.25">
      <c r="A25" s="4">
        <v>15.675562874136032</v>
      </c>
      <c r="B25" s="4">
        <v>22.58</v>
      </c>
      <c r="C25" s="19" cm="1">
        <f t="array" ref="C25">TREND($B$2:$B$30,$A$2:$A$30,A25)</f>
        <v>24.410954786440961</v>
      </c>
      <c r="E25" s="19">
        <f t="shared" si="0"/>
        <v>-1.8309547864409623</v>
      </c>
      <c r="F25" s="19"/>
    </row>
    <row r="26" spans="1:6" x14ac:dyDescent="0.25">
      <c r="A26" s="4">
        <v>35.910219726412102</v>
      </c>
      <c r="B26" s="4">
        <v>50.64</v>
      </c>
      <c r="C26" s="19" cm="1">
        <f t="array" ref="C26">TREND($B$2:$B$30,$A$2:$A$30,A26)</f>
        <v>48.268100520924918</v>
      </c>
      <c r="E26" s="19">
        <f t="shared" si="0"/>
        <v>2.3718994790750827</v>
      </c>
      <c r="F26" s="19"/>
    </row>
    <row r="27" spans="1:6" x14ac:dyDescent="0.25">
      <c r="A27" s="4">
        <v>35.545108380988921</v>
      </c>
      <c r="B27" s="4">
        <v>47.28</v>
      </c>
      <c r="C27" s="19" cm="1">
        <f t="array" ref="C27">TREND($B$2:$B$30,$A$2:$A$30,A27)</f>
        <v>47.837625487883052</v>
      </c>
      <c r="E27" s="19">
        <f t="shared" si="0"/>
        <v>-0.55762548788305111</v>
      </c>
      <c r="F27" s="19"/>
    </row>
    <row r="28" spans="1:6" x14ac:dyDescent="0.25">
      <c r="A28" s="4">
        <v>36.008321851306071</v>
      </c>
      <c r="B28" s="4">
        <v>67.19</v>
      </c>
      <c r="C28" s="19" cm="1">
        <f t="array" ref="C28">TREND($B$2:$B$30,$A$2:$A$30,A28)</f>
        <v>48.38376527904483</v>
      </c>
      <c r="E28" s="19">
        <f t="shared" si="0"/>
        <v>18.806234720955167</v>
      </c>
      <c r="F28" s="19"/>
    </row>
    <row r="29" spans="1:6" x14ac:dyDescent="0.25">
      <c r="A29" s="4">
        <v>40.843459550966834</v>
      </c>
      <c r="B29" s="4">
        <v>78.599999999999994</v>
      </c>
      <c r="C29" s="19" cm="1">
        <f t="array" ref="C29">TREND($B$2:$B$30,$A$2:$A$30,A29)</f>
        <v>54.084508592323658</v>
      </c>
      <c r="E29" s="19">
        <f t="shared" si="0"/>
        <v>24.515491407676336</v>
      </c>
      <c r="F29" s="19"/>
    </row>
    <row r="30" spans="1:6" ht="15.75" thickBot="1" x14ac:dyDescent="0.3">
      <c r="A30" s="6">
        <v>44.409687324765777</v>
      </c>
      <c r="B30" s="6">
        <v>68.55</v>
      </c>
      <c r="C30" s="19" cm="1">
        <f t="array" ref="C30">TREND($B$2:$B$30,$A$2:$A$30,A30)</f>
        <v>58.289176669623693</v>
      </c>
      <c r="E30" s="19">
        <f t="shared" si="0"/>
        <v>10.260823330376304</v>
      </c>
      <c r="F30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Samuel</dc:creator>
  <cp:lastModifiedBy>JosePinzon</cp:lastModifiedBy>
  <dcterms:created xsi:type="dcterms:W3CDTF">2016-05-17T03:39:48Z</dcterms:created>
  <dcterms:modified xsi:type="dcterms:W3CDTF">2020-09-14T22:47:57Z</dcterms:modified>
</cp:coreProperties>
</file>