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rarios" sheetId="1" r:id="rId4"/>
    <sheet state="visible" name="calendario" sheetId="2" r:id="rId5"/>
    <sheet state="hidden" name="parametros" sheetId="3" r:id="rId6"/>
    <sheet state="visible" name="primer_año" sheetId="4" r:id="rId7"/>
    <sheet state="visible" name="segundo_año" sheetId="5" r:id="rId8"/>
    <sheet state="visible" name="tercer_año" sheetId="6" r:id="rId9"/>
    <sheet state="visible" name="cuatro_año" sheetId="7" r:id="rId10"/>
    <sheet state="visible" name="quinto_año" sheetId="8" r:id="rId11"/>
    <sheet state="hidden" name="feriados" sheetId="9" r:id="rId12"/>
    <sheet state="hidden" name="eventos" sheetId="10" r:id="rId13"/>
    <sheet state="hidden" name="export" sheetId="11" r:id="rId14"/>
  </sheets>
  <definedNames>
    <definedName name="INICIO">parametros!$A$1:$B$5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4">
      <text>
        <t xml:space="preserve">Paso al 2do cuatrimestre
	-Paola Veronica Britos</t>
      </text>
    </comment>
  </commentList>
</comments>
</file>

<file path=xl/sharedStrings.xml><?xml version="1.0" encoding="utf-8"?>
<sst xmlns="http://schemas.openxmlformats.org/spreadsheetml/2006/main" count="974" uniqueCount="240">
  <si>
    <t>INGENIERÍA EN COMPUTACIÓN</t>
  </si>
  <si>
    <r>
      <rPr>
        <rFont val="Chivo"/>
        <b/>
        <color rgb="FFFFFFFF"/>
        <sz val="40.0"/>
      </rPr>
      <t xml:space="preserve">Estos horarios </t>
    </r>
    <r>
      <rPr>
        <rFont val="Chivo"/>
        <b val="0"/>
        <i/>
        <color rgb="FFFFFFFF"/>
        <sz val="40.0"/>
      </rPr>
      <t>ya no son tan</t>
    </r>
    <r>
      <rPr>
        <rFont val="Chivo"/>
        <b/>
        <color rgb="FFFFFFFF"/>
        <sz val="40.0"/>
      </rPr>
      <t xml:space="preserve"> borrador de los del cuatrimestre
</t>
    </r>
    <r>
      <rPr>
        <rFont val="Chivo"/>
        <b/>
        <i/>
        <color rgb="FFFFFFFF"/>
        <sz val="40.0"/>
      </rPr>
      <t>En amarillo los cambios y vean la ultima columna para ver qué cambió
Ultima actualización 2025/03/05</t>
    </r>
  </si>
  <si>
    <t>Más información en
https://docs.google.com/spreadsheets/d/1aomJOngwdatxkPonwo4ZmSPMYAhuV8qARZhRQ7N1i74/edit</t>
  </si>
  <si>
    <t>Primer Cuatrimestre 2025</t>
  </si>
  <si>
    <t>1º AÑO</t>
  </si>
  <si>
    <t>CÓDIGO</t>
  </si>
  <si>
    <t>MATERIA</t>
  </si>
  <si>
    <t>Teória  /  Práctica</t>
  </si>
  <si>
    <t>COM</t>
  </si>
  <si>
    <t>LUGAR</t>
  </si>
  <si>
    <t>AULA</t>
  </si>
  <si>
    <t>DÍA</t>
  </si>
  <si>
    <t>DESDE</t>
  </si>
  <si>
    <t>HASTA</t>
  </si>
  <si>
    <t>Duración</t>
  </si>
  <si>
    <t>CUPO</t>
  </si>
  <si>
    <t>DOCENTE</t>
  </si>
  <si>
    <t>Email</t>
  </si>
  <si>
    <t>AUXILIAR</t>
  </si>
  <si>
    <t>PROMOCIONA (NOTA) / NO PROMOCIONA</t>
  </si>
  <si>
    <t>Observaciones / cambios</t>
  </si>
  <si>
    <t>Título evento</t>
  </si>
  <si>
    <t>Descripción evento</t>
  </si>
  <si>
    <t>B6000</t>
  </si>
  <si>
    <t>Matemática I</t>
  </si>
  <si>
    <t>Teória</t>
  </si>
  <si>
    <t>C1</t>
  </si>
  <si>
    <t>Anasagasti 2</t>
  </si>
  <si>
    <t>B202-B</t>
  </si>
  <si>
    <t>Jueves</t>
  </si>
  <si>
    <t>C. Molina</t>
  </si>
  <si>
    <t>D. Lucifero</t>
  </si>
  <si>
    <t>PROMOCIONA (8)</t>
  </si>
  <si>
    <t>Se dicta junto a Ingeniería Ambiental</t>
  </si>
  <si>
    <t>Práctica</t>
  </si>
  <si>
    <t>Miércoles</t>
  </si>
  <si>
    <t>C2</t>
  </si>
  <si>
    <t>B102-B</t>
  </si>
  <si>
    <t>Martes</t>
  </si>
  <si>
    <t>N. Werning</t>
  </si>
  <si>
    <t>F. Giana</t>
  </si>
  <si>
    <t>B103</t>
  </si>
  <si>
    <t>Lunes</t>
  </si>
  <si>
    <t>C3</t>
  </si>
  <si>
    <t>A definir</t>
  </si>
  <si>
    <t>GUOZDEN</t>
  </si>
  <si>
    <t>MAGGI</t>
  </si>
  <si>
    <t>2025/02/26 Comisión agregada</t>
  </si>
  <si>
    <t>Viernes</t>
  </si>
  <si>
    <t>B6001</t>
  </si>
  <si>
    <t>Introducción a la Ingeniería en Computación</t>
  </si>
  <si>
    <t>Teória / Práctica</t>
  </si>
  <si>
    <r>
      <rPr>
        <rFont val="Chivo"/>
        <color rgb="FF0563C1"/>
        <sz val="12.0"/>
        <u/>
      </rPr>
      <t>Virtual</t>
    </r>
    <r>
      <rPr>
        <rFont val="Chivo"/>
        <color rgb="FF000000"/>
        <sz val="12.0"/>
        <u/>
      </rPr>
      <t xml:space="preserve"> 🛜</t>
    </r>
  </si>
  <si>
    <t>P. Britos</t>
  </si>
  <si>
    <t>pbritos@unrn.edu.ar</t>
  </si>
  <si>
    <t>M. Fermin</t>
  </si>
  <si>
    <t>27/02/2025: Se agregó el enlace a las videollamadas</t>
  </si>
  <si>
    <t>Virtual</t>
  </si>
  <si>
    <t>Miercoles</t>
  </si>
  <si>
    <t>2025/01/28: Cambió de viernes a miercoles y una hora antes.</t>
  </si>
  <si>
    <t>P. Argañaras</t>
  </si>
  <si>
    <t>J.P. Caldo</t>
  </si>
  <si>
    <t>T0002</t>
  </si>
  <si>
    <t>Introducción a la Lectura y Escritura Académica</t>
  </si>
  <si>
    <t>B101</t>
  </si>
  <si>
    <t>I. Silin</t>
  </si>
  <si>
    <t>M. Rey</t>
  </si>
  <si>
    <t>PROMOCIONA (7)</t>
  </si>
  <si>
    <t>2º AÑO</t>
  </si>
  <si>
    <t>Teória  /  Practica</t>
  </si>
  <si>
    <t>B6006</t>
  </si>
  <si>
    <t>Matemática II</t>
  </si>
  <si>
    <t>L. Albornoz</t>
  </si>
  <si>
    <t>ljalbornoz@unrn.edu.ar</t>
  </si>
  <si>
    <t>26/02/2025 - Se actualizó la asignación de aula
04/03/2025 - Cambió la hora y se agregó asignación de aula</t>
  </si>
  <si>
    <t>B6008</t>
  </si>
  <si>
    <t>Programación II</t>
  </si>
  <si>
    <t>B102A y B102B</t>
  </si>
  <si>
    <t>M. Vilugrón</t>
  </si>
  <si>
    <t>mrvilugron@unrn.edu.ar</t>
  </si>
  <si>
    <t>M. Mariguín</t>
  </si>
  <si>
    <t>26/02/2025 - Se actualizó la asignación de aula</t>
  </si>
  <si>
    <t>B6009</t>
  </si>
  <si>
    <t>Arquitectura de Computadoras I</t>
  </si>
  <si>
    <t>I. Nomdedeu</t>
  </si>
  <si>
    <t>B6011</t>
  </si>
  <si>
    <t>Física General II</t>
  </si>
  <si>
    <t>L. Baez</t>
  </si>
  <si>
    <t>26/02/2025 - Cambios en la modalidad, dias y horarios.
04/03/2025 - COM1 a Virtual</t>
  </si>
  <si>
    <t>4/03/2025 - Se asignó aula</t>
  </si>
  <si>
    <t>3º AÑO</t>
  </si>
  <si>
    <t>B6013</t>
  </si>
  <si>
    <t>Bases de Datos</t>
  </si>
  <si>
    <t>C. Tejero</t>
  </si>
  <si>
    <t>B6014</t>
  </si>
  <si>
    <t>Introducción a los Sistemas Distribuidos y Paralelos</t>
  </si>
  <si>
    <t>W. Agüero</t>
  </si>
  <si>
    <t>23/01/2025 - Se agrego un encuentro que cambió la horarios
26/02/2025 - Cambió el horario del martes</t>
  </si>
  <si>
    <t>B6016</t>
  </si>
  <si>
    <t>Laboratorio de Sistemas Embebidos</t>
  </si>
  <si>
    <t>Sin asignación</t>
  </si>
  <si>
    <t>Ortiz Uriburu</t>
  </si>
  <si>
    <t>NO PROMOCIONA</t>
  </si>
  <si>
    <t>B6017</t>
  </si>
  <si>
    <t>Seguridad Ambiental</t>
  </si>
  <si>
    <t>V. Riberi</t>
  </si>
  <si>
    <t>4º AÑO</t>
  </si>
  <si>
    <t>B6021</t>
  </si>
  <si>
    <t>Ingeniería de Software</t>
  </si>
  <si>
    <r>
      <rPr>
        <rFont val="Chivo"/>
        <color rgb="FF0563C1"/>
        <sz val="12.0"/>
        <u/>
      </rPr>
      <t>Virtual</t>
    </r>
    <r>
      <rPr>
        <rFont val="Chivo"/>
        <color rgb="FF000000"/>
        <sz val="12.0"/>
      </rPr>
      <t xml:space="preserve"> 🛜</t>
    </r>
  </si>
  <si>
    <t>B6022</t>
  </si>
  <si>
    <t>Probabilidad, Estadistica Y Procesos Aleatorios</t>
  </si>
  <si>
    <t>Anasagasti 1</t>
  </si>
  <si>
    <t>A. Reynoso</t>
  </si>
  <si>
    <t>22/01/2025 - Se agregó la nota de promoción (8)
22/01/2025 - Corregida la modalidad de Presencial a virtual
26/02/2025 - Se actualizó la asignación de aula y horarios dia martes</t>
  </si>
  <si>
    <t>B6024</t>
  </si>
  <si>
    <t>Arquitectura De Computadoras II</t>
  </si>
  <si>
    <t>Presencial</t>
  </si>
  <si>
    <t>V1275</t>
  </si>
  <si>
    <t>Cs Datos Aplicada [Optativa]</t>
  </si>
  <si>
    <t>Cs Datos [Optativa]</t>
  </si>
  <si>
    <r>
      <rPr>
        <rFont val="Chivo"/>
        <color rgb="FF0563C1"/>
        <sz val="12.0"/>
        <u/>
      </rPr>
      <t>Virtual</t>
    </r>
    <r>
      <rPr>
        <rFont val="Chivo"/>
        <color rgb="FF000000"/>
        <sz val="12.0"/>
      </rPr>
      <t xml:space="preserve"> 🛜</t>
    </r>
  </si>
  <si>
    <t>26/02/2025 - El horario cambió</t>
  </si>
  <si>
    <t>5º AÑO</t>
  </si>
  <si>
    <t>B5672</t>
  </si>
  <si>
    <t>Comunicaciones Analogicas Y Digitales</t>
  </si>
  <si>
    <t>Anasagasti I</t>
  </si>
  <si>
    <t>LAB 106</t>
  </si>
  <si>
    <t>J. COGO</t>
  </si>
  <si>
    <t>26/02/2025 - Llegó la información de la cátedra</t>
  </si>
  <si>
    <t>B6038</t>
  </si>
  <si>
    <t>Economia Y Organizacion Industrial</t>
  </si>
  <si>
    <t>M. ROMERO</t>
  </si>
  <si>
    <r>
      <rPr>
        <rFont val="Chivo"/>
        <sz val="12.0"/>
      </rPr>
      <t xml:space="preserve">Con información del </t>
    </r>
    <r>
      <rPr>
        <rFont val="Chivo"/>
        <color rgb="FF1155CC"/>
        <sz val="12.0"/>
        <u/>
      </rPr>
      <t>https://www.unrn.edu.ar/section/47/calendario-academico.html</t>
    </r>
  </si>
  <si>
    <r>
      <rPr>
        <rFont val="Chivo"/>
        <sz val="12.0"/>
      </rPr>
      <t xml:space="preserve">Y de </t>
    </r>
    <r>
      <rPr>
        <rFont val="Chivo"/>
        <color rgb="FF1155CC"/>
        <sz val="12.0"/>
        <u/>
      </rPr>
      <t>https://www.argentina.gob.ar/interior/feriados-nacionales-2025</t>
    </r>
  </si>
  <si>
    <t>Año</t>
  </si>
  <si>
    <t>Mes</t>
  </si>
  <si>
    <t>S</t>
  </si>
  <si>
    <t>lunes</t>
  </si>
  <si>
    <t>martes</t>
  </si>
  <si>
    <t>miércoles</t>
  </si>
  <si>
    <t>jueves</t>
  </si>
  <si>
    <t>viernes</t>
  </si>
  <si>
    <t>Hora</t>
  </si>
  <si>
    <r>
      <rPr>
        <rFont val="Chivo"/>
        <color theme="1"/>
        <sz val="11.0"/>
      </rPr>
      <t xml:space="preserve">B6001
Introducción a la Ingeniería en Computación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</si>
  <si>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COM3</t>
    </r>
    <r>
      <rPr>
        <rFont val="Chivo"/>
        <color theme="1"/>
        <sz val="11.0"/>
      </rPr>
      <t xml:space="preserve">
[Teoría]
</t>
    </r>
    <r>
      <rPr>
        <rFont val="Chivo"/>
        <i/>
        <color theme="1"/>
        <sz val="11.0"/>
      </rPr>
      <t>A definir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</si>
  <si>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[teoría]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</si>
  <si>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[teoría]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</si>
  <si>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T0002
ILEA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</si>
  <si>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T0002
ILEA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</si>
  <si>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[práctica]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</si>
  <si>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[práctica]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</si>
  <si>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B6001
Introducción a la Ingeniería en Computación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</si>
  <si>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B6001
Introducción a la Ingeniería en Computación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 </t>
    </r>
    <r>
      <rPr>
        <rFont val="Chivo"/>
        <i/>
        <color theme="1"/>
        <sz val="11.0"/>
      </rPr>
      <t>Anasagasti II
B202-B</t>
    </r>
  </si>
  <si>
    <r>
      <rPr>
        <rFont val="Chivo"/>
        <color theme="1"/>
        <sz val="11.0"/>
      </rPr>
      <t xml:space="preserve">B6000
Matemática I
</t>
    </r>
    <r>
      <rPr>
        <rFont val="Chivo"/>
        <b/>
        <color theme="1"/>
        <sz val="11.0"/>
      </rPr>
      <t>COM3</t>
    </r>
    <r>
      <rPr>
        <rFont val="Chivo"/>
        <color theme="1"/>
        <sz val="11.0"/>
      </rPr>
      <t xml:space="preserve">
[Teoría]
</t>
    </r>
    <r>
      <rPr>
        <rFont val="Chivo"/>
        <i/>
        <color theme="1"/>
        <sz val="11.0"/>
      </rPr>
      <t>A definir</t>
    </r>
  </si>
  <si>
    <r>
      <rPr>
        <rFont val="Chivo"/>
        <color theme="1"/>
        <sz val="11.0"/>
      </rPr>
      <t xml:space="preserve">B6001
Introducción a la Ingeniería en Computación
</t>
    </r>
    <r>
      <rPr>
        <rFont val="Chivo"/>
        <b/>
        <color theme="1"/>
        <sz val="11.0"/>
      </rPr>
      <t>COM1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</si>
  <si>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T0002
ILEA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</si>
  <si>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T0002
ILEA
</t>
    </r>
    <r>
      <rPr>
        <rFont val="Chivo"/>
        <b/>
        <color theme="1"/>
        <sz val="11.0"/>
      </rPr>
      <t>COM2</t>
    </r>
    <r>
      <rPr>
        <rFont val="Chivo"/>
        <color theme="1"/>
        <sz val="11.0"/>
      </rPr>
      <t xml:space="preserve">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</si>
  <si>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B6009
Física General
</t>
    </r>
    <r>
      <rPr>
        <rFont val="Chivo"/>
        <i/>
        <color theme="1"/>
        <sz val="11.0"/>
      </rPr>
      <t>Anasagasti II
B102-B</t>
    </r>
  </si>
  <si>
    <r>
      <rPr>
        <rFont val="Chivo"/>
        <color theme="1"/>
        <sz val="11.0"/>
      </rPr>
      <t xml:space="preserve">B6006
Matemática II
[teoría]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</si>
  <si>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B6006
Matemática II
[práctica]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</si>
  <si>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B6009
Arquitectura de Computadoras I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</si>
  <si>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B6009
Física General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</si>
  <si>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B6008
Programación II
[teoría]
</t>
    </r>
    <r>
      <rPr>
        <rFont val="Chivo"/>
        <i/>
        <color theme="1"/>
        <sz val="11.0"/>
      </rPr>
      <t>Anasagasti II
B102A+B</t>
    </r>
  </si>
  <si>
    <r>
      <rPr>
        <rFont val="Chivo"/>
        <color theme="1"/>
        <sz val="11.0"/>
      </rPr>
      <t xml:space="preserve">B6008
Programación II
[práctica]
Anasagasti II
</t>
    </r>
    <r>
      <rPr>
        <rFont val="Chivo"/>
        <i/>
        <color theme="1"/>
        <sz val="11.0"/>
      </rPr>
      <t>B102A+B</t>
    </r>
  </si>
  <si>
    <r>
      <rPr>
        <rFont val="Chivo"/>
        <color theme="1"/>
        <sz val="11.0"/>
      </rPr>
      <t xml:space="preserve">B6009
Arquitectura de Computadoras I
</t>
    </r>
    <r>
      <rPr>
        <rFont val="Chivo"/>
        <i/>
        <color theme="1"/>
        <sz val="11.0"/>
      </rPr>
      <t>Anasagasti II
B101A+B</t>
    </r>
  </si>
  <si>
    <r>
      <rPr>
        <rFont val="Chivo"/>
        <color theme="1"/>
        <sz val="11.0"/>
      </rPr>
      <t xml:space="preserve">B6014
Introducción a los Sistemas Distribuidos y Paralelos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</si>
  <si>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B6016
Laboratorio de Sistemas Embebidos
</t>
    </r>
    <r>
      <rPr>
        <rFont val="Chivo"/>
        <i/>
        <color theme="1"/>
        <sz val="11.0"/>
      </rPr>
      <t>Anasagasti II
B101</t>
    </r>
  </si>
  <si>
    <r>
      <rPr>
        <rFont val="Chivo"/>
        <color theme="1"/>
        <sz val="11.0"/>
      </rPr>
      <t xml:space="preserve">B6013
Bases de Datos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</si>
  <si>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B6017
Seguridad Ambiental
</t>
    </r>
    <r>
      <rPr>
        <rFont val="Chivo"/>
        <i/>
        <color theme="1"/>
        <sz val="11.0"/>
      </rPr>
      <t>Anasagasti II
B103</t>
    </r>
  </si>
  <si>
    <r>
      <rPr>
        <rFont val="Chivo"/>
        <color theme="1"/>
        <sz val="11.0"/>
      </rPr>
      <t xml:space="preserve">B6013
Bases de Datos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</si>
  <si>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B6016
Laboratorio de Sistemas Embebidos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</si>
  <si>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V1275
</t>
    </r>
    <r>
      <rPr>
        <rFont val="Chivo"/>
        <i/>
        <color theme="1"/>
        <sz val="11.0"/>
      </rPr>
      <t>Optativa</t>
    </r>
    <r>
      <rPr>
        <rFont val="Chivo"/>
        <color theme="1"/>
        <sz val="11.0"/>
      </rPr>
      <t xml:space="preserve">
Ciencia de Datos Aplicada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</si>
  <si>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Optativa
Ciencia de Datos Aplicada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</si>
  <si>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B6024
Arquitectura De Computadoras II
Anasagasti II
</t>
    </r>
    <r>
      <rPr>
        <rFont val="Chivo"/>
        <i/>
        <color theme="1"/>
        <sz val="11.0"/>
      </rPr>
      <t>S/A</t>
    </r>
  </si>
  <si>
    <r>
      <rPr>
        <rFont val="Chivo"/>
        <color theme="1"/>
        <sz val="11.0"/>
      </rPr>
      <t xml:space="preserve">B6021
Ingeniería de Software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</si>
  <si>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B6021
Ingeniería de Software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</si>
  <si>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B6022
Probabilidad, Estadistica Y Procesos Aleatorios
</t>
    </r>
    <r>
      <rPr>
        <rFont val="Chivo"/>
        <i/>
        <color theme="1"/>
        <sz val="11.0"/>
      </rPr>
      <t>Anasagasti I
LAB 106</t>
    </r>
  </si>
  <si>
    <r>
      <rPr>
        <rFont val="Chivo"/>
        <color theme="1"/>
        <sz val="11.0"/>
      </rPr>
      <t xml:space="preserve">B6022
Probabilidad, Estadistica Y Procesos Aleatorios
</t>
    </r>
    <r>
      <rPr>
        <rFont val="Chivo"/>
        <i/>
        <color theme="1"/>
        <sz val="11.0"/>
      </rPr>
      <t>Virtual</t>
    </r>
  </si>
  <si>
    <r>
      <rPr>
        <rFont val="Chivo"/>
        <color theme="1"/>
        <sz val="11.0"/>
      </rPr>
      <t xml:space="preserve">B6024
Arquitectura De Computadoras II
</t>
    </r>
    <r>
      <rPr>
        <rFont val="Chivo"/>
        <i/>
        <color theme="1"/>
        <sz val="11.0"/>
      </rPr>
      <t>Virtual</t>
    </r>
  </si>
  <si>
    <t>B5672
Comunicaciones Analogicas Y Digitales
Anasagasti I 
LAB 106</t>
  </si>
  <si>
    <t>B6038
Economia Y Organizacion Industrial
Virtual</t>
  </si>
  <si>
    <t>Fecha</t>
  </si>
  <si>
    <t>Feriado</t>
  </si>
  <si>
    <t>Año nuevo</t>
  </si>
  <si>
    <t>Carnaval</t>
  </si>
  <si>
    <t>Día Nacional de la Memoria por la Verdad y la Justicia</t>
  </si>
  <si>
    <t>Día del Veterano y de los Caídos en la Guerra de Malvinas</t>
  </si>
  <si>
    <t>Semana Santa</t>
  </si>
  <si>
    <t>Día del trabajador</t>
  </si>
  <si>
    <t>Dia no laborale</t>
  </si>
  <si>
    <t>Día de Bariloche</t>
  </si>
  <si>
    <t>Día de la Revolución de Mayo</t>
  </si>
  <si>
    <t>Día Paso a la Inmortalidad del General Martín Miguel de Güemes</t>
  </si>
  <si>
    <t>Día Paso a la Inmortalidad del General Manuel Belgrano</t>
  </si>
  <si>
    <t>Día de la Independencia</t>
  </si>
  <si>
    <t>Paso a la Inmortalidad del General José de San Martín</t>
  </si>
  <si>
    <t>Día del Profesor</t>
  </si>
  <si>
    <t>Día del Estudiante</t>
  </si>
  <si>
    <t>Dia de la raza</t>
  </si>
  <si>
    <t>Día de la Soberanía Nacional</t>
  </si>
  <si>
    <t>Día del No docente</t>
  </si>
  <si>
    <t>Inmaculada Concepción de María</t>
  </si>
  <si>
    <t>Navidad</t>
  </si>
  <si>
    <t>Evento</t>
  </si>
  <si>
    <t>Inscripción a Primer Llamado Febrero</t>
  </si>
  <si>
    <t>Primer Llamado Febrero</t>
  </si>
  <si>
    <t>Inscripción a Segundo Llamado Febrero</t>
  </si>
  <si>
    <t>Segundo Llamado Febrero</t>
  </si>
  <si>
    <t>Inicio de Inscripciones a Asignaturas</t>
  </si>
  <si>
    <t>Inicio del cuatrimestre</t>
  </si>
  <si>
    <t>Inscripción a Llamado Mayo</t>
  </si>
  <si>
    <t>Llamado Mayo</t>
  </si>
  <si>
    <t>Fin del cuatrimestre</t>
  </si>
  <si>
    <t>Inscripción a Primer Llamado Julio</t>
  </si>
  <si>
    <t>Primer Llamado Julio</t>
  </si>
  <si>
    <t>Inscripción a Segundo Llamado Julio</t>
  </si>
  <si>
    <t>Segundo Llamado Julio</t>
  </si>
  <si>
    <t>Inscripciones Llamado Septiembre</t>
  </si>
  <si>
    <t>Llamado Septiembre</t>
  </si>
  <si>
    <t>Inscripción a Primer Llamado Diciembre</t>
  </si>
  <si>
    <t>Primer Llamado Diciembre</t>
  </si>
  <si>
    <t>Inscripción a Segundo Llamado Diciembre</t>
  </si>
  <si>
    <t>Segundo Llamado Diciembre</t>
  </si>
  <si>
    <t>INGENIERIA EN COMPUTACION</t>
  </si>
  <si>
    <t>AÑO</t>
  </si>
  <si>
    <t>C. Lamperti</t>
  </si>
  <si>
    <t>M. Mariguin</t>
  </si>
  <si>
    <t>VIERNES</t>
  </si>
  <si>
    <t>W. AGÜERO</t>
  </si>
  <si>
    <t>V. RIBERI</t>
  </si>
  <si>
    <t>Reynoso</t>
  </si>
  <si>
    <t>Arquitectura De Computadoras Ii</t>
  </si>
  <si>
    <t>B6028</t>
  </si>
  <si>
    <t>Sistemas Operativos II</t>
  </si>
  <si>
    <t>B6999</t>
  </si>
  <si>
    <t>Ver horarios teleco</t>
  </si>
  <si>
    <t>COGO, JORGE</t>
  </si>
  <si>
    <t>Ver horarios 
electrónica</t>
  </si>
  <si>
    <t>ROMERO, MARIANO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</si>
</sst>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&quot;:&quot;00"/>
    <numFmt numFmtId="165" formatCode="dddd"/>
    <numFmt numFmtId="166" formatCode="yyyy"/>
    <numFmt numFmtId="167" formatCode="mmmm"/>
    <numFmt numFmtId="168" formatCode="d"/>
    <numFmt numFmtId="169" formatCode="dddd&quot;, &quot;d&quot; de &quot;mmmm&quot; de &quot;yyyy"/>
    <numFmt numFmtId="170" formatCode="h&quot;:&quot;mm"/>
  </numFmts>
  <fonts count="36">
    <font>
      <sz val="11.0"/>
      <color rgb="FF000000"/>
      <name val="Calibri"/>
      <scheme val="minor"/>
    </font>
    <font>
      <b/>
      <sz val="18.0"/>
      <color rgb="FF000000"/>
      <name val="Chivo"/>
    </font>
    <font>
      <b/>
      <sz val="24.0"/>
      <color theme="0"/>
      <name val="Chivo"/>
    </font>
    <font>
      <b/>
      <sz val="24.0"/>
      <color rgb="FFFFFFFF"/>
      <name val="Chivo"/>
    </font>
    <font>
      <b/>
      <sz val="40.0"/>
      <color rgb="FFFFFFFF"/>
      <name val="Chivo"/>
    </font>
    <font>
      <b/>
      <u/>
      <sz val="20.0"/>
      <color rgb="FFFFFFFF"/>
      <name val="Chivo"/>
    </font>
    <font>
      <sz val="12.0"/>
      <color rgb="FF000000"/>
      <name val="Chivo"/>
    </font>
    <font>
      <sz val="10.0"/>
      <color rgb="FF000000"/>
      <name val="Chivo"/>
    </font>
    <font>
      <b/>
      <sz val="18.0"/>
      <color rgb="FFFFFFFF"/>
      <name val="Chivo"/>
    </font>
    <font>
      <b/>
      <sz val="18.0"/>
      <color theme="0"/>
      <name val="Chivo"/>
    </font>
    <font>
      <b/>
      <sz val="10.0"/>
      <color rgb="FF000000"/>
      <name val="Chivo"/>
    </font>
    <font>
      <b/>
      <sz val="12.0"/>
      <color rgb="FF000000"/>
      <name val="Chivo"/>
    </font>
    <font>
      <b/>
      <u/>
      <sz val="9.0"/>
      <color rgb="FFFFFFFF"/>
      <name val="Lato"/>
    </font>
    <font>
      <sz val="12.0"/>
      <color theme="1"/>
      <name val="Chivo"/>
    </font>
    <font>
      <i/>
      <sz val="12.0"/>
      <color theme="1"/>
      <name val="Chivo"/>
    </font>
    <font>
      <sz val="9.0"/>
      <color rgb="FF000000"/>
      <name val="Chivo"/>
    </font>
    <font/>
    <font>
      <i/>
      <sz val="12.0"/>
      <color rgb="FF000000"/>
      <name val="Chivo"/>
    </font>
    <font>
      <u/>
      <sz val="12.0"/>
      <color rgb="FF0563C1"/>
      <name val="Chivo"/>
    </font>
    <font>
      <u/>
      <sz val="12.0"/>
      <color rgb="FF0000FF"/>
      <name val="Chivo"/>
    </font>
    <font>
      <color theme="1"/>
      <name val="Chivo"/>
    </font>
    <font>
      <i/>
      <color theme="1"/>
      <name val="Chivo"/>
    </font>
    <font>
      <sz val="11.0"/>
      <color theme="1"/>
      <name val="Chivo"/>
    </font>
    <font>
      <i/>
      <sz val="12.0"/>
      <color rgb="FF222222"/>
      <name val="Chivo"/>
    </font>
    <font>
      <sz val="10.0"/>
      <color theme="1"/>
      <name val="Chivo"/>
    </font>
    <font>
      <u/>
      <sz val="12.0"/>
      <color rgb="FF0000FF"/>
      <name val="Chivo"/>
    </font>
    <font>
      <u/>
      <sz val="12.0"/>
      <color rgb="FF0000FF"/>
      <name val="Chivo"/>
    </font>
    <font>
      <u/>
      <sz val="12.0"/>
      <color rgb="FF0000FF"/>
      <name val="Chivo"/>
    </font>
    <font>
      <b/>
      <sz val="9.0"/>
      <color rgb="FFFFFFFF"/>
      <name val="Lato"/>
    </font>
    <font>
      <u/>
      <sz val="12.0"/>
      <color rgb="FF0000FF"/>
      <name val="Chivo"/>
    </font>
    <font>
      <b/>
      <sz val="12.0"/>
      <color theme="1"/>
      <name val="Chivo"/>
    </font>
    <font>
      <color theme="1"/>
      <name val="Calibri"/>
      <scheme val="minor"/>
    </font>
    <font>
      <b/>
      <sz val="11.0"/>
      <color rgb="FFFFFFFF"/>
      <name val="Chivo"/>
    </font>
    <font>
      <color theme="1"/>
      <name val="Raleway"/>
    </font>
    <font>
      <color theme="1"/>
      <name val="Arial"/>
    </font>
    <font>
      <sz val="11.0"/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EB2141"/>
        <bgColor rgb="FFEB2141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6F8F9"/>
        <bgColor rgb="FFF6F8F9"/>
      </patternFill>
    </fill>
  </fills>
  <borders count="5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0"/>
    </xf>
    <xf borderId="0" fillId="2" fontId="2" numFmtId="0" xfId="0" applyAlignment="1" applyFill="1" applyFont="1">
      <alignment horizontal="center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3" fillId="0" fontId="13" numFmtId="164" xfId="0" applyAlignment="1" applyBorder="1" applyFont="1" applyNumberFormat="1">
      <alignment horizontal="center" readingOrder="0" shrinkToFit="0" vertical="center" wrapText="1"/>
    </xf>
    <xf borderId="3" fillId="0" fontId="6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7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vertical="center" wrapText="1"/>
    </xf>
    <xf borderId="4" fillId="0" fontId="16" numFmtId="0" xfId="0" applyBorder="1" applyFont="1"/>
    <xf borderId="5" fillId="0" fontId="13" numFmtId="0" xfId="0" applyAlignment="1" applyBorder="1" applyFont="1">
      <alignment horizontal="center" readingOrder="0" shrinkToFit="0" vertical="center" wrapText="0"/>
    </xf>
    <xf borderId="5" fillId="0" fontId="16" numFmtId="0" xfId="0" applyBorder="1" applyFont="1"/>
    <xf borderId="1" fillId="4" fontId="6" numFmtId="0" xfId="0" applyAlignment="1" applyBorder="1" applyFill="1" applyFont="1">
      <alignment horizontal="center" readingOrder="0" shrinkToFit="0" vertical="center" wrapText="1"/>
    </xf>
    <xf borderId="3" fillId="4" fontId="13" numFmtId="0" xfId="0" applyAlignment="1" applyBorder="1" applyFont="1">
      <alignment horizontal="center" readingOrder="0" shrinkToFit="0" vertical="center" wrapText="1"/>
    </xf>
    <xf borderId="6" fillId="4" fontId="13" numFmtId="0" xfId="0" applyAlignment="1" applyBorder="1" applyFont="1">
      <alignment horizontal="center" readingOrder="0" shrinkToFit="0" vertical="center" wrapText="1"/>
    </xf>
    <xf borderId="6" fillId="4" fontId="13" numFmtId="0" xfId="0" applyAlignment="1" applyBorder="1" applyFont="1">
      <alignment horizontal="center" readingOrder="0" shrinkToFit="0" vertical="center" wrapText="0"/>
    </xf>
    <xf borderId="5" fillId="4" fontId="13" numFmtId="0" xfId="0" applyAlignment="1" applyBorder="1" applyFont="1">
      <alignment horizontal="center" readingOrder="0" shrinkToFit="0" vertical="center" wrapText="0"/>
    </xf>
    <xf borderId="3" fillId="4" fontId="13" numFmtId="164" xfId="0" applyAlignment="1" applyBorder="1" applyFont="1" applyNumberFormat="1">
      <alignment horizontal="center" readingOrder="0" shrinkToFit="0" vertical="center" wrapText="1"/>
    </xf>
    <xf borderId="3" fillId="4" fontId="6" numFmtId="164" xfId="0" applyAlignment="1" applyBorder="1" applyFont="1" applyNumberFormat="1">
      <alignment horizontal="center" vertical="center"/>
    </xf>
    <xf borderId="1" fillId="4" fontId="6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readingOrder="0" shrinkToFit="0" vertical="center" wrapText="1"/>
    </xf>
    <xf borderId="2" fillId="4" fontId="6" numFmtId="0" xfId="0" applyAlignment="1" applyBorder="1" applyFont="1">
      <alignment horizontal="center" readingOrder="0" vertical="center"/>
    </xf>
    <xf borderId="2" fillId="4" fontId="6" numFmtId="0" xfId="0" applyAlignment="1" applyBorder="1" applyFont="1">
      <alignment horizontal="center" readingOrder="0" shrinkToFit="0" vertical="center" wrapText="1"/>
    </xf>
    <xf borderId="3" fillId="4" fontId="13" numFmtId="0" xfId="0" applyAlignment="1" applyBorder="1" applyFont="1">
      <alignment horizontal="left" readingOrder="0" shrinkToFit="0" vertical="center" wrapText="1"/>
    </xf>
    <xf borderId="7" fillId="4" fontId="18" numFmtId="0" xfId="0" applyAlignment="1" applyBorder="1" applyFont="1">
      <alignment horizontal="center" readingOrder="0" shrinkToFit="0" vertical="center" wrapText="1"/>
    </xf>
    <xf borderId="6" fillId="0" fontId="16" numFmtId="0" xfId="0" applyBorder="1" applyFont="1"/>
    <xf borderId="2" fillId="5" fontId="19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vertical="center"/>
    </xf>
    <xf borderId="3" fillId="0" fontId="13" numFmtId="0" xfId="0" applyAlignment="1" applyBorder="1" applyFont="1">
      <alignment horizontal="left" readingOrder="0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6" fillId="0" fontId="13" numFmtId="0" xfId="0" applyAlignment="1" applyBorder="1" applyFont="1">
      <alignment horizontal="center" readingOrder="0" shrinkToFit="0" vertical="center" wrapText="0"/>
    </xf>
    <xf borderId="6" fillId="0" fontId="13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horizontal="left"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21" numFmtId="0" xfId="0" applyAlignment="1" applyFont="1">
      <alignment shrinkToFit="0" vertical="center" wrapText="1"/>
    </xf>
    <xf borderId="0" fillId="0" fontId="22" numFmtId="0" xfId="0" applyAlignment="1" applyFont="1">
      <alignment vertical="center"/>
    </xf>
    <xf borderId="0" fillId="0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horizontal="center" shrinkToFit="0" vertical="center" wrapText="0"/>
    </xf>
    <xf borderId="0" fillId="0" fontId="14" numFmtId="0" xfId="0" applyAlignment="1" applyFont="1">
      <alignment vertical="center"/>
    </xf>
    <xf borderId="0" fillId="0" fontId="20" numFmtId="0" xfId="0" applyAlignment="1" applyFont="1">
      <alignment vertical="center"/>
    </xf>
    <xf borderId="0" fillId="0" fontId="20" numFmtId="0" xfId="0" applyAlignment="1" applyFont="1">
      <alignment shrinkToFit="0" vertical="center" wrapText="1"/>
    </xf>
    <xf borderId="0" fillId="0" fontId="24" numFmtId="0" xfId="0" applyAlignment="1" applyFont="1">
      <alignment vertical="center"/>
    </xf>
    <xf borderId="8" fillId="0" fontId="13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vertical="center"/>
    </xf>
    <xf borderId="0" fillId="2" fontId="15" numFmtId="0" xfId="0" applyAlignment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readingOrder="0" shrinkToFit="0" vertical="center" wrapText="0"/>
    </xf>
    <xf borderId="1" fillId="5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6" fillId="4" fontId="13" numFmtId="0" xfId="0" applyAlignment="1" applyBorder="1" applyFont="1">
      <alignment horizontal="center" shrinkToFit="0" vertical="center" wrapText="0"/>
    </xf>
    <xf borderId="5" fillId="5" fontId="13" numFmtId="0" xfId="0" applyAlignment="1" applyBorder="1" applyFont="1">
      <alignment horizontal="center" readingOrder="0" shrinkToFit="0" vertical="center" wrapText="0"/>
    </xf>
    <xf borderId="2" fillId="0" fontId="25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5" fontId="13" numFmtId="0" xfId="0" applyAlignment="1" applyBorder="1" applyFont="1">
      <alignment horizontal="center" shrinkToFit="0" vertical="center" wrapText="1"/>
    </xf>
    <xf borderId="2" fillId="5" fontId="13" numFmtId="0" xfId="0" applyAlignment="1" applyBorder="1" applyFont="1">
      <alignment horizontal="center" readingOrder="0" shrinkToFit="0" vertical="center" wrapText="1"/>
    </xf>
    <xf borderId="7" fillId="4" fontId="13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0"/>
    </xf>
    <xf borderId="2" fillId="5" fontId="7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2" fillId="0" fontId="13" numFmtId="0" xfId="0" applyAlignment="1" applyBorder="1" applyFont="1">
      <alignment horizontal="center" shrinkToFit="0" vertical="center" wrapText="0"/>
    </xf>
    <xf borderId="2" fillId="0" fontId="17" numFmtId="0" xfId="0" applyAlignment="1" applyBorder="1" applyFont="1">
      <alignment horizontal="center" shrinkToFit="0" vertical="center" wrapText="0"/>
    </xf>
    <xf borderId="2" fillId="0" fontId="17" numFmtId="0" xfId="0" applyAlignment="1" applyBorder="1" applyFont="1">
      <alignment horizontal="center" vertical="center"/>
    </xf>
    <xf borderId="0" fillId="5" fontId="6" numFmtId="0" xfId="0" applyAlignment="1" applyFont="1">
      <alignment horizontal="left" shrinkToFit="0" vertical="center" wrapText="1"/>
    </xf>
    <xf borderId="3" fillId="4" fontId="13" numFmtId="0" xfId="0" applyAlignment="1" applyBorder="1" applyFont="1">
      <alignment horizontal="center" readingOrder="0" shrinkToFit="0" vertical="center" wrapText="0"/>
    </xf>
    <xf borderId="1" fillId="5" fontId="6" numFmtId="0" xfId="0" applyAlignment="1" applyBorder="1" applyFont="1">
      <alignment horizontal="center" shrinkToFit="0" vertical="center" wrapText="1"/>
    </xf>
    <xf borderId="6" fillId="5" fontId="13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1" fillId="5" fontId="13" numFmtId="0" xfId="0" applyAlignment="1" applyBorder="1" applyFont="1">
      <alignment horizontal="center" shrinkToFit="0" vertical="center" wrapText="1"/>
    </xf>
    <xf borderId="1" fillId="5" fontId="1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9" fillId="4" fontId="26" numFmtId="0" xfId="0" applyAlignment="1" applyBorder="1" applyFont="1">
      <alignment horizontal="center" readingOrder="0" shrinkToFit="0" vertical="center" wrapText="1"/>
    </xf>
    <xf borderId="8" fillId="0" fontId="16" numFmtId="0" xfId="0" applyBorder="1" applyFont="1"/>
    <xf borderId="1" fillId="5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vertical="center"/>
    </xf>
    <xf borderId="1" fillId="5" fontId="27" numFmtId="0" xfId="0" applyAlignment="1" applyBorder="1" applyFont="1">
      <alignment horizontal="center" readingOrder="0" shrinkToFit="0" vertical="center" wrapText="1"/>
    </xf>
    <xf borderId="10" fillId="0" fontId="16" numFmtId="0" xfId="0" applyBorder="1" applyFont="1"/>
    <xf borderId="2" fillId="0" fontId="7" numFmtId="0" xfId="0" applyAlignment="1" applyBorder="1" applyFont="1">
      <alignment horizontal="center" vertical="center"/>
    </xf>
    <xf borderId="6" fillId="6" fontId="13" numFmtId="0" xfId="0" applyAlignment="1" applyBorder="1" applyFill="1" applyFont="1">
      <alignment horizontal="center" readingOrder="0" shrinkToFit="0" vertical="center" wrapText="1"/>
    </xf>
    <xf borderId="6" fillId="6" fontId="13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readingOrder="0" vertical="center"/>
    </xf>
    <xf borderId="0" fillId="5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/>
    </xf>
    <xf borderId="6" fillId="0" fontId="13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1" fillId="0" fontId="13" numFmtId="0" xfId="0" applyAlignment="1" applyBorder="1" applyFont="1">
      <alignment horizontal="center" readingOrder="0" shrinkToFit="0" vertical="center" wrapText="1"/>
    </xf>
    <xf borderId="3" fillId="0" fontId="16" numFmtId="0" xfId="0" applyBorder="1" applyFont="1"/>
    <xf borderId="0" fillId="2" fontId="28" numFmtId="0" xfId="0" applyAlignment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horizontal="center" readingOrder="0" shrinkToFit="0" vertical="center" wrapText="1"/>
    </xf>
    <xf borderId="0" fillId="0" fontId="29" numFmtId="0" xfId="0" applyAlignment="1" applyFont="1">
      <alignment horizontal="right" readingOrder="0" vertical="center"/>
    </xf>
    <xf borderId="1" fillId="0" fontId="30" numFmtId="14" xfId="0" applyAlignment="1" applyBorder="1" applyFont="1" applyNumberFormat="1">
      <alignment horizontal="center" textRotation="255" vertical="center"/>
    </xf>
    <xf borderId="1" fillId="0" fontId="30" numFmtId="14" xfId="0" applyAlignment="1" applyBorder="1" applyFont="1" applyNumberFormat="1">
      <alignment horizontal="center" vertical="center"/>
    </xf>
    <xf borderId="1" fillId="0" fontId="30" numFmtId="165" xfId="0" applyAlignment="1" applyBorder="1" applyFont="1" applyNumberFormat="1">
      <alignment horizontal="center" vertical="center"/>
    </xf>
    <xf borderId="12" fillId="0" fontId="30" numFmtId="165" xfId="0" applyAlignment="1" applyBorder="1" applyFont="1" applyNumberFormat="1">
      <alignment horizontal="right" vertical="bottom"/>
    </xf>
    <xf borderId="0" fillId="0" fontId="30" numFmtId="0" xfId="0" applyAlignment="1" applyFont="1">
      <alignment horizontal="center" vertical="bottom"/>
    </xf>
    <xf borderId="0" fillId="0" fontId="30" numFmtId="0" xfId="0" applyAlignment="1" applyFont="1">
      <alignment horizontal="center" vertical="bottom"/>
    </xf>
    <xf borderId="13" fillId="7" fontId="20" numFmtId="166" xfId="0" applyAlignment="1" applyBorder="1" applyFill="1" applyFont="1" applyNumberFormat="1">
      <alignment horizontal="center" textRotation="255" vertical="center"/>
    </xf>
    <xf borderId="0" fillId="7" fontId="20" numFmtId="167" xfId="0" applyAlignment="1" applyFont="1" applyNumberFormat="1">
      <alignment horizontal="center" vertical="center"/>
    </xf>
    <xf borderId="13" fillId="7" fontId="20" numFmtId="3" xfId="0" applyAlignment="1" applyBorder="1" applyFont="1" applyNumberFormat="1">
      <alignment horizontal="center" vertical="center"/>
    </xf>
    <xf borderId="14" fillId="7" fontId="20" numFmtId="168" xfId="0" applyAlignment="1" applyBorder="1" applyFont="1" applyNumberFormat="1">
      <alignment horizontal="right" shrinkToFit="0" vertical="bottom" wrapText="1"/>
    </xf>
    <xf borderId="0" fillId="7" fontId="20" numFmtId="0" xfId="0" applyAlignment="1" applyFont="1">
      <alignment vertical="bottom"/>
    </xf>
    <xf borderId="7" fillId="0" fontId="16" numFmtId="0" xfId="0" applyBorder="1" applyFont="1"/>
    <xf borderId="10" fillId="7" fontId="20" numFmtId="3" xfId="0" applyAlignment="1" applyBorder="1" applyFont="1" applyNumberFormat="1">
      <alignment horizontal="center" vertical="center"/>
    </xf>
    <xf borderId="15" fillId="7" fontId="20" numFmtId="168" xfId="0" applyAlignment="1" applyBorder="1" applyFont="1" applyNumberFormat="1">
      <alignment horizontal="right" vertical="center"/>
    </xf>
    <xf borderId="0" fillId="7" fontId="20" numFmtId="0" xfId="0" applyAlignment="1" applyFont="1">
      <alignment vertical="center"/>
    </xf>
    <xf borderId="13" fillId="0" fontId="20" numFmtId="166" xfId="0" applyAlignment="1" applyBorder="1" applyFont="1" applyNumberFormat="1">
      <alignment horizontal="center" textRotation="255" vertical="center"/>
    </xf>
    <xf borderId="0" fillId="0" fontId="20" numFmtId="167" xfId="0" applyAlignment="1" applyFont="1" applyNumberFormat="1">
      <alignment horizontal="center" vertical="center"/>
    </xf>
    <xf borderId="13" fillId="0" fontId="20" numFmtId="3" xfId="0" applyAlignment="1" applyBorder="1" applyFont="1" applyNumberFormat="1">
      <alignment horizontal="center" vertical="center"/>
    </xf>
    <xf borderId="14" fillId="0" fontId="20" numFmtId="168" xfId="0" applyAlignment="1" applyBorder="1" applyFont="1" applyNumberFormat="1">
      <alignment horizontal="right" shrinkToFit="0" vertical="bottom" wrapText="1"/>
    </xf>
    <xf borderId="0" fillId="0" fontId="20" numFmtId="0" xfId="0" applyAlignment="1" applyFont="1">
      <alignment vertical="bottom"/>
    </xf>
    <xf borderId="10" fillId="0" fontId="20" numFmtId="3" xfId="0" applyAlignment="1" applyBorder="1" applyFont="1" applyNumberFormat="1">
      <alignment horizontal="center" vertical="center"/>
    </xf>
    <xf borderId="15" fillId="0" fontId="20" numFmtId="168" xfId="0" applyAlignment="1" applyBorder="1" applyFont="1" applyNumberFormat="1">
      <alignment horizontal="right" vertical="center"/>
    </xf>
    <xf borderId="0" fillId="0" fontId="20" numFmtId="0" xfId="0" applyFont="1"/>
    <xf borderId="0" fillId="0" fontId="31" numFmtId="0" xfId="0" applyAlignment="1" applyFont="1">
      <alignment readingOrder="0"/>
    </xf>
    <xf borderId="0" fillId="0" fontId="31" numFmtId="169" xfId="0" applyAlignment="1" applyFont="1" applyNumberFormat="1">
      <alignment readingOrder="0"/>
    </xf>
    <xf borderId="16" fillId="2" fontId="32" numFmtId="170" xfId="0" applyAlignment="1" applyBorder="1" applyFont="1" applyNumberFormat="1">
      <alignment horizontal="center" vertical="center"/>
    </xf>
    <xf borderId="17" fillId="0" fontId="16" numFmtId="0" xfId="0" applyBorder="1" applyFont="1"/>
    <xf borderId="16" fillId="2" fontId="32" numFmtId="0" xfId="0" applyAlignment="1" applyBorder="1" applyFont="1">
      <alignment horizontal="center" vertical="center"/>
    </xf>
    <xf borderId="18" fillId="2" fontId="32" numFmtId="0" xfId="0" applyAlignment="1" applyBorder="1" applyFont="1">
      <alignment horizontal="center" vertical="center"/>
    </xf>
    <xf borderId="19" fillId="0" fontId="16" numFmtId="0" xfId="0" applyBorder="1" applyFont="1"/>
    <xf borderId="20" fillId="0" fontId="16" numFmtId="0" xfId="0" applyBorder="1" applyFont="1"/>
    <xf borderId="21" fillId="2" fontId="32" numFmtId="170" xfId="0" applyAlignment="1" applyBorder="1" applyFont="1" applyNumberFormat="1">
      <alignment horizontal="center" vertical="center"/>
    </xf>
    <xf borderId="22" fillId="2" fontId="32" numFmtId="170" xfId="0" applyAlignment="1" applyBorder="1" applyFont="1" applyNumberFormat="1">
      <alignment horizontal="center" vertical="center"/>
    </xf>
    <xf borderId="23" fillId="0" fontId="22" numFmtId="0" xfId="0" applyAlignment="1" applyBorder="1" applyFont="1">
      <alignment horizontal="center" shrinkToFit="0" vertical="center" wrapText="1"/>
    </xf>
    <xf borderId="23" fillId="8" fontId="22" numFmtId="0" xfId="0" applyAlignment="1" applyBorder="1" applyFill="1" applyFont="1">
      <alignment horizontal="center" shrinkToFit="0" vertical="center" wrapText="1"/>
    </xf>
    <xf borderId="9" fillId="8" fontId="22" numFmtId="0" xfId="0" applyAlignment="1" applyBorder="1" applyFont="1">
      <alignment horizontal="center" shrinkToFit="0" vertical="center" wrapText="1"/>
    </xf>
    <xf borderId="24" fillId="0" fontId="22" numFmtId="0" xfId="0" applyAlignment="1" applyBorder="1" applyFont="1">
      <alignment horizontal="center" shrinkToFit="0" vertical="center" wrapText="1"/>
    </xf>
    <xf borderId="25" fillId="0" fontId="22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shrinkToFit="0" vertical="center" wrapText="1"/>
    </xf>
    <xf borderId="27" fillId="0" fontId="22" numFmtId="0" xfId="0" applyAlignment="1" applyBorder="1" applyFont="1">
      <alignment horizontal="center" shrinkToFit="0" vertical="center" wrapText="1"/>
    </xf>
    <xf borderId="22" fillId="0" fontId="22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11" fillId="0" fontId="22" numFmtId="0" xfId="0" applyAlignment="1" applyBorder="1" applyFont="1">
      <alignment horizontal="center" shrinkToFit="0" vertical="center" wrapText="1"/>
    </xf>
    <xf borderId="28" fillId="8" fontId="22" numFmtId="0" xfId="0" applyAlignment="1" applyBorder="1" applyFont="1">
      <alignment horizontal="center" shrinkToFit="0" vertical="center" wrapText="1"/>
    </xf>
    <xf borderId="18" fillId="9" fontId="22" numFmtId="0" xfId="0" applyAlignment="1" applyBorder="1" applyFill="1" applyFont="1">
      <alignment horizontal="center" readingOrder="0" shrinkToFit="0" vertical="center" wrapText="1"/>
    </xf>
    <xf borderId="14" fillId="10" fontId="22" numFmtId="0" xfId="0" applyAlignment="1" applyBorder="1" applyFill="1" applyFont="1">
      <alignment horizontal="center" readingOrder="0" shrinkToFit="0" vertical="center" wrapText="1"/>
    </xf>
    <xf borderId="29" fillId="0" fontId="16" numFmtId="0" xfId="0" applyBorder="1" applyFont="1"/>
    <xf borderId="30" fillId="0" fontId="16" numFmtId="0" xfId="0" applyBorder="1" applyFont="1"/>
    <xf borderId="14" fillId="11" fontId="22" numFmtId="0" xfId="0" applyAlignment="1" applyBorder="1" applyFill="1" applyFont="1">
      <alignment horizontal="center" readingOrder="0" shrinkToFit="0" vertical="center" wrapText="1"/>
    </xf>
    <xf borderId="14" fillId="6" fontId="22" numFmtId="0" xfId="0" applyAlignment="1" applyBorder="1" applyFont="1">
      <alignment horizontal="center" readingOrder="0" shrinkToFit="0" vertical="center" wrapText="1"/>
    </xf>
    <xf borderId="31" fillId="0" fontId="16" numFmtId="0" xfId="0" applyBorder="1" applyFont="1"/>
    <xf borderId="15" fillId="0" fontId="16" numFmtId="0" xfId="0" applyBorder="1" applyFont="1"/>
    <xf borderId="0" fillId="8" fontId="22" numFmtId="0" xfId="0" applyAlignment="1" applyFont="1">
      <alignment horizontal="center" shrinkToFit="0" vertical="center" wrapText="1"/>
    </xf>
    <xf borderId="32" fillId="8" fontId="22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 shrinkToFit="0" vertical="center" wrapText="1"/>
    </xf>
    <xf borderId="28" fillId="0" fontId="22" numFmtId="0" xfId="0" applyAlignment="1" applyBorder="1" applyFont="1">
      <alignment horizontal="center" shrinkToFit="0" vertical="center" wrapText="1"/>
    </xf>
    <xf borderId="14" fillId="12" fontId="22" numFmtId="0" xfId="0" applyAlignment="1" applyBorder="1" applyFill="1" applyFont="1">
      <alignment horizontal="center" readingOrder="0" shrinkToFit="0" vertical="center" wrapText="1"/>
    </xf>
    <xf borderId="27" fillId="8" fontId="22" numFmtId="0" xfId="0" applyAlignment="1" applyBorder="1" applyFont="1">
      <alignment horizontal="center" shrinkToFit="0" vertical="center" wrapText="1"/>
    </xf>
    <xf borderId="11" fillId="8" fontId="22" numFmtId="0" xfId="0" applyAlignment="1" applyBorder="1" applyFont="1">
      <alignment horizontal="center" shrinkToFit="0" vertical="center" wrapText="1"/>
    </xf>
    <xf borderId="33" fillId="8" fontId="22" numFmtId="0" xfId="0" applyAlignment="1" applyBorder="1" applyFont="1">
      <alignment horizontal="center" shrinkToFit="0" vertical="center" wrapText="1"/>
    </xf>
    <xf borderId="14" fillId="13" fontId="22" numFmtId="0" xfId="0" applyAlignment="1" applyBorder="1" applyFill="1" applyFont="1">
      <alignment horizontal="center" readingOrder="0" shrinkToFit="0" vertical="center" wrapText="1"/>
    </xf>
    <xf borderId="6" fillId="0" fontId="22" numFmtId="0" xfId="0" applyAlignment="1" applyBorder="1" applyFont="1">
      <alignment horizontal="center" shrinkToFit="0" vertical="center" wrapText="1"/>
    </xf>
    <xf borderId="3" fillId="0" fontId="22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horizontal="center" shrinkToFit="0" vertical="center" wrapText="1"/>
    </xf>
    <xf borderId="14" fillId="7" fontId="22" numFmtId="0" xfId="0" applyAlignment="1" applyBorder="1" applyFont="1">
      <alignment horizontal="center" readingOrder="0" shrinkToFit="0" vertical="center" wrapText="1"/>
    </xf>
    <xf borderId="33" fillId="0" fontId="22" numFmtId="0" xfId="0" applyAlignment="1" applyBorder="1" applyFont="1">
      <alignment horizontal="center" shrinkToFit="0" vertical="center" wrapText="1"/>
    </xf>
    <xf borderId="34" fillId="0" fontId="22" numFmtId="0" xfId="0" applyAlignment="1" applyBorder="1" applyFont="1">
      <alignment horizontal="center" shrinkToFit="0" vertical="center" wrapText="1"/>
    </xf>
    <xf borderId="21" fillId="0" fontId="22" numFmtId="0" xfId="0" applyAlignment="1" applyBorder="1" applyFont="1">
      <alignment horizontal="center" shrinkToFit="0" vertical="center" wrapText="1"/>
    </xf>
    <xf borderId="5" fillId="0" fontId="22" numFmtId="0" xfId="0" applyAlignment="1" applyBorder="1" applyFont="1">
      <alignment horizontal="center" shrinkToFit="0" vertical="center" wrapText="1"/>
    </xf>
    <xf borderId="35" fillId="2" fontId="32" numFmtId="170" xfId="0" applyAlignment="1" applyBorder="1" applyFont="1" applyNumberFormat="1">
      <alignment horizontal="center" vertical="center"/>
    </xf>
    <xf borderId="36" fillId="2" fontId="32" numFmtId="170" xfId="0" applyAlignment="1" applyBorder="1" applyFont="1" applyNumberFormat="1">
      <alignment horizontal="center" vertical="center"/>
    </xf>
    <xf borderId="37" fillId="0" fontId="22" numFmtId="0" xfId="0" applyAlignment="1" applyBorder="1" applyFont="1">
      <alignment horizontal="center" shrinkToFit="0" vertical="center" wrapText="1"/>
    </xf>
    <xf borderId="37" fillId="8" fontId="22" numFmtId="0" xfId="0" applyAlignment="1" applyBorder="1" applyFont="1">
      <alignment horizontal="center" shrinkToFit="0" vertical="center" wrapText="1"/>
    </xf>
    <xf borderId="38" fillId="8" fontId="22" numFmtId="0" xfId="0" applyAlignment="1" applyBorder="1" applyFont="1">
      <alignment horizontal="center" shrinkToFit="0" vertical="center" wrapText="1"/>
    </xf>
    <xf borderId="39" fillId="0" fontId="22" numFmtId="0" xfId="0" applyAlignment="1" applyBorder="1" applyFont="1">
      <alignment horizontal="center" shrinkToFit="0" vertical="center" wrapText="1"/>
    </xf>
    <xf borderId="38" fillId="0" fontId="22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40" fillId="2" fontId="32" numFmtId="0" xfId="0" applyAlignment="1" applyBorder="1" applyFont="1">
      <alignment horizontal="center" vertical="center"/>
    </xf>
    <xf borderId="14" fillId="9" fontId="22" numFmtId="0" xfId="0" applyAlignment="1" applyBorder="1" applyFont="1">
      <alignment horizontal="center" readingOrder="0" shrinkToFit="0" vertical="center" wrapText="1"/>
    </xf>
    <xf borderId="14" fillId="14" fontId="22" numFmtId="0" xfId="0" applyAlignment="1" applyBorder="1" applyFill="1" applyFont="1">
      <alignment horizontal="center" readingOrder="0" shrinkToFit="0" vertical="center" wrapText="1"/>
    </xf>
    <xf borderId="14" fillId="15" fontId="22" numFmtId="0" xfId="0" applyAlignment="1" applyBorder="1" applyFill="1" applyFont="1">
      <alignment horizontal="center" readingOrder="0" shrinkToFit="0" vertical="center" wrapText="1"/>
    </xf>
    <xf borderId="14" fillId="16" fontId="22" numFmtId="0" xfId="0" applyAlignment="1" applyBorder="1" applyFill="1" applyFont="1">
      <alignment horizontal="center" readingOrder="0" shrinkToFit="0" vertical="center" wrapText="1"/>
    </xf>
    <xf borderId="30" fillId="15" fontId="22" numFmtId="0" xfId="0" applyAlignment="1" applyBorder="1" applyFont="1">
      <alignment horizontal="center" readingOrder="0" shrinkToFit="0" vertical="center" wrapText="1"/>
    </xf>
    <xf borderId="41" fillId="15" fontId="22" numFmtId="0" xfId="0" applyAlignment="1" applyBorder="1" applyFont="1">
      <alignment horizontal="center" readingOrder="0" shrinkToFit="0" vertical="center" wrapText="1"/>
    </xf>
    <xf borderId="33" fillId="0" fontId="16" numFmtId="0" xfId="0" applyBorder="1" applyFont="1"/>
    <xf borderId="18" fillId="17" fontId="22" numFmtId="0" xfId="0" applyAlignment="1" applyBorder="1" applyFill="1" applyFont="1">
      <alignment horizontal="center" readingOrder="0" shrinkToFit="0" vertical="center" wrapText="1"/>
    </xf>
    <xf borderId="14" fillId="18" fontId="22" numFmtId="0" xfId="0" applyAlignment="1" applyBorder="1" applyFill="1" applyFont="1">
      <alignment horizontal="center" readingOrder="0" shrinkToFit="0" vertical="center" wrapText="1"/>
    </xf>
    <xf borderId="42" fillId="0" fontId="16" numFmtId="0" xfId="0" applyBorder="1" applyFont="1"/>
    <xf borderId="29" fillId="0" fontId="22" numFmtId="0" xfId="0" applyAlignment="1" applyBorder="1" applyFont="1">
      <alignment horizontal="center" readingOrder="0" shrinkToFit="0" vertical="center" wrapText="1"/>
    </xf>
    <xf borderId="28" fillId="0" fontId="22" numFmtId="0" xfId="0" applyAlignment="1" applyBorder="1" applyFont="1">
      <alignment horizontal="center" readingOrder="0" shrinkToFit="0" vertical="center" wrapText="1"/>
    </xf>
    <xf borderId="43" fillId="0" fontId="22" numFmtId="0" xfId="0" applyAlignment="1" applyBorder="1" applyFont="1">
      <alignment horizontal="center" shrinkToFit="0" vertical="center" wrapText="1"/>
    </xf>
    <xf borderId="43" fillId="8" fontId="22" numFmtId="0" xfId="0" applyAlignment="1" applyBorder="1" applyFont="1">
      <alignment horizontal="center" shrinkToFit="0" vertical="center" wrapText="1"/>
    </xf>
    <xf borderId="18" fillId="7" fontId="22" numFmtId="0" xfId="0" applyAlignment="1" applyBorder="1" applyFont="1">
      <alignment horizontal="center" readingOrder="0" shrinkToFit="0" vertical="center" wrapText="1"/>
    </xf>
    <xf borderId="44" fillId="0" fontId="22" numFmtId="0" xfId="0" applyAlignment="1" applyBorder="1" applyFont="1">
      <alignment horizontal="center" shrinkToFit="0" vertical="center" wrapText="1"/>
    </xf>
    <xf borderId="14" fillId="19" fontId="22" numFmtId="0" xfId="0" applyAlignment="1" applyBorder="1" applyFill="1" applyFont="1">
      <alignment horizontal="center" readingOrder="0" shrinkToFit="0" vertical="center" wrapText="1"/>
    </xf>
    <xf borderId="44" fillId="8" fontId="22" numFmtId="0" xfId="0" applyAlignment="1" applyBorder="1" applyFont="1">
      <alignment horizontal="center" shrinkToFit="0" vertical="center" wrapText="1"/>
    </xf>
    <xf borderId="18" fillId="20" fontId="22" numFmtId="0" xfId="0" applyAlignment="1" applyBorder="1" applyFill="1" applyFont="1">
      <alignment horizontal="center" readingOrder="0" shrinkToFit="0" vertical="center" wrapText="1"/>
    </xf>
    <xf borderId="14" fillId="20" fontId="22" numFmtId="0" xfId="0" applyAlignment="1" applyBorder="1" applyFont="1">
      <alignment horizontal="center" readingOrder="0" shrinkToFit="0" vertical="center" wrapText="1"/>
    </xf>
    <xf borderId="45" fillId="19" fontId="22" numFmtId="0" xfId="0" applyAlignment="1" applyBorder="1" applyFont="1">
      <alignment horizontal="center" readingOrder="0" shrinkToFit="0" vertical="center" wrapText="1"/>
    </xf>
    <xf borderId="29" fillId="0" fontId="22" numFmtId="0" xfId="0" applyAlignment="1" applyBorder="1" applyFont="1">
      <alignment horizontal="center" shrinkToFit="0" vertical="center" wrapText="1"/>
    </xf>
    <xf borderId="29" fillId="8" fontId="22" numFmtId="0" xfId="0" applyAlignment="1" applyBorder="1" applyFont="1">
      <alignment horizontal="center" shrinkToFit="0" vertical="center" wrapText="1"/>
    </xf>
    <xf borderId="46" fillId="8" fontId="22" numFmtId="0" xfId="0" applyAlignment="1" applyBorder="1" applyFont="1">
      <alignment horizontal="center" shrinkToFit="0" vertical="center" wrapText="1"/>
    </xf>
    <xf borderId="14" fillId="21" fontId="22" numFmtId="0" xfId="0" applyAlignment="1" applyBorder="1" applyFill="1" applyFont="1">
      <alignment horizontal="center" readingOrder="0" shrinkToFit="0" vertical="center" wrapText="1"/>
    </xf>
    <xf borderId="14" fillId="22" fontId="22" numFmtId="0" xfId="0" applyAlignment="1" applyBorder="1" applyFill="1" applyFont="1">
      <alignment horizontal="center" readingOrder="0" shrinkToFit="0" vertical="center" wrapText="1"/>
    </xf>
    <xf borderId="47" fillId="0" fontId="31" numFmtId="0" xfId="0" applyAlignment="1" applyBorder="1" applyFont="1">
      <alignment horizontal="left" readingOrder="0" shrinkToFit="0" vertical="center" wrapText="1"/>
    </xf>
    <xf borderId="48" fillId="0" fontId="31" numFmtId="0" xfId="0" applyAlignment="1" applyBorder="1" applyFont="1">
      <alignment horizontal="left" readingOrder="0" shrinkToFit="0" vertical="center" wrapText="1"/>
    </xf>
    <xf borderId="49" fillId="0" fontId="31" numFmtId="169" xfId="0" applyAlignment="1" applyBorder="1" applyFont="1" applyNumberFormat="1">
      <alignment readingOrder="0" shrinkToFit="0" vertical="center" wrapText="0"/>
    </xf>
    <xf borderId="50" fillId="0" fontId="31" numFmtId="0" xfId="0" applyAlignment="1" applyBorder="1" applyFont="1">
      <alignment readingOrder="0" shrinkToFit="0" vertical="center" wrapText="0"/>
    </xf>
    <xf borderId="51" fillId="0" fontId="31" numFmtId="169" xfId="0" applyAlignment="1" applyBorder="1" applyFont="1" applyNumberFormat="1">
      <alignment readingOrder="0" shrinkToFit="0" vertical="center" wrapText="0"/>
    </xf>
    <xf borderId="52" fillId="0" fontId="31" numFmtId="0" xfId="0" applyAlignment="1" applyBorder="1" applyFont="1">
      <alignment readingOrder="0" shrinkToFit="0" vertical="center" wrapText="0"/>
    </xf>
    <xf borderId="53" fillId="0" fontId="31" numFmtId="169" xfId="0" applyAlignment="1" applyBorder="1" applyFont="1" applyNumberFormat="1">
      <alignment readingOrder="0" shrinkToFit="0" vertical="center" wrapText="0"/>
    </xf>
    <xf borderId="54" fillId="0" fontId="31" numFmtId="0" xfId="0" applyAlignment="1" applyBorder="1" applyFont="1">
      <alignment readingOrder="0" shrinkToFit="0" vertical="center" wrapText="0"/>
    </xf>
    <xf borderId="49" fillId="0" fontId="33" numFmtId="169" xfId="0" applyAlignment="1" applyBorder="1" applyFont="1" applyNumberFormat="1">
      <alignment readingOrder="0" shrinkToFit="0" vertical="center" wrapText="0"/>
    </xf>
    <xf borderId="50" fillId="0" fontId="33" numFmtId="0" xfId="0" applyAlignment="1" applyBorder="1" applyFont="1">
      <alignment readingOrder="0" shrinkToFit="0" vertical="center" wrapText="0"/>
    </xf>
    <xf borderId="51" fillId="0" fontId="33" numFmtId="169" xfId="0" applyAlignment="1" applyBorder="1" applyFont="1" applyNumberFormat="1">
      <alignment readingOrder="0" shrinkToFit="0" vertical="center" wrapText="0"/>
    </xf>
    <xf borderId="52" fillId="0" fontId="33" numFmtId="0" xfId="0" applyAlignment="1" applyBorder="1" applyFont="1">
      <alignment readingOrder="0" shrinkToFit="0" vertical="center" wrapText="0"/>
    </xf>
    <xf borderId="50" fillId="0" fontId="33" numFmtId="49" xfId="0" applyAlignment="1" applyBorder="1" applyFont="1" applyNumberFormat="1">
      <alignment readingOrder="0" shrinkToFit="0" vertical="center" wrapText="0"/>
    </xf>
    <xf borderId="52" fillId="0" fontId="33" numFmtId="49" xfId="0" applyAlignment="1" applyBorder="1" applyFont="1" applyNumberFormat="1">
      <alignment readingOrder="0" shrinkToFit="0" vertical="center" wrapText="0"/>
    </xf>
    <xf borderId="49" fillId="0" fontId="34" numFmtId="169" xfId="0" applyAlignment="1" applyBorder="1" applyFont="1" applyNumberFormat="1">
      <alignment readingOrder="0" shrinkToFit="0" vertical="center" wrapText="0"/>
    </xf>
    <xf borderId="50" fillId="0" fontId="31" numFmtId="49" xfId="0" applyAlignment="1" applyBorder="1" applyFont="1" applyNumberFormat="1">
      <alignment readingOrder="0" shrinkToFit="0" vertical="center" wrapText="0"/>
    </xf>
    <xf borderId="51" fillId="0" fontId="34" numFmtId="169" xfId="0" applyAlignment="1" applyBorder="1" applyFont="1" applyNumberFormat="1">
      <alignment readingOrder="0" shrinkToFit="0" vertical="center" wrapText="0"/>
    </xf>
    <xf borderId="52" fillId="0" fontId="31" numFmtId="49" xfId="0" applyAlignment="1" applyBorder="1" applyFont="1" applyNumberFormat="1">
      <alignment readingOrder="0" shrinkToFit="0" vertical="center" wrapText="0"/>
    </xf>
    <xf borderId="51" fillId="0" fontId="31" numFmtId="169" xfId="0" applyAlignment="1" applyBorder="1" applyFont="1" applyNumberFormat="1">
      <alignment readingOrder="0" shrinkToFit="0" vertical="center" wrapText="0"/>
    </xf>
    <xf borderId="49" fillId="0" fontId="31" numFmtId="169" xfId="0" applyAlignment="1" applyBorder="1" applyFont="1" applyNumberFormat="1">
      <alignment readingOrder="0" shrinkToFit="0" vertical="center" wrapText="0"/>
    </xf>
    <xf borderId="52" fillId="23" fontId="35" numFmtId="49" xfId="0" applyAlignment="1" applyBorder="1" applyFill="1" applyFont="1" applyNumberFormat="1">
      <alignment readingOrder="0" shrinkToFit="0" vertical="center" wrapText="0"/>
    </xf>
    <xf borderId="50" fillId="5" fontId="35" numFmtId="49" xfId="0" applyAlignment="1" applyBorder="1" applyFont="1" applyNumberFormat="1">
      <alignment readingOrder="0" shrinkToFit="0" vertical="center" wrapText="0"/>
    </xf>
    <xf borderId="50" fillId="0" fontId="31" numFmtId="49" xfId="0" applyAlignment="1" applyBorder="1" applyFont="1" applyNumberFormat="1">
      <alignment shrinkToFit="0" vertical="center" wrapText="0"/>
    </xf>
    <xf borderId="55" fillId="0" fontId="31" numFmtId="169" xfId="0" applyAlignment="1" applyBorder="1" applyFont="1" applyNumberFormat="1">
      <alignment readingOrder="0" shrinkToFit="0" vertical="center" wrapText="0"/>
    </xf>
    <xf borderId="56" fillId="0" fontId="31" numFmtId="49" xfId="0" applyAlignment="1" applyBorder="1" applyFont="1" applyNumberFormat="1">
      <alignment readingOrder="0" shrinkToFit="0" vertical="center" wrapText="0"/>
    </xf>
    <xf borderId="0" fillId="0" fontId="11" numFmtId="0" xfId="0" applyAlignment="1" applyFont="1">
      <alignment horizontal="center" vertical="center"/>
    </xf>
    <xf borderId="1" fillId="0" fontId="13" numFmtId="164" xfId="0" applyAlignment="1" applyBorder="1" applyFont="1" applyNumberFormat="1">
      <alignment horizontal="center" readingOrder="0" shrinkToFit="0" vertical="center" wrapText="1"/>
    </xf>
    <xf borderId="1" fillId="0" fontId="17" numFmtId="0" xfId="0" applyAlignment="1" applyBorder="1" applyFont="1">
      <alignment horizontal="center" vertical="center"/>
    </xf>
    <xf borderId="1" fillId="6" fontId="13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8">
    <dxf>
      <font>
        <b/>
        <color theme="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feriados-style">
      <tableStyleElement dxfId="5" type="headerRow"/>
      <tableStyleElement dxfId="6" type="firstRowStripe"/>
      <tableStyleElement dxfId="7" type="secondRowStripe"/>
    </tableStyle>
    <tableStyle count="3" pivot="0" name="eventos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00075" cy="57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704850" cy="7048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666750" cy="57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704850" cy="7048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28600" cy="19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704850" cy="7048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720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542925" cy="542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720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542925" cy="542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720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542925" cy="542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720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542925" cy="542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57200" cy="38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542925" cy="5429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25" displayName="FERIADOS" name="FERIADOS" id="1">
  <tableColumns count="2">
    <tableColumn name="Fecha" id="1"/>
    <tableColumn name="Feriado" id="2"/>
  </tableColumns>
  <tableStyleInfo name="feriados-style" showColumnStripes="0" showFirstColumn="1" showLastColumn="1" showRowStripes="1"/>
</table>
</file>

<file path=xl/tables/table2.xml><?xml version="1.0" encoding="utf-8"?>
<table xmlns="http://schemas.openxmlformats.org/spreadsheetml/2006/main" ref="A1:B116" displayName="EVENTOS" name="EVENTOS" id="2">
  <tableColumns count="2">
    <tableColumn name="Fecha" id="1"/>
    <tableColumn name="Evento" id="2"/>
  </tableColumns>
  <tableStyleInfo name="event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oogle.com/url?q=https://teams.microsoft.com/l/meetup-join/19%253ameeting_ZmViMDVmZmItYzMxMC00MDgxLTg4NzQtODlkNWFkMmM4NzI2%2540thread.v2/0?context%3D%257b%2522Tid%2522%253a%2522aed85032-f69d-48c6-9a5e-8c00e66578b3%2522%252c%2522Oid%2522%253a%252299faf426-8447-4d45-b55c-4f02730c769f%2522%257d%26launchAgent%3DGSuiteAddOn%26correlationId%3D7dd4aed9-2898-4bf5-a65b-33da5966cccb&amp;sa=D&amp;source=calendar&amp;ust=1741006612926414&amp;usg=AOvVaw2u-bDjZUqfTrXD6uVx3YIY" TargetMode="External"/><Relationship Id="rId10" Type="http://schemas.openxmlformats.org/officeDocument/2006/relationships/hyperlink" Target="mailto:pbritos@unrn.edu.ar" TargetMode="External"/><Relationship Id="rId13" Type="http://schemas.openxmlformats.org/officeDocument/2006/relationships/hyperlink" Target="mailto:pbritos@unrn.edu.ar" TargetMode="External"/><Relationship Id="rId12" Type="http://schemas.openxmlformats.org/officeDocument/2006/relationships/hyperlink" Target="mailto:pbritos@unrn.edu.ar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aomJOngwdatxkPonwo4ZmSPMYAhuV8qARZhRQ7N1i74/edit" TargetMode="External"/><Relationship Id="rId3" Type="http://schemas.openxmlformats.org/officeDocument/2006/relationships/hyperlink" Target="https://www.google.com/url?q=https://teams.microsoft.com/l/meetup-join/19%253ameeting_ODEzYmI2MjEtNDY3ZC00ZjNjLWFjN2QtODJiZjgyMjdkNTBh%2540thread.v2/0?context%3D%257b%2522Tid%2522%253a%2522aed85032-f69d-48c6-9a5e-8c00e66578b3%2522%252c%2522Oid%2522%253a%252299faf426-8447-4d45-b55c-4f02730c769f%2522%257d%26launchAgent%3DGSuiteAddOn%26correlationId%3D67664897-a9cd-4b11-a306-d89c58d2adc3&amp;sa=D&amp;source=calendar&amp;ust=1741006612926414&amp;usg=AOvVaw0UA-zpqtq0Z454AjCm-kfP" TargetMode="External"/><Relationship Id="rId4" Type="http://schemas.openxmlformats.org/officeDocument/2006/relationships/hyperlink" Target="mailto:pbritos@unrn.edu.ar" TargetMode="External"/><Relationship Id="rId9" Type="http://schemas.openxmlformats.org/officeDocument/2006/relationships/hyperlink" Target="mailto:pbritos@unrn.edu.ar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mailto:ljalbornoz@unrn.edu.ar" TargetMode="External"/><Relationship Id="rId6" Type="http://schemas.openxmlformats.org/officeDocument/2006/relationships/hyperlink" Target="mailto:mrvilugron@unrn.edu.ar" TargetMode="External"/><Relationship Id="rId7" Type="http://schemas.openxmlformats.org/officeDocument/2006/relationships/hyperlink" Target="mailto:ljalbornoz@unrn.edu.ar" TargetMode="External"/><Relationship Id="rId8" Type="http://schemas.openxmlformats.org/officeDocument/2006/relationships/hyperlink" Target="https://www.google.com/url?q=https://teams.microsoft.com/l/meetup-join/19%253ameeting_OTMwZTJkODYtODI1Ni00OTk3LWIyNmEtZmVhMzJkYWZiMTE2%2540thread.v2/0?context%3D%257b%2522Tid%2522%253a%2522aed85032-f69d-48c6-9a5e-8c00e66578b3%2522%252c%2522Oid%2522%253a%252299faf426-8447-4d45-b55c-4f02730c769f%2522%257d%26launchAgent%3DGSuiteAddOn%26correlationId%3Dd6c9e76c-7322-40c9-9680-add40fb09766&amp;sa=D&amp;source=calendar&amp;ust=1741006612926414&amp;usg=AOvVaw3Bzt6dQ059CMrFGr7Oom2c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rn.edu.ar/section/47/calendario-academico.html" TargetMode="External"/><Relationship Id="rId2" Type="http://schemas.openxmlformats.org/officeDocument/2006/relationships/hyperlink" Target="https://www.argentina.gob.ar/interior/feriados-nacionales-2025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0.0"/>
    <col customWidth="1" min="3" max="3" width="23.14"/>
    <col customWidth="1" hidden="1" min="4" max="5" width="11.71"/>
    <col customWidth="1" min="6" max="6" width="11.71"/>
    <col customWidth="1" min="7" max="7" width="6.43"/>
    <col customWidth="1" min="8" max="8" width="22.14"/>
    <col customWidth="1" min="9" max="9" width="17.0"/>
    <col customWidth="1" min="10" max="10" width="12.14"/>
    <col customWidth="1" min="11" max="11" width="8.43"/>
    <col customWidth="1" min="12" max="12" width="8.57"/>
    <col customWidth="1" min="13" max="14" width="8.0"/>
    <col customWidth="1" min="15" max="15" width="15.57"/>
    <col customWidth="1" min="16" max="16" width="28.29"/>
    <col customWidth="1" min="17" max="17" width="14.43"/>
    <col customWidth="1" min="18" max="18" width="27.0"/>
    <col customWidth="1" min="19" max="19" width="21.14"/>
    <col customWidth="1" min="20" max="20" width="73.86"/>
    <col customWidth="1" hidden="1" min="21" max="21" width="23.0"/>
    <col customWidth="1" hidden="1" min="22" max="22" width="98.29"/>
  </cols>
  <sheetData>
    <row r="1" ht="55.5" customHeight="1">
      <c r="A1" s="1"/>
      <c r="J1" s="2"/>
      <c r="K1" s="3"/>
      <c r="L1" s="4" t="s">
        <v>0</v>
      </c>
      <c r="U1" s="4"/>
      <c r="V1" s="4"/>
    </row>
    <row r="2" ht="207.0" customHeight="1">
      <c r="A2" s="5" t="s">
        <v>1</v>
      </c>
      <c r="U2" s="5"/>
      <c r="V2" s="5"/>
    </row>
    <row r="3" ht="49.5" customHeight="1">
      <c r="A3" s="6" t="s">
        <v>2</v>
      </c>
      <c r="U3" s="5"/>
      <c r="V3" s="5"/>
    </row>
    <row r="4" ht="10.5" customHeight="1">
      <c r="A4" s="7"/>
      <c r="B4" s="8"/>
      <c r="C4" s="8"/>
      <c r="D4" s="8"/>
      <c r="E4" s="8"/>
      <c r="F4" s="8"/>
      <c r="G4" s="8"/>
      <c r="H4" s="8"/>
      <c r="I4" s="9"/>
      <c r="J4" s="9"/>
      <c r="K4" s="8"/>
      <c r="L4" s="8"/>
      <c r="M4" s="8"/>
      <c r="N4" s="8"/>
      <c r="O4" s="8"/>
      <c r="P4" s="8"/>
      <c r="Q4" s="8"/>
      <c r="R4" s="8"/>
      <c r="S4" s="10"/>
      <c r="T4" s="7"/>
      <c r="U4" s="7"/>
      <c r="V4" s="7"/>
    </row>
    <row r="5" ht="27.0" customHeight="1">
      <c r="A5" s="11" t="s">
        <v>3</v>
      </c>
      <c r="U5" s="11"/>
      <c r="V5" s="11"/>
    </row>
    <row r="6" ht="27.0" customHeight="1">
      <c r="A6" s="12" t="s">
        <v>4</v>
      </c>
      <c r="U6" s="12"/>
      <c r="V6" s="12"/>
    </row>
    <row r="7">
      <c r="A7" s="13"/>
      <c r="B7" s="14"/>
      <c r="C7" s="14"/>
      <c r="D7" s="14"/>
      <c r="E7" s="14"/>
      <c r="F7" s="14"/>
      <c r="G7" s="14"/>
      <c r="H7" s="14"/>
      <c r="I7" s="2"/>
      <c r="J7" s="2"/>
      <c r="K7" s="14"/>
      <c r="L7" s="14"/>
      <c r="M7" s="14"/>
      <c r="N7" s="14"/>
      <c r="O7" s="14"/>
      <c r="P7" s="14"/>
      <c r="Q7" s="14"/>
      <c r="R7" s="14"/>
      <c r="S7" s="15"/>
      <c r="T7" s="1"/>
      <c r="U7" s="1"/>
      <c r="V7" s="1"/>
    </row>
    <row r="8" ht="33.0" customHeight="1">
      <c r="A8" s="16"/>
      <c r="B8" s="17" t="s">
        <v>5</v>
      </c>
      <c r="C8" s="17" t="s">
        <v>6</v>
      </c>
      <c r="D8" s="17" t="s">
        <v>5</v>
      </c>
      <c r="E8" s="17" t="s">
        <v>6</v>
      </c>
      <c r="F8" s="18" t="s">
        <v>7</v>
      </c>
      <c r="G8" s="19" t="s">
        <v>8</v>
      </c>
      <c r="H8" s="20" t="s">
        <v>9</v>
      </c>
      <c r="I8" s="21" t="s">
        <v>10</v>
      </c>
      <c r="J8" s="22" t="s">
        <v>11</v>
      </c>
      <c r="K8" s="19" t="s">
        <v>12</v>
      </c>
      <c r="L8" s="19" t="s">
        <v>13</v>
      </c>
      <c r="M8" s="19" t="s">
        <v>14</v>
      </c>
      <c r="N8" s="20" t="s">
        <v>15</v>
      </c>
      <c r="O8" s="17" t="s">
        <v>16</v>
      </c>
      <c r="P8" s="19" t="s">
        <v>17</v>
      </c>
      <c r="Q8" s="17" t="s">
        <v>18</v>
      </c>
      <c r="R8" s="19" t="s">
        <v>17</v>
      </c>
      <c r="S8" s="23" t="s">
        <v>19</v>
      </c>
      <c r="T8" s="18" t="s">
        <v>20</v>
      </c>
      <c r="U8" s="24" t="s">
        <v>21</v>
      </c>
      <c r="V8" s="24" t="s">
        <v>22</v>
      </c>
    </row>
    <row r="9" ht="36.0" customHeight="1">
      <c r="A9" s="25" t="str">
        <f>HYPERLINK(EVENTO(U9,V9,VLOOKUP(J9,INICIO,2,FALSE),TEXT(K9,"00:00"),TEXT(L9,"00:00"),16),"Agregar al calendario")</f>
        <v>Agregar al calendario</v>
      </c>
      <c r="B9" s="26" t="s">
        <v>23</v>
      </c>
      <c r="C9" s="26" t="s">
        <v>24</v>
      </c>
      <c r="D9" s="27" t="s">
        <v>23</v>
      </c>
      <c r="E9" s="27" t="s">
        <v>24</v>
      </c>
      <c r="F9" s="27" t="s">
        <v>25</v>
      </c>
      <c r="G9" s="28" t="s">
        <v>26</v>
      </c>
      <c r="H9" s="28" t="s">
        <v>27</v>
      </c>
      <c r="I9" s="29" t="s">
        <v>28</v>
      </c>
      <c r="J9" s="30" t="s">
        <v>29</v>
      </c>
      <c r="K9" s="31">
        <v>1100.0</v>
      </c>
      <c r="L9" s="31">
        <v>1500.0</v>
      </c>
      <c r="M9" s="32">
        <f t="shared" ref="M9:M22" si="1">L9-K9</f>
        <v>400</v>
      </c>
      <c r="N9" s="33">
        <v>70.0</v>
      </c>
      <c r="O9" s="34" t="s">
        <v>30</v>
      </c>
      <c r="P9" s="34"/>
      <c r="Q9" s="26" t="s">
        <v>31</v>
      </c>
      <c r="R9" s="34"/>
      <c r="S9" s="35" t="s">
        <v>32</v>
      </c>
      <c r="T9" s="36" t="s">
        <v>33</v>
      </c>
      <c r="U9" s="37" t="str">
        <f t="shared" ref="U9:U12" si="2">D9&amp;" "&amp;E9&amp;" - "&amp;F9&amp;" "&amp;G9</f>
        <v>B6000 Matemática I - Teória C1</v>
      </c>
      <c r="V9" s="37" t="str">
        <f t="shared" ref="V9:V12" si="3">"Dictado: "&amp;H9&amp;" "&amp;I9&amp;CHAR(10)&amp;
"Comisión: "&amp;G9&amp;"("&amp;F9&amp;")"&amp;CHAR(10)&amp;
"Observaciones: "&amp;T9</f>
        <v>Dictado: Anasagasti 2 B202-B
Comisión: C1(Teória)
Observaciones: Se dicta junto a Ingeniería Ambiental</v>
      </c>
    </row>
    <row r="10" ht="36.0" customHeight="1">
      <c r="A10" s="25" t="str">
        <f>HYPERLINK(EVENTO(U10,V10,VLOOKUP(J10,INICIO,2,FALSE),TEXT(K10,"00:00"),TEXT(L10,"00:00"),16),"Agregar al calendario")</f>
        <v>Agregar al calendario</v>
      </c>
      <c r="B10" s="38"/>
      <c r="C10" s="38"/>
      <c r="D10" s="27" t="s">
        <v>23</v>
      </c>
      <c r="E10" s="27" t="s">
        <v>24</v>
      </c>
      <c r="F10" s="27" t="s">
        <v>34</v>
      </c>
      <c r="G10" s="28" t="s">
        <v>26</v>
      </c>
      <c r="H10" s="28" t="s">
        <v>27</v>
      </c>
      <c r="I10" s="29" t="s">
        <v>28</v>
      </c>
      <c r="J10" s="39" t="s">
        <v>35</v>
      </c>
      <c r="K10" s="31">
        <v>1500.0</v>
      </c>
      <c r="L10" s="31">
        <v>1900.0</v>
      </c>
      <c r="M10" s="32">
        <f t="shared" si="1"/>
        <v>400</v>
      </c>
      <c r="N10" s="33">
        <v>70.0</v>
      </c>
      <c r="O10" s="40"/>
      <c r="P10" s="40"/>
      <c r="Q10" s="40"/>
      <c r="R10" s="40"/>
      <c r="S10" s="38"/>
      <c r="T10" s="36" t="s">
        <v>33</v>
      </c>
      <c r="U10" s="37" t="str">
        <f t="shared" si="2"/>
        <v>B6000 Matemática I - Práctica C1</v>
      </c>
      <c r="V10" s="37" t="str">
        <f t="shared" si="3"/>
        <v>Dictado: Anasagasti 2 B202-B
Comisión: C1(Práctica)
Observaciones: Se dicta junto a Ingeniería Ambiental</v>
      </c>
    </row>
    <row r="11" ht="36.0" customHeight="1">
      <c r="A11" s="25" t="str">
        <f>HYPERLINK(EVENTO(U11,V11,VLOOKUP(J11,INICIO,2,FALSE),TEXT(K11,"00:00"),TEXT(L11,"00:00"),16),"Agregar al calendario")</f>
        <v>Agregar al calendario</v>
      </c>
      <c r="B11" s="38"/>
      <c r="C11" s="38"/>
      <c r="D11" s="27" t="s">
        <v>23</v>
      </c>
      <c r="E11" s="27" t="s">
        <v>24</v>
      </c>
      <c r="F11" s="27" t="s">
        <v>25</v>
      </c>
      <c r="G11" s="28" t="s">
        <v>36</v>
      </c>
      <c r="H11" s="28" t="s">
        <v>27</v>
      </c>
      <c r="I11" s="29" t="s">
        <v>37</v>
      </c>
      <c r="J11" s="39" t="s">
        <v>38</v>
      </c>
      <c r="K11" s="31">
        <v>1200.0</v>
      </c>
      <c r="L11" s="31">
        <v>1600.0</v>
      </c>
      <c r="M11" s="32">
        <f t="shared" si="1"/>
        <v>400</v>
      </c>
      <c r="N11" s="33">
        <v>70.0</v>
      </c>
      <c r="O11" s="34" t="s">
        <v>39</v>
      </c>
      <c r="P11" s="34"/>
      <c r="Q11" s="26" t="s">
        <v>40</v>
      </c>
      <c r="R11" s="34"/>
      <c r="S11" s="38"/>
      <c r="T11" s="36" t="s">
        <v>33</v>
      </c>
      <c r="U11" s="37" t="str">
        <f t="shared" si="2"/>
        <v>B6000 Matemática I - Teória C2</v>
      </c>
      <c r="V11" s="37" t="str">
        <f t="shared" si="3"/>
        <v>Dictado: Anasagasti 2 B102-B
Comisión: C2(Teória)
Observaciones: Se dicta junto a Ingeniería Ambiental</v>
      </c>
    </row>
    <row r="12" ht="36.0" customHeight="1">
      <c r="A12" s="25" t="str">
        <f>HYPERLINK(EVENTO(U12,V12,VLOOKUP(J12,INICIO,2,FALSE),TEXT(K12,"00:00"),TEXT(L12,"00:00"),16),"Agregar al calendario")</f>
        <v>Agregar al calendario</v>
      </c>
      <c r="B12" s="38"/>
      <c r="C12" s="38"/>
      <c r="D12" s="27" t="s">
        <v>23</v>
      </c>
      <c r="E12" s="27" t="s">
        <v>24</v>
      </c>
      <c r="F12" s="27" t="s">
        <v>34</v>
      </c>
      <c r="G12" s="28" t="s">
        <v>36</v>
      </c>
      <c r="H12" s="28" t="s">
        <v>27</v>
      </c>
      <c r="I12" s="29" t="s">
        <v>41</v>
      </c>
      <c r="J12" s="39" t="s">
        <v>42</v>
      </c>
      <c r="K12" s="31">
        <v>1500.0</v>
      </c>
      <c r="L12" s="31">
        <v>1900.0</v>
      </c>
      <c r="M12" s="32">
        <f t="shared" si="1"/>
        <v>400</v>
      </c>
      <c r="N12" s="33">
        <v>70.0</v>
      </c>
      <c r="O12" s="40"/>
      <c r="P12" s="40"/>
      <c r="Q12" s="40"/>
      <c r="R12" s="40"/>
      <c r="S12" s="38"/>
      <c r="T12" s="36" t="s">
        <v>33</v>
      </c>
      <c r="U12" s="37" t="str">
        <f t="shared" si="2"/>
        <v>B6000 Matemática I - Práctica C2</v>
      </c>
      <c r="V12" s="37" t="str">
        <f t="shared" si="3"/>
        <v>Dictado: Anasagasti 2 B103
Comisión: C2(Práctica)
Observaciones: Se dicta junto a Ingeniería Ambiental</v>
      </c>
    </row>
    <row r="13" ht="36.0" customHeight="1">
      <c r="A13" s="25" t="str">
        <f>HYPERLINK(EVENTO(U13,V13,VLOOKUP(J13,INICIO,2,FALSE),TEXT(K13,"00:00"),TEXT(L13,"00:00"),16),"Agregar al calendario")</f>
        <v>Agregar al calendario</v>
      </c>
      <c r="B13" s="38"/>
      <c r="C13" s="38"/>
      <c r="D13" s="27" t="s">
        <v>23</v>
      </c>
      <c r="E13" s="27" t="s">
        <v>24</v>
      </c>
      <c r="F13" s="41" t="s">
        <v>25</v>
      </c>
      <c r="G13" s="42" t="s">
        <v>43</v>
      </c>
      <c r="H13" s="43" t="s">
        <v>44</v>
      </c>
      <c r="I13" s="44" t="s">
        <v>44</v>
      </c>
      <c r="J13" s="45" t="s">
        <v>29</v>
      </c>
      <c r="K13" s="46">
        <v>1700.0</v>
      </c>
      <c r="L13" s="46">
        <v>2100.0</v>
      </c>
      <c r="M13" s="47">
        <f t="shared" si="1"/>
        <v>400</v>
      </c>
      <c r="N13" s="48"/>
      <c r="O13" s="49" t="s">
        <v>45</v>
      </c>
      <c r="P13" s="50"/>
      <c r="Q13" s="51" t="s">
        <v>46</v>
      </c>
      <c r="R13" s="50"/>
      <c r="S13" s="38"/>
      <c r="T13" s="52" t="s">
        <v>47</v>
      </c>
      <c r="U13" s="37"/>
      <c r="V13" s="37"/>
    </row>
    <row r="14" ht="36.0" customHeight="1">
      <c r="A14" s="25" t="str">
        <f>HYPERLINK(EVENTO(U14,V14,VLOOKUP(J14,INICIO,2,FALSE),TEXT(K14,"00:00"),TEXT(L14,"00:00"),16),"Agregar al calendario")</f>
        <v>Agregar al calendario</v>
      </c>
      <c r="B14" s="40"/>
      <c r="C14" s="40"/>
      <c r="D14" s="27" t="s">
        <v>23</v>
      </c>
      <c r="E14" s="27" t="s">
        <v>24</v>
      </c>
      <c r="F14" s="41" t="s">
        <v>34</v>
      </c>
      <c r="G14" s="42" t="s">
        <v>43</v>
      </c>
      <c r="H14" s="43" t="s">
        <v>44</v>
      </c>
      <c r="I14" s="44" t="s">
        <v>44</v>
      </c>
      <c r="J14" s="45" t="s">
        <v>48</v>
      </c>
      <c r="K14" s="46">
        <v>900.0</v>
      </c>
      <c r="L14" s="46">
        <v>1300.0</v>
      </c>
      <c r="M14" s="47">
        <f t="shared" si="1"/>
        <v>400</v>
      </c>
      <c r="N14" s="48"/>
      <c r="O14" s="40"/>
      <c r="P14" s="40"/>
      <c r="Q14" s="40"/>
      <c r="R14" s="40"/>
      <c r="S14" s="40"/>
      <c r="T14" s="52" t="s">
        <v>47</v>
      </c>
      <c r="U14" s="37"/>
      <c r="V14" s="37"/>
    </row>
    <row r="15" ht="36.0" customHeight="1">
      <c r="A15" s="25" t="str">
        <f>HYPERLINK(EVENTO(U15,V15,VLOOKUP(J15,INICIO,2,FALSE),TEXT(K15,"00:00"),TEXT(L15,"00:00"),16),"Agregar al calendario")</f>
        <v>Agregar al calendario</v>
      </c>
      <c r="B15" s="26" t="s">
        <v>49</v>
      </c>
      <c r="C15" s="26" t="s">
        <v>50</v>
      </c>
      <c r="D15" s="27" t="s">
        <v>49</v>
      </c>
      <c r="E15" s="27" t="s">
        <v>50</v>
      </c>
      <c r="F15" s="27" t="s">
        <v>51</v>
      </c>
      <c r="G15" s="28" t="s">
        <v>26</v>
      </c>
      <c r="H15" s="53" t="s">
        <v>52</v>
      </c>
      <c r="I15" s="54"/>
      <c r="J15" s="39" t="s">
        <v>38</v>
      </c>
      <c r="K15" s="31">
        <v>900.0</v>
      </c>
      <c r="L15" s="31">
        <v>1300.0</v>
      </c>
      <c r="M15" s="32">
        <f t="shared" si="1"/>
        <v>400</v>
      </c>
      <c r="N15" s="33">
        <v>65.0</v>
      </c>
      <c r="O15" s="55" t="s">
        <v>53</v>
      </c>
      <c r="P15" s="56" t="s">
        <v>54</v>
      </c>
      <c r="Q15" s="34" t="s">
        <v>55</v>
      </c>
      <c r="R15" s="56"/>
      <c r="S15" s="35" t="s">
        <v>32</v>
      </c>
      <c r="T15" s="57" t="s">
        <v>56</v>
      </c>
      <c r="U15" s="37" t="str">
        <f t="shared" ref="U15:U22" si="4">D15&amp;" "&amp;E15&amp;" - "&amp;F15&amp;" "&amp;G15</f>
        <v>B6001 Introducción a la Ingeniería en Computación - Teória / Práctica C1</v>
      </c>
      <c r="V15" s="37" t="str">
        <f t="shared" ref="V15:V22" si="5">"Dictado: "&amp;H15&amp;" "&amp;I15&amp;CHAR(10)&amp;
"Comisión: "&amp;G15&amp;"("&amp;F15&amp;")"&amp;CHAR(10)&amp;
"Observaciones: "&amp;T15</f>
        <v>Dictado: Virtual 🛜 
Comisión: C1(Teória / Práctica)
Observaciones: 27/02/2025: Se agregó el enlace a las videollamadas</v>
      </c>
    </row>
    <row r="16" ht="36.0" customHeight="1">
      <c r="A16" s="25" t="str">
        <f>HYPERLINK(EVENTO(U16,V16,VLOOKUP(J16,INICIO,2,FALSE),TEXT(K16,"00:00"),TEXT(L16,"00:00"),16),"Agregar al calendario")</f>
        <v>Agregar al calendario</v>
      </c>
      <c r="B16" s="38"/>
      <c r="C16" s="38"/>
      <c r="D16" s="27" t="s">
        <v>49</v>
      </c>
      <c r="E16" s="27" t="s">
        <v>50</v>
      </c>
      <c r="F16" s="41" t="s">
        <v>51</v>
      </c>
      <c r="G16" s="42" t="s">
        <v>26</v>
      </c>
      <c r="H16" s="43" t="s">
        <v>57</v>
      </c>
      <c r="I16" s="44" t="s">
        <v>57</v>
      </c>
      <c r="J16" s="45" t="s">
        <v>58</v>
      </c>
      <c r="K16" s="46">
        <v>1800.0</v>
      </c>
      <c r="L16" s="46">
        <v>2200.0</v>
      </c>
      <c r="M16" s="47">
        <f t="shared" si="1"/>
        <v>400</v>
      </c>
      <c r="N16" s="48">
        <v>65.0</v>
      </c>
      <c r="O16" s="40"/>
      <c r="P16" s="40"/>
      <c r="Q16" s="40"/>
      <c r="R16" s="40"/>
      <c r="S16" s="38"/>
      <c r="T16" s="52" t="s">
        <v>59</v>
      </c>
      <c r="U16" s="37" t="str">
        <f t="shared" si="4"/>
        <v>B6001 Introducción a la Ingeniería en Computación - Teória / Práctica C1</v>
      </c>
      <c r="V16" s="58" t="str">
        <f t="shared" si="5"/>
        <v>Dictado: Virtual Virtual
Comisión: C1(Teória / Práctica)
Observaciones: 2025/01/28: Cambió de viernes a miercoles y una hora antes.</v>
      </c>
    </row>
    <row r="17" ht="36.0" customHeight="1">
      <c r="A17" s="25" t="str">
        <f>HYPERLINK(EVENTO(U17,V17,VLOOKUP(J17,INICIO,2,FALSE),TEXT(K17,"00:00"),TEXT(L17,"00:00"),16),"Agregar al calendario")</f>
        <v>Agregar al calendario</v>
      </c>
      <c r="B17" s="38"/>
      <c r="C17" s="38"/>
      <c r="D17" s="27" t="s">
        <v>49</v>
      </c>
      <c r="E17" s="27" t="s">
        <v>50</v>
      </c>
      <c r="F17" s="27" t="s">
        <v>51</v>
      </c>
      <c r="G17" s="28" t="s">
        <v>36</v>
      </c>
      <c r="H17" s="59" t="s">
        <v>57</v>
      </c>
      <c r="I17" s="60" t="s">
        <v>57</v>
      </c>
      <c r="J17" s="39" t="s">
        <v>38</v>
      </c>
      <c r="K17" s="31">
        <v>1700.0</v>
      </c>
      <c r="L17" s="31">
        <v>2100.0</v>
      </c>
      <c r="M17" s="32">
        <f t="shared" si="1"/>
        <v>400</v>
      </c>
      <c r="N17" s="33">
        <v>65.0</v>
      </c>
      <c r="O17" s="34" t="s">
        <v>60</v>
      </c>
      <c r="P17" s="34"/>
      <c r="Q17" s="34" t="s">
        <v>61</v>
      </c>
      <c r="R17" s="34"/>
      <c r="S17" s="38"/>
      <c r="T17" s="57"/>
      <c r="U17" s="37" t="str">
        <f t="shared" si="4"/>
        <v>B6001 Introducción a la Ingeniería en Computación - Teória / Práctica C2</v>
      </c>
      <c r="V17" s="37" t="str">
        <f t="shared" si="5"/>
        <v>Dictado: Virtual Virtual
Comisión: C2(Teória / Práctica)
Observaciones: </v>
      </c>
    </row>
    <row r="18" ht="36.0" customHeight="1">
      <c r="A18" s="25" t="str">
        <f>HYPERLINK(EVENTO(U18,V18,VLOOKUP(J18,INICIO,2,FALSE),TEXT(K18,"00:00"),TEXT(L18,"00:00"),16),"Agregar al calendario")</f>
        <v>Agregar al calendario</v>
      </c>
      <c r="B18" s="40"/>
      <c r="C18" s="40"/>
      <c r="D18" s="27" t="s">
        <v>49</v>
      </c>
      <c r="E18" s="27" t="s">
        <v>50</v>
      </c>
      <c r="F18" s="27" t="s">
        <v>51</v>
      </c>
      <c r="G18" s="28" t="s">
        <v>36</v>
      </c>
      <c r="H18" s="28" t="s">
        <v>27</v>
      </c>
      <c r="I18" s="61" t="s">
        <v>28</v>
      </c>
      <c r="J18" s="39" t="s">
        <v>29</v>
      </c>
      <c r="K18" s="31">
        <v>1700.0</v>
      </c>
      <c r="L18" s="31">
        <v>2100.0</v>
      </c>
      <c r="M18" s="32">
        <f t="shared" si="1"/>
        <v>400</v>
      </c>
      <c r="N18" s="33">
        <v>65.0</v>
      </c>
      <c r="O18" s="40"/>
      <c r="P18" s="40"/>
      <c r="Q18" s="40"/>
      <c r="R18" s="40"/>
      <c r="S18" s="40"/>
      <c r="T18" s="57"/>
      <c r="U18" s="37" t="str">
        <f t="shared" si="4"/>
        <v>B6001 Introducción a la Ingeniería en Computación - Teória / Práctica C2</v>
      </c>
      <c r="V18" s="37" t="str">
        <f t="shared" si="5"/>
        <v>Dictado: Anasagasti 2 B202-B
Comisión: C2(Teória / Práctica)
Observaciones: </v>
      </c>
    </row>
    <row r="19" ht="36.0" customHeight="1">
      <c r="A19" s="25" t="str">
        <f>HYPERLINK(EVENTO(U19,V19,VLOOKUP(J19,INICIO,2,FALSE),TEXT(K19,"00:00"),TEXT(L19,"00:00"),16),"Agregar al calendario")</f>
        <v>Agregar al calendario</v>
      </c>
      <c r="B19" s="34" t="s">
        <v>62</v>
      </c>
      <c r="C19" s="26" t="s">
        <v>63</v>
      </c>
      <c r="D19" s="62" t="s">
        <v>62</v>
      </c>
      <c r="E19" s="27" t="s">
        <v>63</v>
      </c>
      <c r="F19" s="27" t="s">
        <v>51</v>
      </c>
      <c r="G19" s="28" t="s">
        <v>26</v>
      </c>
      <c r="H19" s="28" t="s">
        <v>27</v>
      </c>
      <c r="I19" s="61" t="s">
        <v>64</v>
      </c>
      <c r="J19" s="39" t="s">
        <v>35</v>
      </c>
      <c r="K19" s="31">
        <v>1500.0</v>
      </c>
      <c r="L19" s="31">
        <v>1700.0</v>
      </c>
      <c r="M19" s="32">
        <f t="shared" si="1"/>
        <v>200</v>
      </c>
      <c r="N19" s="33">
        <v>35.0</v>
      </c>
      <c r="O19" s="34" t="s">
        <v>65</v>
      </c>
      <c r="P19" s="34"/>
      <c r="Q19" s="34" t="s">
        <v>66</v>
      </c>
      <c r="R19" s="34"/>
      <c r="S19" s="35" t="s">
        <v>67</v>
      </c>
      <c r="T19" s="57"/>
      <c r="U19" s="37" t="str">
        <f t="shared" si="4"/>
        <v>T0002 Introducción a la Lectura y Escritura Académica - Teória / Práctica C1</v>
      </c>
      <c r="V19" s="37" t="str">
        <f t="shared" si="5"/>
        <v>Dictado: Anasagasti 2 B101
Comisión: C1(Teória / Práctica)
Observaciones: </v>
      </c>
    </row>
    <row r="20" ht="36.0" customHeight="1">
      <c r="A20" s="25" t="str">
        <f>HYPERLINK(EVENTO(U20,V20,VLOOKUP(J20,INICIO,2,FALSE),TEXT(K20,"00:00"),TEXT(L20,"00:00"),16),"Agregar al calendario")</f>
        <v>Agregar al calendario</v>
      </c>
      <c r="B20" s="38"/>
      <c r="C20" s="38"/>
      <c r="D20" s="62" t="s">
        <v>62</v>
      </c>
      <c r="E20" s="27" t="s">
        <v>63</v>
      </c>
      <c r="F20" s="27" t="s">
        <v>51</v>
      </c>
      <c r="G20" s="28" t="s">
        <v>26</v>
      </c>
      <c r="H20" s="28" t="s">
        <v>27</v>
      </c>
      <c r="I20" s="61" t="s">
        <v>64</v>
      </c>
      <c r="J20" s="39" t="s">
        <v>48</v>
      </c>
      <c r="K20" s="31">
        <v>1500.0</v>
      </c>
      <c r="L20" s="31">
        <v>1700.0</v>
      </c>
      <c r="M20" s="32">
        <f t="shared" si="1"/>
        <v>200</v>
      </c>
      <c r="N20" s="33"/>
      <c r="O20" s="40"/>
      <c r="P20" s="40"/>
      <c r="Q20" s="40"/>
      <c r="R20" s="40"/>
      <c r="S20" s="38"/>
      <c r="T20" s="57"/>
      <c r="U20" s="37" t="str">
        <f t="shared" si="4"/>
        <v>T0002 Introducción a la Lectura y Escritura Académica - Teória / Práctica C1</v>
      </c>
      <c r="V20" s="37" t="str">
        <f t="shared" si="5"/>
        <v>Dictado: Anasagasti 2 B101
Comisión: C1(Teória / Práctica)
Observaciones: </v>
      </c>
    </row>
    <row r="21" ht="36.0" customHeight="1">
      <c r="A21" s="25" t="str">
        <f>HYPERLINK(EVENTO(U21,V21,VLOOKUP(J21,INICIO,2,FALSE),TEXT(K21,"00:00"),TEXT(L21,"00:00"),16),"Agregar al calendario")</f>
        <v>Agregar al calendario</v>
      </c>
      <c r="B21" s="38"/>
      <c r="C21" s="38"/>
      <c r="D21" s="62" t="s">
        <v>62</v>
      </c>
      <c r="E21" s="27" t="s">
        <v>63</v>
      </c>
      <c r="F21" s="27" t="s">
        <v>51</v>
      </c>
      <c r="G21" s="28" t="s">
        <v>36</v>
      </c>
      <c r="H21" s="28" t="s">
        <v>27</v>
      </c>
      <c r="I21" s="61" t="s">
        <v>64</v>
      </c>
      <c r="J21" s="39" t="s">
        <v>35</v>
      </c>
      <c r="K21" s="31">
        <v>1900.0</v>
      </c>
      <c r="L21" s="31">
        <v>2100.0</v>
      </c>
      <c r="M21" s="32">
        <f t="shared" si="1"/>
        <v>200</v>
      </c>
      <c r="N21" s="33">
        <v>35.0</v>
      </c>
      <c r="O21" s="34" t="s">
        <v>65</v>
      </c>
      <c r="P21" s="34"/>
      <c r="Q21" s="34" t="s">
        <v>66</v>
      </c>
      <c r="R21" s="34"/>
      <c r="S21" s="38"/>
      <c r="T21" s="57"/>
      <c r="U21" s="37" t="str">
        <f t="shared" si="4"/>
        <v>T0002 Introducción a la Lectura y Escritura Académica - Teória / Práctica C2</v>
      </c>
      <c r="V21" s="37" t="str">
        <f t="shared" si="5"/>
        <v>Dictado: Anasagasti 2 B101
Comisión: C2(Teória / Práctica)
Observaciones: </v>
      </c>
    </row>
    <row r="22" ht="36.0" customHeight="1">
      <c r="A22" s="25" t="str">
        <f>HYPERLINK(EVENTO(U22,V22,VLOOKUP(J22,INICIO,2,FALSE),TEXT(K22,"00:00"),TEXT(L22,"00:00"),16),"Agregar al calendario")</f>
        <v>Agregar al calendario</v>
      </c>
      <c r="B22" s="40"/>
      <c r="C22" s="40"/>
      <c r="D22" s="62" t="s">
        <v>62</v>
      </c>
      <c r="E22" s="27" t="s">
        <v>63</v>
      </c>
      <c r="F22" s="27" t="s">
        <v>51</v>
      </c>
      <c r="G22" s="28" t="s">
        <v>36</v>
      </c>
      <c r="H22" s="28" t="s">
        <v>27</v>
      </c>
      <c r="I22" s="61" t="s">
        <v>64</v>
      </c>
      <c r="J22" s="39" t="s">
        <v>48</v>
      </c>
      <c r="K22" s="31">
        <v>1900.0</v>
      </c>
      <c r="L22" s="31">
        <v>2100.0</v>
      </c>
      <c r="M22" s="32">
        <f t="shared" si="1"/>
        <v>200</v>
      </c>
      <c r="N22" s="33"/>
      <c r="O22" s="40"/>
      <c r="P22" s="40"/>
      <c r="Q22" s="40"/>
      <c r="R22" s="40"/>
      <c r="S22" s="40"/>
      <c r="T22" s="57"/>
      <c r="U22" s="37" t="str">
        <f t="shared" si="4"/>
        <v>T0002 Introducción a la Lectura y Escritura Académica - Teória / Práctica C2</v>
      </c>
      <c r="V22" s="37" t="str">
        <f t="shared" si="5"/>
        <v>Dictado: Anasagasti 2 B101
Comisión: C2(Teória / Práctica)
Observaciones: </v>
      </c>
    </row>
    <row r="23">
      <c r="A23" s="63"/>
      <c r="B23" s="64"/>
      <c r="C23" s="64"/>
      <c r="D23" s="65"/>
      <c r="E23" s="65"/>
      <c r="F23" s="65"/>
      <c r="G23" s="66"/>
      <c r="H23" s="66"/>
      <c r="I23" s="67"/>
      <c r="J23" s="68"/>
      <c r="K23" s="69"/>
      <c r="L23" s="69"/>
      <c r="M23" s="70"/>
      <c r="N23" s="70"/>
      <c r="O23" s="71"/>
      <c r="P23" s="70"/>
      <c r="Q23" s="71"/>
      <c r="R23" s="70"/>
      <c r="S23" s="72"/>
      <c r="T23" s="73"/>
      <c r="U23" s="74"/>
      <c r="V23" s="74"/>
    </row>
    <row r="24" ht="36.0" customHeight="1">
      <c r="A24" s="12" t="s">
        <v>68</v>
      </c>
      <c r="U24" s="12"/>
      <c r="V24" s="12"/>
    </row>
    <row r="25">
      <c r="A25" s="75"/>
      <c r="B25" s="8"/>
      <c r="C25" s="8"/>
      <c r="D25" s="76"/>
      <c r="E25" s="76"/>
      <c r="F25" s="76"/>
      <c r="G25" s="77"/>
      <c r="H25" s="77"/>
      <c r="I25" s="9"/>
      <c r="J25" s="78"/>
      <c r="K25" s="79"/>
      <c r="L25" s="79"/>
      <c r="M25" s="77"/>
      <c r="N25" s="77"/>
      <c r="O25" s="8"/>
      <c r="P25" s="77"/>
      <c r="Q25" s="8"/>
      <c r="R25" s="77"/>
      <c r="S25" s="10"/>
      <c r="T25" s="7"/>
      <c r="U25" s="7"/>
      <c r="V25" s="7"/>
    </row>
    <row r="26" ht="33.0" customHeight="1">
      <c r="A26" s="80"/>
      <c r="B26" s="17" t="s">
        <v>5</v>
      </c>
      <c r="C26" s="17" t="s">
        <v>6</v>
      </c>
      <c r="D26" s="17" t="s">
        <v>5</v>
      </c>
      <c r="E26" s="17" t="s">
        <v>6</v>
      </c>
      <c r="F26" s="18" t="s">
        <v>69</v>
      </c>
      <c r="G26" s="19" t="s">
        <v>8</v>
      </c>
      <c r="H26" s="20" t="s">
        <v>9</v>
      </c>
      <c r="I26" s="21" t="s">
        <v>10</v>
      </c>
      <c r="J26" s="22" t="s">
        <v>11</v>
      </c>
      <c r="K26" s="19" t="s">
        <v>12</v>
      </c>
      <c r="L26" s="19" t="s">
        <v>13</v>
      </c>
      <c r="M26" s="19" t="s">
        <v>14</v>
      </c>
      <c r="N26" s="20" t="s">
        <v>15</v>
      </c>
      <c r="O26" s="17" t="s">
        <v>16</v>
      </c>
      <c r="P26" s="20"/>
      <c r="Q26" s="17" t="s">
        <v>18</v>
      </c>
      <c r="R26" s="20"/>
      <c r="S26" s="23" t="s">
        <v>19</v>
      </c>
      <c r="T26" s="18" t="s">
        <v>20</v>
      </c>
      <c r="U26" s="24" t="s">
        <v>21</v>
      </c>
      <c r="V26" s="24" t="s">
        <v>22</v>
      </c>
    </row>
    <row r="27" ht="36.0" customHeight="1">
      <c r="A27" s="25" t="str">
        <f>HYPERLINK(EVENTO(U27,V27,VLOOKUP(J27,INICIO,2,FALSE),TEXT(K27,"00:00"),TEXT(L27,"00:00"),16),"Agregar al calendario")</f>
        <v>Agregar al calendario</v>
      </c>
      <c r="B27" s="81" t="s">
        <v>70</v>
      </c>
      <c r="C27" s="81" t="s">
        <v>71</v>
      </c>
      <c r="D27" s="82" t="s">
        <v>70</v>
      </c>
      <c r="E27" s="82" t="s">
        <v>71</v>
      </c>
      <c r="F27" s="82" t="s">
        <v>25</v>
      </c>
      <c r="G27" s="28" t="s">
        <v>26</v>
      </c>
      <c r="H27" s="28" t="s">
        <v>27</v>
      </c>
      <c r="I27" s="61" t="s">
        <v>64</v>
      </c>
      <c r="J27" s="83" t="s">
        <v>38</v>
      </c>
      <c r="K27" s="31">
        <v>1100.0</v>
      </c>
      <c r="L27" s="31">
        <v>1500.0</v>
      </c>
      <c r="M27" s="32">
        <f t="shared" ref="M27:M34" si="6">L27-K27</f>
        <v>400</v>
      </c>
      <c r="N27" s="84">
        <v>70.0</v>
      </c>
      <c r="O27" s="34" t="s">
        <v>30</v>
      </c>
      <c r="P27" s="56"/>
      <c r="Q27" s="55" t="s">
        <v>72</v>
      </c>
      <c r="R27" s="85" t="s">
        <v>73</v>
      </c>
      <c r="S27" s="35" t="s">
        <v>32</v>
      </c>
      <c r="T27" s="57"/>
      <c r="U27" s="37" t="str">
        <f t="shared" ref="U27:U34" si="7">D27&amp;" "&amp;E27&amp;" - "&amp;F27&amp;" "&amp;G27</f>
        <v>B6006 Matemática II - Teória C1</v>
      </c>
      <c r="V27" s="37" t="str">
        <f t="shared" ref="V27:V34" si="8">"Dictado: "&amp;H27&amp;" "&amp;I27&amp;CHAR(10)&amp;
"Comisión: "&amp;G27&amp;"("&amp;F27&amp;")"&amp;CHAR(10)&amp;
"Observaciones: "&amp;T27</f>
        <v>Dictado: Anasagasti 2 B101
Comisión: C1(Teória)
Observaciones: </v>
      </c>
    </row>
    <row r="28" ht="36.0" customHeight="1">
      <c r="A28" s="25" t="str">
        <f>HYPERLINK(EVENTO(U28,V28,VLOOKUP(J28,INICIO,2,FALSE),TEXT(K28,"00:00"),TEXT(L28,"00:00"),16),"Agregar al calendario")</f>
        <v>Agregar al calendario</v>
      </c>
      <c r="B28" s="40"/>
      <c r="C28" s="40"/>
      <c r="D28" s="82" t="s">
        <v>70</v>
      </c>
      <c r="E28" s="82" t="s">
        <v>71</v>
      </c>
      <c r="F28" s="82" t="s">
        <v>34</v>
      </c>
      <c r="G28" s="28" t="s">
        <v>26</v>
      </c>
      <c r="H28" s="28" t="s">
        <v>27</v>
      </c>
      <c r="I28" s="86" t="s">
        <v>64</v>
      </c>
      <c r="J28" s="87" t="s">
        <v>29</v>
      </c>
      <c r="K28" s="46">
        <v>1100.0</v>
      </c>
      <c r="L28" s="46">
        <v>1500.0</v>
      </c>
      <c r="M28" s="32">
        <f t="shared" si="6"/>
        <v>400</v>
      </c>
      <c r="N28" s="84">
        <v>70.0</v>
      </c>
      <c r="O28" s="40"/>
      <c r="P28" s="40"/>
      <c r="Q28" s="40"/>
      <c r="R28" s="40"/>
      <c r="S28" s="40"/>
      <c r="T28" s="57" t="s">
        <v>74</v>
      </c>
      <c r="U28" s="37" t="str">
        <f t="shared" si="7"/>
        <v>B6006 Matemática II - Práctica C1</v>
      </c>
      <c r="V28" s="37" t="str">
        <f t="shared" si="8"/>
        <v>Dictado: Anasagasti 2 B101
Comisión: C1(Práctica)
Observaciones: 26/02/2025 - Se actualizó la asignación de aula
04/03/2025 - Cambió la hora y se agregó asignación de aula</v>
      </c>
    </row>
    <row r="29" ht="36.0" customHeight="1">
      <c r="A29" s="25" t="str">
        <f>HYPERLINK(EVENTO(U29,V29,VLOOKUP(J29,INICIO,2,FALSE),TEXT(K29,"00:00"),TEXT(L29,"00:00"),16),"Agregar al calendario")</f>
        <v>Agregar al calendario</v>
      </c>
      <c r="B29" s="34" t="s">
        <v>75</v>
      </c>
      <c r="C29" s="26" t="s">
        <v>76</v>
      </c>
      <c r="D29" s="62" t="s">
        <v>75</v>
      </c>
      <c r="E29" s="27" t="s">
        <v>76</v>
      </c>
      <c r="F29" s="26" t="s">
        <v>51</v>
      </c>
      <c r="G29" s="28" t="s">
        <v>26</v>
      </c>
      <c r="H29" s="28" t="s">
        <v>27</v>
      </c>
      <c r="I29" s="43" t="s">
        <v>77</v>
      </c>
      <c r="J29" s="39" t="s">
        <v>35</v>
      </c>
      <c r="K29" s="31">
        <v>1700.0</v>
      </c>
      <c r="L29" s="31">
        <v>2000.0</v>
      </c>
      <c r="M29" s="32">
        <f t="shared" si="6"/>
        <v>300</v>
      </c>
      <c r="N29" s="33">
        <v>75.0</v>
      </c>
      <c r="O29" s="88" t="s">
        <v>78</v>
      </c>
      <c r="P29" s="85" t="s">
        <v>79</v>
      </c>
      <c r="Q29" s="89" t="s">
        <v>80</v>
      </c>
      <c r="R29" s="85"/>
      <c r="S29" s="90" t="s">
        <v>67</v>
      </c>
      <c r="T29" s="57" t="s">
        <v>81</v>
      </c>
      <c r="U29" s="37" t="str">
        <f t="shared" si="7"/>
        <v>B6008 Programación II - Teória / Práctica C1</v>
      </c>
      <c r="V29" s="37" t="str">
        <f t="shared" si="8"/>
        <v>Dictado: Anasagasti 2 B102A y B102B
Comisión: C1(Teória / Práctica)
Observaciones: 26/02/2025 - Se actualizó la asignación de aula</v>
      </c>
    </row>
    <row r="30" ht="36.0" customHeight="1">
      <c r="A30" s="25" t="str">
        <f>HYPERLINK(EVENTO(U30,V30,VLOOKUP(J30,INICIO,2,FALSE),TEXT(K30,"00:00"),TEXT(L30,"00:00"),16),"Agregar al calendario")</f>
        <v>Agregar al calendario</v>
      </c>
      <c r="B30" s="40"/>
      <c r="C30" s="40"/>
      <c r="D30" s="62" t="s">
        <v>75</v>
      </c>
      <c r="E30" s="27" t="s">
        <v>76</v>
      </c>
      <c r="F30" s="40"/>
      <c r="G30" s="28" t="s">
        <v>26</v>
      </c>
      <c r="H30" s="28" t="s">
        <v>27</v>
      </c>
      <c r="I30" s="43" t="s">
        <v>77</v>
      </c>
      <c r="J30" s="39" t="s">
        <v>48</v>
      </c>
      <c r="K30" s="31">
        <v>1800.0</v>
      </c>
      <c r="L30" s="31">
        <v>2100.0</v>
      </c>
      <c r="M30" s="32">
        <f t="shared" si="6"/>
        <v>300</v>
      </c>
      <c r="N30" s="33">
        <v>75.0</v>
      </c>
      <c r="O30" s="40"/>
      <c r="P30" s="40"/>
      <c r="Q30" s="40"/>
      <c r="R30" s="40"/>
      <c r="S30" s="40"/>
      <c r="T30" s="57" t="s">
        <v>81</v>
      </c>
      <c r="U30" s="37" t="str">
        <f t="shared" si="7"/>
        <v>B6008 Programación II -  C1</v>
      </c>
      <c r="V30" s="37" t="str">
        <f t="shared" si="8"/>
        <v>Dictado: Anasagasti 2 B102A y B102B
Comisión: C1()
Observaciones: 26/02/2025 - Se actualizó la asignación de aula</v>
      </c>
    </row>
    <row r="31" ht="36.0" customHeight="1">
      <c r="A31" s="25" t="str">
        <f>HYPERLINK(EVENTO(U31,V31,VLOOKUP(J31,INICIO,2,FALSE),TEXT(K31,"00:00"),TEXT(L31,"00:00"),16),"Agregar al calendario")</f>
        <v>Agregar al calendario</v>
      </c>
      <c r="B31" s="34" t="s">
        <v>82</v>
      </c>
      <c r="C31" s="26" t="s">
        <v>83</v>
      </c>
      <c r="D31" s="62" t="s">
        <v>82</v>
      </c>
      <c r="E31" s="27" t="s">
        <v>83</v>
      </c>
      <c r="F31" s="26" t="s">
        <v>51</v>
      </c>
      <c r="G31" s="28" t="s">
        <v>26</v>
      </c>
      <c r="H31" s="91" t="s">
        <v>57</v>
      </c>
      <c r="I31" s="61"/>
      <c r="J31" s="39" t="s">
        <v>42</v>
      </c>
      <c r="K31" s="31">
        <v>1700.0</v>
      </c>
      <c r="L31" s="31">
        <v>2000.0</v>
      </c>
      <c r="M31" s="32">
        <f t="shared" si="6"/>
        <v>300</v>
      </c>
      <c r="N31" s="33">
        <v>80.0</v>
      </c>
      <c r="O31" s="34" t="s">
        <v>84</v>
      </c>
      <c r="P31" s="56"/>
      <c r="Q31" s="92"/>
      <c r="R31" s="85"/>
      <c r="S31" s="90" t="s">
        <v>67</v>
      </c>
      <c r="T31" s="57"/>
      <c r="U31" s="37" t="str">
        <f t="shared" si="7"/>
        <v>B6009 Arquitectura de Computadoras I - Teória / Práctica C1</v>
      </c>
      <c r="V31" s="37" t="str">
        <f t="shared" si="8"/>
        <v>Dictado: Virtual 
Comisión: C1(Teória / Práctica)
Observaciones: </v>
      </c>
    </row>
    <row r="32" ht="36.0" customHeight="1">
      <c r="A32" s="25" t="str">
        <f>HYPERLINK(EVENTO(U32,V32,VLOOKUP(J32,INICIO,2,FALSE),TEXT(K32,"00:00"),TEXT(L32,"00:00"),16),"Agregar al calendario")</f>
        <v>Agregar al calendario</v>
      </c>
      <c r="B32" s="40"/>
      <c r="C32" s="40"/>
      <c r="D32" s="62" t="s">
        <v>82</v>
      </c>
      <c r="E32" s="27" t="s">
        <v>83</v>
      </c>
      <c r="F32" s="40"/>
      <c r="G32" s="28" t="s">
        <v>26</v>
      </c>
      <c r="H32" s="28" t="s">
        <v>27</v>
      </c>
      <c r="I32" s="43" t="s">
        <v>77</v>
      </c>
      <c r="J32" s="39" t="s">
        <v>35</v>
      </c>
      <c r="K32" s="31">
        <v>2000.0</v>
      </c>
      <c r="L32" s="31">
        <v>2300.0</v>
      </c>
      <c r="M32" s="32">
        <f t="shared" si="6"/>
        <v>300</v>
      </c>
      <c r="N32" s="33">
        <v>80.0</v>
      </c>
      <c r="O32" s="40"/>
      <c r="P32" s="40"/>
      <c r="Q32" s="40"/>
      <c r="R32" s="40"/>
      <c r="S32" s="40"/>
      <c r="T32" s="57"/>
      <c r="U32" s="37" t="str">
        <f t="shared" si="7"/>
        <v>B6009 Arquitectura de Computadoras I -  C1</v>
      </c>
      <c r="V32" s="37" t="str">
        <f t="shared" si="8"/>
        <v>Dictado: Anasagasti 2 B102A y B102B
Comisión: C1()
Observaciones: </v>
      </c>
    </row>
    <row r="33" ht="36.0" customHeight="1">
      <c r="A33" s="25" t="str">
        <f>HYPERLINK(EVENTO(U33,V33,VLOOKUP(J33,INICIO,2,FALSE),TEXT(K33,"00:00"),TEXT(L33,"00:00"),16),"Agregar al calendario")</f>
        <v>Agregar al calendario</v>
      </c>
      <c r="B33" s="93" t="s">
        <v>85</v>
      </c>
      <c r="C33" s="94" t="s">
        <v>86</v>
      </c>
      <c r="D33" s="62" t="s">
        <v>85</v>
      </c>
      <c r="E33" s="27" t="s">
        <v>86</v>
      </c>
      <c r="F33" s="26" t="s">
        <v>51</v>
      </c>
      <c r="G33" s="28" t="s">
        <v>26</v>
      </c>
      <c r="H33" s="95" t="s">
        <v>57</v>
      </c>
      <c r="I33" s="54"/>
      <c r="J33" s="96" t="s">
        <v>38</v>
      </c>
      <c r="K33" s="46">
        <v>1700.0</v>
      </c>
      <c r="L33" s="46">
        <v>2100.0</v>
      </c>
      <c r="M33" s="32">
        <f t="shared" si="6"/>
        <v>400</v>
      </c>
      <c r="N33" s="33">
        <v>50.0</v>
      </c>
      <c r="O33" s="55" t="s">
        <v>72</v>
      </c>
      <c r="P33" s="94" t="s">
        <v>73</v>
      </c>
      <c r="Q33" s="94" t="s">
        <v>87</v>
      </c>
      <c r="R33" s="94"/>
      <c r="S33" s="97" t="s">
        <v>32</v>
      </c>
      <c r="T33" s="57" t="s">
        <v>88</v>
      </c>
      <c r="U33" s="37" t="str">
        <f t="shared" si="7"/>
        <v>B6011 Física General II - Teória / Práctica C1</v>
      </c>
      <c r="V33" s="37" t="str">
        <f t="shared" si="8"/>
        <v>Dictado: Virtual 
Comisión: C1(Teória / Práctica)
Observaciones: 26/02/2025 - Cambios en la modalidad, dias y horarios.
04/03/2025 - COM1 a Virtual</v>
      </c>
    </row>
    <row r="34" ht="36.0" customHeight="1">
      <c r="A34" s="25" t="str">
        <f>HYPERLINK(EVENTO(U34,V34,VLOOKUP(J34,INICIO,2,FALSE),TEXT(K34,"00:00"),TEXT(L34,"00:00"),16),"Agregar al calendario")</f>
        <v>Agregar al calendario</v>
      </c>
      <c r="B34" s="40"/>
      <c r="C34" s="40"/>
      <c r="D34" s="62" t="s">
        <v>85</v>
      </c>
      <c r="E34" s="27" t="s">
        <v>86</v>
      </c>
      <c r="F34" s="40"/>
      <c r="G34" s="28" t="s">
        <v>26</v>
      </c>
      <c r="H34" s="42" t="s">
        <v>27</v>
      </c>
      <c r="I34" s="43" t="s">
        <v>37</v>
      </c>
      <c r="J34" s="96" t="s">
        <v>48</v>
      </c>
      <c r="K34" s="31">
        <v>900.0</v>
      </c>
      <c r="L34" s="31">
        <v>1300.0</v>
      </c>
      <c r="M34" s="32">
        <f t="shared" si="6"/>
        <v>400</v>
      </c>
      <c r="N34" s="33">
        <v>50.0</v>
      </c>
      <c r="O34" s="40"/>
      <c r="P34" s="40"/>
      <c r="Q34" s="40"/>
      <c r="R34" s="40"/>
      <c r="S34" s="40"/>
      <c r="T34" s="57" t="s">
        <v>89</v>
      </c>
      <c r="U34" s="37" t="str">
        <f t="shared" si="7"/>
        <v>B6011 Física General II -  C1</v>
      </c>
      <c r="V34" s="37" t="str">
        <f t="shared" si="8"/>
        <v>Dictado: Anasagasti 2 B102-B
Comisión: C1()
Observaciones: 4/03/2025 - Se asignó aula</v>
      </c>
    </row>
    <row r="35">
      <c r="A35" s="75"/>
      <c r="B35" s="98"/>
      <c r="C35" s="98"/>
      <c r="D35" s="99"/>
      <c r="E35" s="99"/>
      <c r="F35" s="99"/>
      <c r="G35" s="100"/>
      <c r="H35" s="100"/>
      <c r="I35" s="101"/>
      <c r="J35" s="102"/>
      <c r="K35" s="103"/>
      <c r="L35" s="103"/>
      <c r="M35" s="56"/>
      <c r="N35" s="56"/>
      <c r="O35" s="34"/>
      <c r="P35" s="56"/>
      <c r="Q35" s="34"/>
      <c r="R35" s="56"/>
      <c r="S35" s="90"/>
      <c r="T35" s="104"/>
      <c r="U35" s="104"/>
      <c r="V35" s="104"/>
    </row>
    <row r="36" ht="36.0" customHeight="1">
      <c r="A36" s="12"/>
      <c r="B36" s="12"/>
      <c r="C36" s="12" t="s">
        <v>90</v>
      </c>
      <c r="U36" s="12"/>
      <c r="V36" s="12"/>
    </row>
    <row r="37">
      <c r="A37" s="75"/>
      <c r="B37" s="8"/>
      <c r="C37" s="8"/>
      <c r="D37" s="76"/>
      <c r="E37" s="76"/>
      <c r="F37" s="76"/>
      <c r="G37" s="77"/>
      <c r="H37" s="77"/>
      <c r="I37" s="9"/>
      <c r="J37" s="78"/>
      <c r="K37" s="79"/>
      <c r="L37" s="79"/>
      <c r="M37" s="77"/>
      <c r="N37" s="77"/>
      <c r="O37" s="8"/>
      <c r="P37" s="77"/>
      <c r="Q37" s="8"/>
      <c r="R37" s="77"/>
      <c r="S37" s="10"/>
      <c r="T37" s="7"/>
      <c r="U37" s="7"/>
      <c r="V37" s="7"/>
    </row>
    <row r="38" ht="33.0" customHeight="1">
      <c r="A38" s="25" t="str">
        <f>HYPERLINK(EVENTO(U38,V38,VLOOKUP(J38,INICIO,2,FALSE),TEXT(K38,"00:00"),TEXT(L38,"00:00"),16),"Agregar al calendario")</f>
        <v>Agregar al calendario</v>
      </c>
      <c r="B38" s="17" t="s">
        <v>5</v>
      </c>
      <c r="C38" s="17" t="s">
        <v>6</v>
      </c>
      <c r="D38" s="17" t="s">
        <v>5</v>
      </c>
      <c r="E38" s="17" t="s">
        <v>6</v>
      </c>
      <c r="F38" s="18" t="s">
        <v>69</v>
      </c>
      <c r="G38" s="19" t="s">
        <v>8</v>
      </c>
      <c r="H38" s="20" t="s">
        <v>9</v>
      </c>
      <c r="I38" s="21" t="s">
        <v>10</v>
      </c>
      <c r="J38" s="22" t="s">
        <v>11</v>
      </c>
      <c r="K38" s="19" t="s">
        <v>12</v>
      </c>
      <c r="L38" s="19" t="s">
        <v>13</v>
      </c>
      <c r="M38" s="19" t="s">
        <v>14</v>
      </c>
      <c r="N38" s="20" t="s">
        <v>15</v>
      </c>
      <c r="O38" s="17" t="s">
        <v>16</v>
      </c>
      <c r="P38" s="20"/>
      <c r="Q38" s="17" t="s">
        <v>18</v>
      </c>
      <c r="R38" s="20"/>
      <c r="S38" s="23" t="s">
        <v>19</v>
      </c>
      <c r="T38" s="18" t="s">
        <v>20</v>
      </c>
      <c r="U38" s="24" t="s">
        <v>21</v>
      </c>
      <c r="V38" s="24" t="s">
        <v>22</v>
      </c>
    </row>
    <row r="39" ht="36.0" customHeight="1">
      <c r="A39" s="25" t="str">
        <f>HYPERLINK(EVENTO(U39,V39,VLOOKUP(J39,INICIO,2,FALSE),TEXT(K39,"00:00"),TEXT(L39,"00:00"),16),"Agregar al calendario")</f>
        <v>Agregar al calendario</v>
      </c>
      <c r="B39" s="98" t="s">
        <v>91</v>
      </c>
      <c r="C39" s="81" t="s">
        <v>92</v>
      </c>
      <c r="D39" s="62" t="s">
        <v>91</v>
      </c>
      <c r="E39" s="27" t="s">
        <v>92</v>
      </c>
      <c r="F39" s="27" t="s">
        <v>51</v>
      </c>
      <c r="G39" s="28" t="s">
        <v>26</v>
      </c>
      <c r="H39" s="28" t="s">
        <v>27</v>
      </c>
      <c r="I39" s="105" t="s">
        <v>41</v>
      </c>
      <c r="J39" s="83" t="s">
        <v>35</v>
      </c>
      <c r="K39" s="31">
        <v>1700.0</v>
      </c>
      <c r="L39" s="31">
        <v>2100.0</v>
      </c>
      <c r="M39" s="32">
        <f t="shared" ref="M39:M45" si="9">L39-K39</f>
        <v>400</v>
      </c>
      <c r="N39" s="33">
        <v>40.0</v>
      </c>
      <c r="O39" s="106" t="s">
        <v>93</v>
      </c>
      <c r="P39" s="84"/>
      <c r="Q39" s="106"/>
      <c r="R39" s="84"/>
      <c r="S39" s="35" t="s">
        <v>32</v>
      </c>
      <c r="T39" s="57" t="s">
        <v>81</v>
      </c>
      <c r="U39" s="37" t="str">
        <f t="shared" ref="U39:U45" si="10">D39&amp;" "&amp;E39&amp;" - "&amp;F39&amp;" "&amp;G39</f>
        <v>B6013 Bases de Datos - Teória / Práctica C1</v>
      </c>
      <c r="V39" s="37" t="str">
        <f t="shared" ref="V39:V45" si="11">"Dictado: "&amp;H39&amp;" "&amp;I39&amp;CHAR(10)&amp;
"Comisión: "&amp;G39&amp;"("&amp;F39&amp;")"&amp;CHAR(10)&amp;
"Observaciones: "&amp;T39</f>
        <v>Dictado: Anasagasti 2 B103
Comisión: C1(Teória / Práctica)
Observaciones: 26/02/2025 - Se actualizó la asignación de aula</v>
      </c>
    </row>
    <row r="40" ht="36.0" customHeight="1">
      <c r="A40" s="25" t="str">
        <f>HYPERLINK(EVENTO(U40,V40,VLOOKUP(J40,INICIO,2,FALSE),TEXT(K40,"00:00"),TEXT(L40,"00:00"),16),"Agregar al calendario")</f>
        <v>Agregar al calendario</v>
      </c>
      <c r="B40" s="40"/>
      <c r="C40" s="40"/>
      <c r="D40" s="62" t="s">
        <v>91</v>
      </c>
      <c r="E40" s="27" t="s">
        <v>92</v>
      </c>
      <c r="F40" s="27" t="s">
        <v>51</v>
      </c>
      <c r="G40" s="28" t="s">
        <v>26</v>
      </c>
      <c r="H40" s="107" t="s">
        <v>57</v>
      </c>
      <c r="I40" s="61"/>
      <c r="J40" s="87" t="s">
        <v>48</v>
      </c>
      <c r="K40" s="31">
        <v>1800.0</v>
      </c>
      <c r="L40" s="31">
        <v>2200.0</v>
      </c>
      <c r="M40" s="32">
        <f t="shared" si="9"/>
        <v>400</v>
      </c>
      <c r="N40" s="33">
        <v>40.0</v>
      </c>
      <c r="O40" s="62" t="s">
        <v>93</v>
      </c>
      <c r="P40" s="84"/>
      <c r="Q40" s="106"/>
      <c r="R40" s="84"/>
      <c r="S40" s="40"/>
      <c r="T40" s="57"/>
      <c r="U40" s="37" t="str">
        <f t="shared" si="10"/>
        <v>B6013 Bases de Datos - Teória / Práctica C1</v>
      </c>
      <c r="V40" s="37" t="str">
        <f t="shared" si="11"/>
        <v>Dictado: Virtual 
Comisión: C1(Teória / Práctica)
Observaciones: </v>
      </c>
    </row>
    <row r="41" ht="36.0" customHeight="1">
      <c r="A41" s="25" t="str">
        <f>HYPERLINK(EVENTO(U41,V41,VLOOKUP(J41,INICIO,2,FALSE),TEXT(K41,"00:00"),TEXT(L41,"00:00"),16),"Agregar al calendario")</f>
        <v>Agregar al calendario</v>
      </c>
      <c r="B41" s="34" t="s">
        <v>94</v>
      </c>
      <c r="C41" s="26" t="s">
        <v>95</v>
      </c>
      <c r="D41" s="62" t="s">
        <v>94</v>
      </c>
      <c r="E41" s="27" t="s">
        <v>95</v>
      </c>
      <c r="F41" s="27" t="s">
        <v>51</v>
      </c>
      <c r="G41" s="28" t="s">
        <v>26</v>
      </c>
      <c r="H41" s="28" t="s">
        <v>57</v>
      </c>
      <c r="I41" s="29"/>
      <c r="J41" s="30" t="s">
        <v>38</v>
      </c>
      <c r="K41" s="46">
        <v>1600.0</v>
      </c>
      <c r="L41" s="46">
        <v>2100.0</v>
      </c>
      <c r="M41" s="32">
        <f t="shared" si="9"/>
        <v>500</v>
      </c>
      <c r="N41" s="33">
        <v>40.0</v>
      </c>
      <c r="O41" s="62" t="s">
        <v>96</v>
      </c>
      <c r="P41" s="33"/>
      <c r="Q41" s="62"/>
      <c r="R41" s="33"/>
      <c r="S41" s="35"/>
      <c r="T41" s="73" t="s">
        <v>97</v>
      </c>
      <c r="U41" s="37" t="str">
        <f t="shared" si="10"/>
        <v>B6014 Introducción a los Sistemas Distribuidos y Paralelos - Teória / Práctica C1</v>
      </c>
      <c r="V41" s="37" t="str">
        <f t="shared" si="11"/>
        <v>Dictado: Virtual 
Comisión: C1(Teória / Práctica)
Observaciones: 23/01/2025 - Se agrego un encuentro que cambió la horarios
26/02/2025 - Cambió el horario del martes</v>
      </c>
    </row>
    <row r="42" ht="36.0" customHeight="1">
      <c r="A42" s="25" t="str">
        <f>HYPERLINK(EVENTO(U42,V42,VLOOKUP(J42,INICIO,2,FALSE),TEXT(K42,"00:00"),TEXT(L42,"00:00"),16),"Agregar al calendario")</f>
        <v>Agregar al calendario</v>
      </c>
      <c r="B42" s="40"/>
      <c r="C42" s="40"/>
      <c r="D42" s="62" t="s">
        <v>94</v>
      </c>
      <c r="E42" s="27" t="s">
        <v>95</v>
      </c>
      <c r="F42" s="27" t="s">
        <v>51</v>
      </c>
      <c r="G42" s="28" t="s">
        <v>26</v>
      </c>
      <c r="H42" s="59" t="s">
        <v>57</v>
      </c>
      <c r="I42" s="61"/>
      <c r="J42" s="39" t="s">
        <v>29</v>
      </c>
      <c r="K42" s="31">
        <v>1600.0</v>
      </c>
      <c r="L42" s="31">
        <v>1700.0</v>
      </c>
      <c r="M42" s="32">
        <f t="shared" si="9"/>
        <v>100</v>
      </c>
      <c r="N42" s="33">
        <v>40.0</v>
      </c>
      <c r="O42" s="62" t="s">
        <v>96</v>
      </c>
      <c r="P42" s="33"/>
      <c r="Q42" s="62"/>
      <c r="R42" s="33"/>
      <c r="S42" s="40"/>
      <c r="T42" s="54"/>
      <c r="U42" s="37" t="str">
        <f t="shared" si="10"/>
        <v>B6014 Introducción a los Sistemas Distribuidos y Paralelos - Teória / Práctica C1</v>
      </c>
      <c r="V42" s="37" t="str">
        <f t="shared" si="11"/>
        <v>Dictado: Virtual 
Comisión: C1(Teória / Práctica)
Observaciones: </v>
      </c>
    </row>
    <row r="43" ht="36.0" customHeight="1">
      <c r="A43" s="25" t="str">
        <f>HYPERLINK(EVENTO(U43,V43,VLOOKUP(J43,INICIO,2,FALSE),TEXT(K43,"00:00"),TEXT(L43,"00:00"),16),"Agregar al calendario")</f>
        <v>Agregar al calendario</v>
      </c>
      <c r="B43" s="34" t="s">
        <v>98</v>
      </c>
      <c r="C43" s="26" t="s">
        <v>99</v>
      </c>
      <c r="D43" s="62" t="s">
        <v>98</v>
      </c>
      <c r="E43" s="27" t="s">
        <v>99</v>
      </c>
      <c r="F43" s="27" t="s">
        <v>51</v>
      </c>
      <c r="G43" s="28" t="s">
        <v>26</v>
      </c>
      <c r="H43" s="28" t="s">
        <v>27</v>
      </c>
      <c r="I43" s="44" t="s">
        <v>100</v>
      </c>
      <c r="J43" s="39" t="s">
        <v>42</v>
      </c>
      <c r="K43" s="31">
        <v>1700.0</v>
      </c>
      <c r="L43" s="31">
        <v>2100.0</v>
      </c>
      <c r="M43" s="32">
        <f t="shared" si="9"/>
        <v>400</v>
      </c>
      <c r="N43" s="33">
        <v>40.0</v>
      </c>
      <c r="O43" s="62" t="s">
        <v>101</v>
      </c>
      <c r="P43" s="33"/>
      <c r="Q43" s="62"/>
      <c r="R43" s="33"/>
      <c r="S43" s="108" t="s">
        <v>102</v>
      </c>
      <c r="T43" s="57" t="s">
        <v>81</v>
      </c>
      <c r="U43" s="37" t="str">
        <f t="shared" si="10"/>
        <v>B6016 Laboratorio de Sistemas Embebidos - Teória / Práctica C1</v>
      </c>
      <c r="V43" s="37" t="str">
        <f t="shared" si="11"/>
        <v>Dictado: Anasagasti 2 Sin asignación
Comisión: C1(Teória / Práctica)
Observaciones: 26/02/2025 - Se actualizó la asignación de aula</v>
      </c>
    </row>
    <row r="44" ht="36.0" customHeight="1">
      <c r="A44" s="25" t="str">
        <f>HYPERLINK(EVENTO(U44,V44,VLOOKUP(J44,INICIO,2,FALSE),TEXT(K44,"00:00"),TEXT(L44,"00:00"),16),"Agregar al calendario")</f>
        <v>Agregar al calendario</v>
      </c>
      <c r="B44" s="40"/>
      <c r="C44" s="40"/>
      <c r="D44" s="62" t="s">
        <v>98</v>
      </c>
      <c r="E44" s="27" t="s">
        <v>99</v>
      </c>
      <c r="F44" s="27" t="s">
        <v>51</v>
      </c>
      <c r="G44" s="28" t="s">
        <v>26</v>
      </c>
      <c r="H44" s="59" t="s">
        <v>57</v>
      </c>
      <c r="I44" s="61"/>
      <c r="J44" s="39" t="s">
        <v>58</v>
      </c>
      <c r="K44" s="31">
        <v>2000.0</v>
      </c>
      <c r="L44" s="31">
        <v>2200.0</v>
      </c>
      <c r="M44" s="32">
        <f t="shared" si="9"/>
        <v>200</v>
      </c>
      <c r="N44" s="33">
        <v>40.0</v>
      </c>
      <c r="O44" s="62" t="s">
        <v>101</v>
      </c>
      <c r="P44" s="33"/>
      <c r="Q44" s="62"/>
      <c r="R44" s="33"/>
      <c r="S44" s="40"/>
      <c r="T44" s="57"/>
      <c r="U44" s="37" t="str">
        <f t="shared" si="10"/>
        <v>B6016 Laboratorio de Sistemas Embebidos - Teória / Práctica C1</v>
      </c>
      <c r="V44" s="37" t="str">
        <f t="shared" si="11"/>
        <v>Dictado: Virtual 
Comisión: C1(Teória / Práctica)
Observaciones: </v>
      </c>
    </row>
    <row r="45" ht="73.5" customHeight="1">
      <c r="A45" s="25" t="str">
        <f>HYPERLINK(EVENTO(U45,V45,VLOOKUP(J45,INICIO,2,FALSE),TEXT(K45,"00:00"),TEXT(L45,"00:00"),16),"Agregar al calendario")</f>
        <v>Agregar al calendario</v>
      </c>
      <c r="B45" s="109" t="s">
        <v>103</v>
      </c>
      <c r="C45" s="110" t="s">
        <v>104</v>
      </c>
      <c r="D45" s="62" t="s">
        <v>103</v>
      </c>
      <c r="E45" s="27" t="s">
        <v>104</v>
      </c>
      <c r="F45" s="27" t="s">
        <v>51</v>
      </c>
      <c r="G45" s="28" t="s">
        <v>26</v>
      </c>
      <c r="H45" s="28" t="s">
        <v>27</v>
      </c>
      <c r="I45" s="111" t="s">
        <v>41</v>
      </c>
      <c r="J45" s="112" t="s">
        <v>29</v>
      </c>
      <c r="K45" s="31">
        <v>1800.0</v>
      </c>
      <c r="L45" s="31">
        <v>2200.0</v>
      </c>
      <c r="M45" s="32">
        <f t="shared" si="9"/>
        <v>400</v>
      </c>
      <c r="N45" s="33">
        <v>40.0</v>
      </c>
      <c r="O45" s="109" t="s">
        <v>105</v>
      </c>
      <c r="P45" s="33"/>
      <c r="Q45" s="62"/>
      <c r="R45" s="33"/>
      <c r="S45" s="113" t="s">
        <v>32</v>
      </c>
      <c r="T45" s="57"/>
      <c r="U45" s="37" t="str">
        <f t="shared" si="10"/>
        <v>B6017 Seguridad Ambiental - Teória / Práctica C1</v>
      </c>
      <c r="V45" s="37" t="str">
        <f t="shared" si="11"/>
        <v>Dictado: Anasagasti 2 B103
Comisión: C1(Teória / Práctica)
Observaciones: </v>
      </c>
    </row>
    <row r="46">
      <c r="A46" s="114"/>
      <c r="B46" s="8"/>
      <c r="C46" s="8"/>
      <c r="D46" s="76"/>
      <c r="E46" s="76"/>
      <c r="F46" s="76"/>
      <c r="G46" s="77"/>
      <c r="H46" s="77"/>
      <c r="I46" s="9"/>
      <c r="J46" s="78"/>
      <c r="K46" s="79"/>
      <c r="L46" s="79"/>
      <c r="M46" s="77"/>
      <c r="N46" s="77"/>
      <c r="O46" s="8"/>
      <c r="P46" s="77"/>
      <c r="Q46" s="8"/>
      <c r="R46" s="77"/>
      <c r="S46" s="115"/>
      <c r="T46" s="77"/>
      <c r="U46" s="77"/>
      <c r="V46" s="77"/>
    </row>
    <row r="47" ht="36.0" customHeight="1">
      <c r="A47" s="12"/>
      <c r="B47" s="12" t="s">
        <v>106</v>
      </c>
      <c r="U47" s="12"/>
      <c r="V47" s="12"/>
    </row>
    <row r="48">
      <c r="A48" s="75"/>
      <c r="B48" s="8"/>
      <c r="C48" s="8"/>
      <c r="D48" s="76"/>
      <c r="E48" s="76"/>
      <c r="F48" s="76"/>
      <c r="G48" s="77"/>
      <c r="H48" s="77"/>
      <c r="I48" s="9"/>
      <c r="J48" s="78"/>
      <c r="K48" s="79"/>
      <c r="L48" s="79"/>
      <c r="M48" s="77"/>
      <c r="N48" s="77"/>
      <c r="O48" s="8"/>
      <c r="P48" s="77"/>
      <c r="Q48" s="8"/>
      <c r="R48" s="77"/>
      <c r="S48" s="10"/>
      <c r="T48" s="7"/>
      <c r="U48" s="7"/>
      <c r="V48" s="7"/>
    </row>
    <row r="49" ht="33.0" customHeight="1">
      <c r="A49" s="16"/>
      <c r="B49" s="17" t="s">
        <v>5</v>
      </c>
      <c r="C49" s="17" t="s">
        <v>6</v>
      </c>
      <c r="D49" s="17" t="s">
        <v>5</v>
      </c>
      <c r="E49" s="17" t="s">
        <v>6</v>
      </c>
      <c r="F49" s="18" t="s">
        <v>69</v>
      </c>
      <c r="G49" s="19" t="s">
        <v>8</v>
      </c>
      <c r="H49" s="20" t="s">
        <v>9</v>
      </c>
      <c r="I49" s="21" t="s">
        <v>10</v>
      </c>
      <c r="J49" s="22" t="s">
        <v>11</v>
      </c>
      <c r="K49" s="19" t="s">
        <v>12</v>
      </c>
      <c r="L49" s="19" t="s">
        <v>13</v>
      </c>
      <c r="M49" s="19" t="s">
        <v>14</v>
      </c>
      <c r="N49" s="20" t="s">
        <v>15</v>
      </c>
      <c r="O49" s="17" t="s">
        <v>16</v>
      </c>
      <c r="P49" s="20"/>
      <c r="Q49" s="17" t="s">
        <v>18</v>
      </c>
      <c r="R49" s="20"/>
      <c r="S49" s="23" t="s">
        <v>19</v>
      </c>
      <c r="T49" s="18" t="s">
        <v>20</v>
      </c>
      <c r="U49" s="24" t="s">
        <v>21</v>
      </c>
      <c r="V49" s="24" t="s">
        <v>22</v>
      </c>
    </row>
    <row r="50" ht="36.0" customHeight="1">
      <c r="A50" s="25" t="str">
        <f>HYPERLINK(EVENTO(U50,V50,VLOOKUP(J50,INICIO,2,FALSE),TEXT(K50,"00:00"),TEXT(L50,"00:00"),16),"Agregar al calendario")</f>
        <v>Agregar al calendario</v>
      </c>
      <c r="B50" s="98" t="s">
        <v>107</v>
      </c>
      <c r="C50" s="81" t="s">
        <v>108</v>
      </c>
      <c r="D50" s="62" t="s">
        <v>107</v>
      </c>
      <c r="E50" s="27" t="s">
        <v>108</v>
      </c>
      <c r="F50" s="27" t="s">
        <v>51</v>
      </c>
      <c r="G50" s="28" t="s">
        <v>26</v>
      </c>
      <c r="H50" s="116" t="s">
        <v>109</v>
      </c>
      <c r="I50" s="117"/>
      <c r="J50" s="118" t="s">
        <v>38</v>
      </c>
      <c r="K50" s="31">
        <v>1730.0</v>
      </c>
      <c r="L50" s="31">
        <v>2030.0</v>
      </c>
      <c r="M50" s="32">
        <f t="shared" ref="M50:M57" si="12">L50-K50</f>
        <v>300</v>
      </c>
      <c r="N50" s="119">
        <v>30.0</v>
      </c>
      <c r="O50" s="120" t="s">
        <v>53</v>
      </c>
      <c r="P50" s="84"/>
      <c r="Q50" s="106"/>
      <c r="R50" s="84"/>
      <c r="S50" s="35" t="s">
        <v>32</v>
      </c>
      <c r="T50" s="57" t="s">
        <v>56</v>
      </c>
      <c r="U50" s="37" t="str">
        <f t="shared" ref="U50:U57" si="13">D50&amp;" "&amp;E50&amp;" - "&amp;F50&amp;" "&amp;G50</f>
        <v>B6021 Ingeniería de Software - Teória / Práctica C1</v>
      </c>
      <c r="V50" s="37" t="str">
        <f t="shared" ref="V50:V57" si="14">"Dictado: "&amp;H50&amp;" "&amp;I50&amp;CHAR(10)&amp;
"Comisión: "&amp;G50&amp;"("&amp;F50&amp;")"&amp;CHAR(10)&amp;
"Observaciones: "&amp;T50</f>
        <v>Dictado: Virtual 🛜 
Comisión: C1(Teória / Práctica)
Observaciones: 27/02/2025: Se agregó el enlace a las videollamadas</v>
      </c>
    </row>
    <row r="51" ht="36.0" customHeight="1">
      <c r="A51" s="25" t="str">
        <f>HYPERLINK(EVENTO(U51,V51,VLOOKUP(J51,INICIO,2,FALSE),TEXT(K51,"00:00"),TEXT(L51,"00:00"),16),"Agregar al calendario")</f>
        <v>Agregar al calendario</v>
      </c>
      <c r="B51" s="40"/>
      <c r="C51" s="40"/>
      <c r="D51" s="62" t="s">
        <v>107</v>
      </c>
      <c r="E51" s="27" t="s">
        <v>108</v>
      </c>
      <c r="F51" s="27" t="s">
        <v>51</v>
      </c>
      <c r="G51" s="28" t="s">
        <v>26</v>
      </c>
      <c r="H51" s="121"/>
      <c r="I51" s="54"/>
      <c r="J51" s="118" t="s">
        <v>48</v>
      </c>
      <c r="K51" s="31">
        <v>1730.0</v>
      </c>
      <c r="L51" s="31">
        <v>2030.0</v>
      </c>
      <c r="M51" s="32">
        <f t="shared" si="12"/>
        <v>300</v>
      </c>
      <c r="N51" s="119">
        <v>30.0</v>
      </c>
      <c r="O51" s="120" t="s">
        <v>53</v>
      </c>
      <c r="P51" s="84"/>
      <c r="Q51" s="106"/>
      <c r="R51" s="84"/>
      <c r="S51" s="40"/>
      <c r="T51" s="57" t="s">
        <v>56</v>
      </c>
      <c r="U51" s="37" t="str">
        <f t="shared" si="13"/>
        <v>B6021 Ingeniería de Software - Teória / Práctica C1</v>
      </c>
      <c r="V51" s="37" t="str">
        <f t="shared" si="14"/>
        <v>Dictado:  
Comisión: C1(Teória / Práctica)
Observaciones: 27/02/2025: Se agregó el enlace a las videollamadas</v>
      </c>
    </row>
    <row r="52" ht="36.0" customHeight="1">
      <c r="A52" s="25" t="str">
        <f>HYPERLINK(EVENTO(U52,V52,VLOOKUP(J52,INICIO,2,FALSE),TEXT(K52,"00:00"),TEXT(L52,"00:00"),16),"Agregar al calendario")</f>
        <v>Agregar al calendario</v>
      </c>
      <c r="B52" s="34" t="s">
        <v>110</v>
      </c>
      <c r="C52" s="34" t="s">
        <v>111</v>
      </c>
      <c r="D52" s="62" t="s">
        <v>110</v>
      </c>
      <c r="E52" s="62" t="s">
        <v>111</v>
      </c>
      <c r="F52" s="27" t="s">
        <v>51</v>
      </c>
      <c r="G52" s="28" t="s">
        <v>26</v>
      </c>
      <c r="H52" s="91" t="s">
        <v>112</v>
      </c>
      <c r="I52" s="44" t="s">
        <v>100</v>
      </c>
      <c r="J52" s="112" t="s">
        <v>38</v>
      </c>
      <c r="K52" s="46">
        <v>1900.0</v>
      </c>
      <c r="L52" s="46">
        <v>2200.0</v>
      </c>
      <c r="M52" s="32">
        <f t="shared" si="12"/>
        <v>300</v>
      </c>
      <c r="N52" s="119">
        <v>30.0</v>
      </c>
      <c r="O52" s="27" t="s">
        <v>113</v>
      </c>
      <c r="P52" s="33"/>
      <c r="Q52" s="62"/>
      <c r="R52" s="33"/>
      <c r="S52" s="35" t="s">
        <v>32</v>
      </c>
      <c r="T52" s="73" t="s">
        <v>114</v>
      </c>
      <c r="U52" s="37" t="str">
        <f t="shared" si="13"/>
        <v>B6022 Probabilidad, Estadistica Y Procesos Aleatorios - Teória / Práctica C1</v>
      </c>
      <c r="V52" s="37" t="str">
        <f t="shared" si="14"/>
        <v>Dictado: Anasagasti 1 Sin asignación
Comisión: C1(Teória / Práctica)
Observaciones: 22/01/2025 - Se agregó la nota de promoción (8)
22/01/2025 - Corregida la modalidad de Presencial a virtual
26/02/2025 - Se actualizó la asignación de aula y horarios dia martes</v>
      </c>
    </row>
    <row r="53" ht="36.0" customHeight="1">
      <c r="A53" s="25" t="str">
        <f>HYPERLINK(EVENTO(U53,V53,VLOOKUP(J53,INICIO,2,FALSE),TEXT(K53,"00:00"),TEXT(L53,"00:00"),16),"Agregar al calendario")</f>
        <v>Agregar al calendario</v>
      </c>
      <c r="B53" s="40"/>
      <c r="C53" s="40"/>
      <c r="D53" s="62" t="s">
        <v>110</v>
      </c>
      <c r="E53" s="62" t="s">
        <v>111</v>
      </c>
      <c r="F53" s="27" t="s">
        <v>51</v>
      </c>
      <c r="G53" s="28" t="s">
        <v>26</v>
      </c>
      <c r="H53" s="119" t="s">
        <v>57</v>
      </c>
      <c r="I53" s="44" t="s">
        <v>100</v>
      </c>
      <c r="J53" s="112" t="s">
        <v>29</v>
      </c>
      <c r="K53" s="31">
        <v>1800.0</v>
      </c>
      <c r="L53" s="31">
        <v>2100.0</v>
      </c>
      <c r="M53" s="32">
        <f t="shared" si="12"/>
        <v>300</v>
      </c>
      <c r="N53" s="119">
        <v>30.0</v>
      </c>
      <c r="O53" s="27" t="s">
        <v>113</v>
      </c>
      <c r="P53" s="33"/>
      <c r="Q53" s="62"/>
      <c r="R53" s="33"/>
      <c r="S53" s="40"/>
      <c r="T53" s="54"/>
      <c r="U53" s="37" t="str">
        <f t="shared" si="13"/>
        <v>B6022 Probabilidad, Estadistica Y Procesos Aleatorios - Teória / Práctica C1</v>
      </c>
      <c r="V53" s="37" t="str">
        <f t="shared" si="14"/>
        <v>Dictado: Virtual Sin asignación
Comisión: C1(Teória / Práctica)
Observaciones: </v>
      </c>
    </row>
    <row r="54" ht="36.0" customHeight="1">
      <c r="A54" s="25" t="str">
        <f>HYPERLINK(EVENTO(U54,V54,VLOOKUP(J54,INICIO,2,FALSE),TEXT(K54,"00:00"),TEXT(L54,"00:00"),16),"Agregar al calendario")</f>
        <v>Agregar al calendario</v>
      </c>
      <c r="B54" s="34" t="s">
        <v>115</v>
      </c>
      <c r="C54" s="26" t="s">
        <v>116</v>
      </c>
      <c r="D54" s="62" t="s">
        <v>115</v>
      </c>
      <c r="E54" s="27" t="s">
        <v>116</v>
      </c>
      <c r="F54" s="27" t="s">
        <v>51</v>
      </c>
      <c r="G54" s="28" t="s">
        <v>26</v>
      </c>
      <c r="H54" s="119" t="s">
        <v>57</v>
      </c>
      <c r="I54" s="111"/>
      <c r="J54" s="112" t="s">
        <v>42</v>
      </c>
      <c r="K54" s="31">
        <v>2000.0</v>
      </c>
      <c r="L54" s="31">
        <v>2300.0</v>
      </c>
      <c r="M54" s="32">
        <f t="shared" si="12"/>
        <v>300</v>
      </c>
      <c r="N54" s="119">
        <v>30.0</v>
      </c>
      <c r="O54" s="26" t="s">
        <v>84</v>
      </c>
      <c r="P54" s="33"/>
      <c r="Q54" s="62"/>
      <c r="R54" s="33"/>
      <c r="S54" s="122"/>
      <c r="T54" s="57"/>
      <c r="U54" s="37" t="str">
        <f t="shared" si="13"/>
        <v>B6024 Arquitectura De Computadoras II - Teória / Práctica C1</v>
      </c>
      <c r="V54" s="37" t="str">
        <f t="shared" si="14"/>
        <v>Dictado: Virtual 
Comisión: C1(Teória / Práctica)
Observaciones: </v>
      </c>
    </row>
    <row r="55" ht="36.0" customHeight="1">
      <c r="A55" s="25" t="str">
        <f>HYPERLINK(EVENTO(U55,V55,VLOOKUP(J55,INICIO,2,FALSE),TEXT(K55,"00:00"),TEXT(L55,"00:00"),16),"Agregar al calendario")</f>
        <v>Agregar al calendario</v>
      </c>
      <c r="B55" s="40"/>
      <c r="C55" s="40"/>
      <c r="D55" s="62" t="s">
        <v>115</v>
      </c>
      <c r="E55" s="27" t="s">
        <v>116</v>
      </c>
      <c r="F55" s="27" t="s">
        <v>51</v>
      </c>
      <c r="G55" s="28" t="s">
        <v>26</v>
      </c>
      <c r="H55" s="123" t="s">
        <v>117</v>
      </c>
      <c r="I55" s="124" t="s">
        <v>100</v>
      </c>
      <c r="J55" s="112" t="s">
        <v>35</v>
      </c>
      <c r="K55" s="31">
        <v>1700.0</v>
      </c>
      <c r="L55" s="31">
        <v>2000.0</v>
      </c>
      <c r="M55" s="32">
        <f t="shared" si="12"/>
        <v>300</v>
      </c>
      <c r="N55" s="119">
        <v>30.0</v>
      </c>
      <c r="O55" s="40"/>
      <c r="P55" s="33"/>
      <c r="Q55" s="62"/>
      <c r="R55" s="33"/>
      <c r="S55" s="40"/>
      <c r="T55" s="57"/>
      <c r="U55" s="37" t="str">
        <f t="shared" si="13"/>
        <v>B6024 Arquitectura De Computadoras II - Teória / Práctica C1</v>
      </c>
      <c r="V55" s="37" t="str">
        <f t="shared" si="14"/>
        <v>Dictado: Presencial Sin asignación
Comisión: C1(Teória / Práctica)
Observaciones: </v>
      </c>
    </row>
    <row r="56" ht="36.0" customHeight="1">
      <c r="A56" s="25" t="str">
        <f>HYPERLINK(EVENTO(U56,V56,VLOOKUP(J56,INICIO,2,FALSE),TEXT(K56,"00:00"),TEXT(L56,"00:00"),16),"Agregar al calendario")</f>
        <v>Agregar al calendario</v>
      </c>
      <c r="B56" s="81" t="s">
        <v>118</v>
      </c>
      <c r="C56" s="81" t="s">
        <v>119</v>
      </c>
      <c r="D56" s="62"/>
      <c r="E56" s="27" t="s">
        <v>120</v>
      </c>
      <c r="F56" s="27" t="s">
        <v>51</v>
      </c>
      <c r="G56" s="28" t="s">
        <v>26</v>
      </c>
      <c r="H56" s="116" t="s">
        <v>121</v>
      </c>
      <c r="I56" s="117"/>
      <c r="J56" s="118" t="s">
        <v>42</v>
      </c>
      <c r="K56" s="31">
        <v>1700.0</v>
      </c>
      <c r="L56" s="31">
        <v>2000.0</v>
      </c>
      <c r="M56" s="32">
        <f t="shared" si="12"/>
        <v>300</v>
      </c>
      <c r="N56" s="119"/>
      <c r="O56" s="120" t="s">
        <v>53</v>
      </c>
      <c r="P56" s="119"/>
      <c r="Q56" s="27"/>
      <c r="R56" s="119"/>
      <c r="S56" s="125" t="s">
        <v>67</v>
      </c>
      <c r="T56" s="57" t="s">
        <v>56</v>
      </c>
      <c r="U56" s="37" t="str">
        <f t="shared" si="13"/>
        <v> Cs Datos [Optativa] - Teória / Práctica C1</v>
      </c>
      <c r="V56" s="37" t="str">
        <f t="shared" si="14"/>
        <v>Dictado: Virtual 🛜 
Comisión: C1(Teória / Práctica)
Observaciones: 27/02/2025: Se agregó el enlace a las videollamadas</v>
      </c>
    </row>
    <row r="57" ht="36.0" customHeight="1">
      <c r="A57" s="25" t="str">
        <f>HYPERLINK(EVENTO(U57,V57,VLOOKUP(J57,INICIO,2,FALSE),TEXT(K57,"00:00"),TEXT(L57,"00:00"),16),"Agregar al calendario")</f>
        <v>Agregar al calendario</v>
      </c>
      <c r="B57" s="40"/>
      <c r="C57" s="40"/>
      <c r="D57" s="126"/>
      <c r="E57" s="27" t="s">
        <v>120</v>
      </c>
      <c r="F57" s="27" t="s">
        <v>51</v>
      </c>
      <c r="G57" s="28" t="s">
        <v>26</v>
      </c>
      <c r="H57" s="121"/>
      <c r="I57" s="54"/>
      <c r="J57" s="118" t="s">
        <v>35</v>
      </c>
      <c r="K57" s="46">
        <v>1700.0</v>
      </c>
      <c r="L57" s="46">
        <v>2000.0</v>
      </c>
      <c r="M57" s="32">
        <f t="shared" si="12"/>
        <v>300</v>
      </c>
      <c r="N57" s="119"/>
      <c r="O57" s="120" t="s">
        <v>53</v>
      </c>
      <c r="P57" s="127"/>
      <c r="Q57" s="82"/>
      <c r="R57" s="127"/>
      <c r="S57" s="40"/>
      <c r="T57" s="57" t="s">
        <v>122</v>
      </c>
      <c r="U57" s="37" t="str">
        <f t="shared" si="13"/>
        <v> Cs Datos [Optativa] - Teória / Práctica C1</v>
      </c>
      <c r="V57" s="37" t="str">
        <f t="shared" si="14"/>
        <v>Dictado:  
Comisión: C1(Teória / Práctica)
Observaciones: 26/02/2025 - El horario cambió</v>
      </c>
    </row>
    <row r="58">
      <c r="A58" s="63"/>
      <c r="B58" s="8"/>
      <c r="C58" s="8"/>
      <c r="D58" s="128"/>
      <c r="E58" s="128"/>
      <c r="F58" s="128"/>
      <c r="G58" s="129"/>
      <c r="H58" s="129"/>
      <c r="I58" s="130"/>
      <c r="J58" s="130"/>
      <c r="K58" s="129"/>
      <c r="L58" s="129"/>
      <c r="M58" s="129"/>
      <c r="N58" s="129"/>
      <c r="O58" s="8"/>
      <c r="P58" s="129"/>
      <c r="Q58" s="131"/>
      <c r="R58" s="129"/>
      <c r="S58" s="132"/>
      <c r="T58" s="73"/>
      <c r="U58" s="74"/>
      <c r="V58" s="74"/>
    </row>
    <row r="59" ht="36.0" customHeight="1">
      <c r="A59" s="11"/>
      <c r="B59" s="11" t="s">
        <v>123</v>
      </c>
      <c r="U59" s="11"/>
      <c r="V59" s="11"/>
    </row>
    <row r="60">
      <c r="A60" s="63"/>
      <c r="B60" s="8"/>
      <c r="C60" s="8"/>
      <c r="D60" s="76"/>
      <c r="E60" s="76"/>
      <c r="F60" s="76"/>
      <c r="G60" s="77"/>
      <c r="H60" s="77"/>
      <c r="I60" s="9"/>
      <c r="J60" s="78"/>
      <c r="K60" s="79"/>
      <c r="L60" s="79"/>
      <c r="M60" s="77"/>
      <c r="N60" s="77"/>
      <c r="O60" s="8"/>
      <c r="P60" s="77"/>
      <c r="Q60" s="8"/>
      <c r="R60" s="77"/>
      <c r="S60" s="10"/>
      <c r="T60" s="133"/>
      <c r="U60" s="74"/>
      <c r="V60" s="74"/>
    </row>
    <row r="61" ht="33.0" customHeight="1">
      <c r="A61" s="16"/>
      <c r="B61" s="17" t="s">
        <v>5</v>
      </c>
      <c r="C61" s="17" t="s">
        <v>6</v>
      </c>
      <c r="D61" s="17" t="s">
        <v>5</v>
      </c>
      <c r="E61" s="17" t="s">
        <v>6</v>
      </c>
      <c r="F61" s="18" t="s">
        <v>69</v>
      </c>
      <c r="G61" s="19" t="s">
        <v>8</v>
      </c>
      <c r="H61" s="20" t="s">
        <v>9</v>
      </c>
      <c r="I61" s="21" t="s">
        <v>10</v>
      </c>
      <c r="J61" s="22" t="s">
        <v>11</v>
      </c>
      <c r="K61" s="19" t="s">
        <v>12</v>
      </c>
      <c r="L61" s="19" t="s">
        <v>13</v>
      </c>
      <c r="M61" s="19" t="s">
        <v>14</v>
      </c>
      <c r="N61" s="20" t="s">
        <v>15</v>
      </c>
      <c r="O61" s="17" t="s">
        <v>16</v>
      </c>
      <c r="P61" s="20"/>
      <c r="Q61" s="17" t="s">
        <v>18</v>
      </c>
      <c r="R61" s="20"/>
      <c r="S61" s="23" t="s">
        <v>19</v>
      </c>
      <c r="T61" s="18" t="s">
        <v>20</v>
      </c>
      <c r="U61" s="24" t="s">
        <v>21</v>
      </c>
      <c r="V61" s="24" t="s">
        <v>22</v>
      </c>
    </row>
    <row r="62" ht="36.0" customHeight="1">
      <c r="A62" s="25" t="str">
        <f>HYPERLINK(EVENTO(U62,V62,VLOOKUP(J62,INICIO,2,FALSE),TEXT(K62,"00:00"),TEXT(L62,"00:00"),16),"Agregar al calendario")</f>
        <v>Agregar al calendario</v>
      </c>
      <c r="B62" s="34" t="s">
        <v>124</v>
      </c>
      <c r="C62" s="26" t="s">
        <v>125</v>
      </c>
      <c r="D62" s="134" t="s">
        <v>124</v>
      </c>
      <c r="E62" s="91" t="s">
        <v>125</v>
      </c>
      <c r="F62" s="27" t="s">
        <v>51</v>
      </c>
      <c r="G62" s="91" t="s">
        <v>26</v>
      </c>
      <c r="H62" s="91" t="s">
        <v>126</v>
      </c>
      <c r="I62" s="30" t="s">
        <v>127</v>
      </c>
      <c r="J62" s="112" t="s">
        <v>38</v>
      </c>
      <c r="K62" s="31">
        <v>1300.0</v>
      </c>
      <c r="L62" s="31">
        <v>1600.0</v>
      </c>
      <c r="M62" s="32">
        <f t="shared" ref="M62:M64" si="15">L62-K62</f>
        <v>300</v>
      </c>
      <c r="N62" s="119">
        <v>30.0</v>
      </c>
      <c r="O62" s="27" t="s">
        <v>128</v>
      </c>
      <c r="P62" s="33"/>
      <c r="Q62" s="62"/>
      <c r="R62" s="33"/>
      <c r="S62" s="135" t="s">
        <v>67</v>
      </c>
      <c r="T62" s="57" t="s">
        <v>129</v>
      </c>
      <c r="U62" s="37" t="str">
        <f t="shared" ref="U62:U71" si="16">D62&amp;" "&amp;E62&amp;" - "&amp;F62&amp;" "&amp;G62</f>
        <v>B5672 Comunicaciones Analogicas Y Digitales - Teória / Práctica C1</v>
      </c>
      <c r="V62" s="37" t="str">
        <f t="shared" ref="V62:V71" si="17">"Dictado: "&amp;H62&amp;" "&amp;I62&amp;CHAR(10)&amp;
"Comisión: "&amp;G62&amp;"("&amp;F62&amp;")"&amp;CHAR(10)&amp;
"Observaciones: "&amp;T62</f>
        <v>Dictado: Anasagasti I LAB 106
Comisión: C1(Teória / Práctica)
Observaciones: 26/02/2025 - Llegó la información de la cátedra</v>
      </c>
    </row>
    <row r="63" ht="36.0" customHeight="1">
      <c r="A63" s="25" t="str">
        <f>HYPERLINK(EVENTO(U63,V63,VLOOKUP(J63,INICIO,2,FALSE),TEXT(K63,"00:00"),TEXT(L63,"00:00"),16),"Agregar al calendario")</f>
        <v>Agregar al calendario</v>
      </c>
      <c r="B63" s="40"/>
      <c r="C63" s="40"/>
      <c r="D63" s="134" t="s">
        <v>124</v>
      </c>
      <c r="E63" s="91" t="s">
        <v>125</v>
      </c>
      <c r="F63" s="27" t="s">
        <v>51</v>
      </c>
      <c r="G63" s="91" t="s">
        <v>26</v>
      </c>
      <c r="H63" s="91" t="s">
        <v>126</v>
      </c>
      <c r="I63" s="30" t="s">
        <v>127</v>
      </c>
      <c r="J63" s="112" t="s">
        <v>29</v>
      </c>
      <c r="K63" s="31">
        <v>1300.0</v>
      </c>
      <c r="L63" s="31">
        <v>1600.0</v>
      </c>
      <c r="M63" s="32">
        <f t="shared" si="15"/>
        <v>300</v>
      </c>
      <c r="N63" s="119">
        <v>30.0</v>
      </c>
      <c r="O63" s="62"/>
      <c r="P63" s="33"/>
      <c r="Q63" s="62"/>
      <c r="R63" s="33"/>
      <c r="S63" s="136"/>
      <c r="T63" s="57" t="s">
        <v>129</v>
      </c>
      <c r="U63" s="37" t="str">
        <f t="shared" si="16"/>
        <v>B5672 Comunicaciones Analogicas Y Digitales - Teória / Práctica C1</v>
      </c>
      <c r="V63" s="37" t="str">
        <f t="shared" si="17"/>
        <v>Dictado: Anasagasti I LAB 106
Comisión: C1(Teória / Práctica)
Observaciones: 26/02/2025 - Llegó la información de la cátedra</v>
      </c>
    </row>
    <row r="64" ht="49.5" customHeight="1">
      <c r="A64" s="25" t="str">
        <f>HYPERLINK(EVENTO(U64,V64,VLOOKUP(J64,INICIO,2,FALSE),TEXT(K64,"00:00"),TEXT(L64,"00:00"),16),"Agregar al calendario")</f>
        <v>Agregar al calendario</v>
      </c>
      <c r="B64" s="109" t="s">
        <v>130</v>
      </c>
      <c r="C64" s="27" t="s">
        <v>131</v>
      </c>
      <c r="D64" s="134" t="s">
        <v>130</v>
      </c>
      <c r="E64" s="91" t="s">
        <v>131</v>
      </c>
      <c r="F64" s="27" t="s">
        <v>51</v>
      </c>
      <c r="G64" s="91" t="s">
        <v>26</v>
      </c>
      <c r="H64" s="137" t="s">
        <v>57</v>
      </c>
      <c r="I64" s="138"/>
      <c r="J64" s="112" t="s">
        <v>48</v>
      </c>
      <c r="K64" s="31">
        <v>1700.0</v>
      </c>
      <c r="L64" s="31">
        <v>2100.0</v>
      </c>
      <c r="M64" s="32">
        <f t="shared" si="15"/>
        <v>400</v>
      </c>
      <c r="N64" s="33"/>
      <c r="O64" s="27" t="s">
        <v>132</v>
      </c>
      <c r="P64" s="33"/>
      <c r="Q64" s="62"/>
      <c r="R64" s="33"/>
      <c r="S64" s="113" t="s">
        <v>32</v>
      </c>
      <c r="T64" s="57" t="s">
        <v>129</v>
      </c>
      <c r="U64" s="37" t="str">
        <f t="shared" si="16"/>
        <v>B6038 Economia Y Organizacion Industrial - Teória / Práctica C1</v>
      </c>
      <c r="V64" s="37" t="str">
        <f t="shared" si="17"/>
        <v>Dictado: Virtual 
Comisión: C1(Teória / Práctica)
Observaciones: 26/02/2025 - Llegó la información de la cátedra</v>
      </c>
    </row>
    <row r="65" ht="36.0" customHeight="1">
      <c r="A65" s="139"/>
      <c r="B65" s="140"/>
      <c r="C65" s="141"/>
      <c r="D65" s="134" t="s">
        <v>130</v>
      </c>
      <c r="E65" s="91" t="s">
        <v>131</v>
      </c>
      <c r="F65" s="27"/>
      <c r="G65" s="91"/>
      <c r="H65" s="91"/>
      <c r="I65" s="142"/>
      <c r="J65" s="112"/>
      <c r="K65" s="33"/>
      <c r="L65" s="33"/>
      <c r="M65" s="33"/>
      <c r="N65" s="33"/>
      <c r="O65" s="62"/>
      <c r="P65" s="33"/>
      <c r="Q65" s="62"/>
      <c r="R65" s="33"/>
      <c r="S65" s="136"/>
      <c r="T65" s="57"/>
      <c r="U65" s="37" t="str">
        <f t="shared" si="16"/>
        <v>B6038 Economia Y Organizacion Industrial -  </v>
      </c>
      <c r="V65" s="37" t="str">
        <f t="shared" si="17"/>
        <v>Dictado:  
Comisión: ()
Observaciones: </v>
      </c>
    </row>
    <row r="66" ht="36.0" customHeight="1">
      <c r="A66" s="139"/>
      <c r="B66" s="82"/>
      <c r="C66" s="82"/>
      <c r="D66" s="82"/>
      <c r="E66" s="82"/>
      <c r="F66" s="82"/>
      <c r="G66" s="134"/>
      <c r="H66" s="91"/>
      <c r="I66" s="142"/>
      <c r="J66" s="112"/>
      <c r="K66" s="33"/>
      <c r="L66" s="33"/>
      <c r="M66" s="33"/>
      <c r="N66" s="33"/>
      <c r="O66" s="62"/>
      <c r="P66" s="33"/>
      <c r="Q66" s="62"/>
      <c r="R66" s="33"/>
      <c r="S66" s="113"/>
      <c r="T66" s="57"/>
      <c r="U66" s="37" t="str">
        <f t="shared" si="16"/>
        <v>  -  </v>
      </c>
      <c r="V66" s="37" t="str">
        <f t="shared" si="17"/>
        <v>Dictado:  
Comisión: ()
Observaciones: </v>
      </c>
    </row>
    <row r="67" ht="36.0" customHeight="1">
      <c r="A67" s="139"/>
      <c r="B67" s="82"/>
      <c r="C67" s="82"/>
      <c r="D67" s="82"/>
      <c r="E67" s="82"/>
      <c r="F67" s="82"/>
      <c r="G67" s="134"/>
      <c r="H67" s="91"/>
      <c r="I67" s="142"/>
      <c r="J67" s="112"/>
      <c r="K67" s="33"/>
      <c r="L67" s="33"/>
      <c r="M67" s="33"/>
      <c r="N67" s="33"/>
      <c r="O67" s="62"/>
      <c r="P67" s="33"/>
      <c r="Q67" s="62"/>
      <c r="R67" s="33"/>
      <c r="S67" s="113"/>
      <c r="T67" s="57"/>
      <c r="U67" s="37" t="str">
        <f t="shared" si="16"/>
        <v>  -  </v>
      </c>
      <c r="V67" s="37" t="str">
        <f t="shared" si="17"/>
        <v>Dictado:  
Comisión: ()
Observaciones: </v>
      </c>
    </row>
    <row r="68" ht="36.0" customHeight="1">
      <c r="A68" s="139"/>
      <c r="B68" s="82"/>
      <c r="C68" s="82"/>
      <c r="D68" s="82"/>
      <c r="E68" s="82"/>
      <c r="F68" s="82"/>
      <c r="G68" s="134"/>
      <c r="H68" s="91"/>
      <c r="I68" s="142"/>
      <c r="J68" s="112"/>
      <c r="K68" s="33"/>
      <c r="L68" s="33"/>
      <c r="M68" s="33"/>
      <c r="N68" s="33"/>
      <c r="O68" s="62"/>
      <c r="P68" s="33"/>
      <c r="Q68" s="62"/>
      <c r="R68" s="33"/>
      <c r="S68" s="113"/>
      <c r="T68" s="57"/>
      <c r="U68" s="37" t="str">
        <f t="shared" si="16"/>
        <v>  -  </v>
      </c>
      <c r="V68" s="37" t="str">
        <f t="shared" si="17"/>
        <v>Dictado:  
Comisión: ()
Observaciones: </v>
      </c>
    </row>
    <row r="69" ht="36.0" customHeight="1">
      <c r="A69" s="139"/>
      <c r="B69" s="82"/>
      <c r="C69" s="82"/>
      <c r="D69" s="82"/>
      <c r="E69" s="82"/>
      <c r="F69" s="82"/>
      <c r="G69" s="134"/>
      <c r="H69" s="91"/>
      <c r="I69" s="142"/>
      <c r="J69" s="112"/>
      <c r="K69" s="33"/>
      <c r="L69" s="33"/>
      <c r="M69" s="33"/>
      <c r="N69" s="33"/>
      <c r="O69" s="62"/>
      <c r="P69" s="33"/>
      <c r="Q69" s="62"/>
      <c r="R69" s="33"/>
      <c r="S69" s="113"/>
      <c r="T69" s="57"/>
      <c r="U69" s="37" t="str">
        <f t="shared" si="16"/>
        <v>  -  </v>
      </c>
      <c r="V69" s="37" t="str">
        <f t="shared" si="17"/>
        <v>Dictado:  
Comisión: ()
Observaciones: </v>
      </c>
    </row>
    <row r="70" ht="36.0" customHeight="1">
      <c r="A70" s="139"/>
      <c r="B70" s="82"/>
      <c r="C70" s="82"/>
      <c r="D70" s="82"/>
      <c r="E70" s="82"/>
      <c r="F70" s="82"/>
      <c r="G70" s="134"/>
      <c r="H70" s="91"/>
      <c r="I70" s="142"/>
      <c r="J70" s="112"/>
      <c r="K70" s="33"/>
      <c r="L70" s="33"/>
      <c r="M70" s="33"/>
      <c r="N70" s="33"/>
      <c r="O70" s="62"/>
      <c r="P70" s="33"/>
      <c r="Q70" s="62"/>
      <c r="R70" s="33"/>
      <c r="S70" s="113"/>
      <c r="T70" s="57"/>
      <c r="U70" s="37" t="str">
        <f t="shared" si="16"/>
        <v>  -  </v>
      </c>
      <c r="V70" s="37" t="str">
        <f t="shared" si="17"/>
        <v>Dictado:  
Comisión: ()
Observaciones: </v>
      </c>
    </row>
    <row r="71" ht="36.0" customHeight="1">
      <c r="A71" s="139"/>
      <c r="B71" s="82"/>
      <c r="C71" s="82"/>
      <c r="D71" s="82"/>
      <c r="E71" s="82"/>
      <c r="F71" s="82"/>
      <c r="G71" s="134"/>
      <c r="H71" s="91"/>
      <c r="I71" s="142"/>
      <c r="J71" s="112"/>
      <c r="K71" s="33"/>
      <c r="L71" s="33"/>
      <c r="M71" s="33"/>
      <c r="N71" s="33"/>
      <c r="O71" s="62"/>
      <c r="P71" s="33"/>
      <c r="Q71" s="62"/>
      <c r="R71" s="33"/>
      <c r="S71" s="113"/>
      <c r="T71" s="57"/>
      <c r="U71" s="37" t="str">
        <f t="shared" si="16"/>
        <v>  -  </v>
      </c>
      <c r="V71" s="37" t="str">
        <f t="shared" si="17"/>
        <v>Dictado:  
Comisión: ()
Observaciones: </v>
      </c>
    </row>
  </sheetData>
  <mergeCells count="109">
    <mergeCell ref="O21:O22"/>
    <mergeCell ref="P21:P22"/>
    <mergeCell ref="Q21:Q22"/>
    <mergeCell ref="O15:O16"/>
    <mergeCell ref="O17:O18"/>
    <mergeCell ref="P17:P18"/>
    <mergeCell ref="Q17:Q18"/>
    <mergeCell ref="O19:O20"/>
    <mergeCell ref="P19:P20"/>
    <mergeCell ref="Q19:Q20"/>
    <mergeCell ref="P9:P10"/>
    <mergeCell ref="Q9:Q10"/>
    <mergeCell ref="P11:P12"/>
    <mergeCell ref="Q11:Q12"/>
    <mergeCell ref="P13:P14"/>
    <mergeCell ref="Q13:Q14"/>
    <mergeCell ref="P15:P16"/>
    <mergeCell ref="Q15:Q16"/>
    <mergeCell ref="R15:R16"/>
    <mergeCell ref="A1:I1"/>
    <mergeCell ref="L1:T1"/>
    <mergeCell ref="A2:T2"/>
    <mergeCell ref="A3:T3"/>
    <mergeCell ref="A5:T5"/>
    <mergeCell ref="A6:T6"/>
    <mergeCell ref="B9:B14"/>
    <mergeCell ref="C9:C14"/>
    <mergeCell ref="O9:O10"/>
    <mergeCell ref="O11:O12"/>
    <mergeCell ref="O13:O14"/>
    <mergeCell ref="B15:B18"/>
    <mergeCell ref="C15:C18"/>
    <mergeCell ref="H15:I15"/>
    <mergeCell ref="R19:R20"/>
    <mergeCell ref="R21:R22"/>
    <mergeCell ref="R9:R10"/>
    <mergeCell ref="S9:S14"/>
    <mergeCell ref="R11:R12"/>
    <mergeCell ref="R13:R14"/>
    <mergeCell ref="S15:S18"/>
    <mergeCell ref="R17:R18"/>
    <mergeCell ref="S19:S22"/>
    <mergeCell ref="S52:S53"/>
    <mergeCell ref="S54:S55"/>
    <mergeCell ref="S56:S57"/>
    <mergeCell ref="B50:B51"/>
    <mergeCell ref="C50:C51"/>
    <mergeCell ref="H50:I51"/>
    <mergeCell ref="S50:S51"/>
    <mergeCell ref="C52:C53"/>
    <mergeCell ref="T52:T53"/>
    <mergeCell ref="O54:O55"/>
    <mergeCell ref="B59:T59"/>
    <mergeCell ref="H56:I57"/>
    <mergeCell ref="H64:I64"/>
    <mergeCell ref="B52:B53"/>
    <mergeCell ref="B54:B55"/>
    <mergeCell ref="C54:C55"/>
    <mergeCell ref="B56:B57"/>
    <mergeCell ref="C56:C57"/>
    <mergeCell ref="B62:B63"/>
    <mergeCell ref="C62:C63"/>
    <mergeCell ref="B19:B22"/>
    <mergeCell ref="C19:C22"/>
    <mergeCell ref="A24:T24"/>
    <mergeCell ref="C27:C28"/>
    <mergeCell ref="O27:O28"/>
    <mergeCell ref="P27:P28"/>
    <mergeCell ref="S27:S28"/>
    <mergeCell ref="Q27:Q28"/>
    <mergeCell ref="R27:R28"/>
    <mergeCell ref="O29:O30"/>
    <mergeCell ref="P29:P30"/>
    <mergeCell ref="Q29:Q30"/>
    <mergeCell ref="R29:R30"/>
    <mergeCell ref="S29:S30"/>
    <mergeCell ref="B33:B34"/>
    <mergeCell ref="C33:C34"/>
    <mergeCell ref="F33:F34"/>
    <mergeCell ref="H33:I33"/>
    <mergeCell ref="C36:T36"/>
    <mergeCell ref="Q33:Q34"/>
    <mergeCell ref="R33:R34"/>
    <mergeCell ref="S39:S40"/>
    <mergeCell ref="S41:S42"/>
    <mergeCell ref="T41:T42"/>
    <mergeCell ref="S43:S44"/>
    <mergeCell ref="O31:O32"/>
    <mergeCell ref="P31:P32"/>
    <mergeCell ref="Q31:Q32"/>
    <mergeCell ref="R31:R32"/>
    <mergeCell ref="S31:S32"/>
    <mergeCell ref="O33:O34"/>
    <mergeCell ref="P33:P34"/>
    <mergeCell ref="S33:S34"/>
    <mergeCell ref="B27:B28"/>
    <mergeCell ref="B29:B30"/>
    <mergeCell ref="C29:C30"/>
    <mergeCell ref="F29:F30"/>
    <mergeCell ref="B31:B32"/>
    <mergeCell ref="C31:C32"/>
    <mergeCell ref="F31:F32"/>
    <mergeCell ref="B39:B40"/>
    <mergeCell ref="C39:C40"/>
    <mergeCell ref="B41:B42"/>
    <mergeCell ref="C41:C42"/>
    <mergeCell ref="B43:B44"/>
    <mergeCell ref="C43:C44"/>
    <mergeCell ref="B47:T47"/>
  </mergeCells>
  <hyperlinks>
    <hyperlink r:id="rId2" ref="A3"/>
    <hyperlink r:id="rId3" ref="H15"/>
    <hyperlink r:id="rId4" ref="O15"/>
    <hyperlink r:id="rId5" ref="Q27"/>
    <hyperlink r:id="rId6" ref="O29"/>
    <hyperlink r:id="rId7" ref="O33"/>
    <hyperlink r:id="rId8" ref="H50"/>
    <hyperlink r:id="rId9" ref="O50"/>
    <hyperlink r:id="rId10" ref="O51"/>
    <hyperlink r:id="rId11" ref="H56"/>
    <hyperlink r:id="rId12" ref="O56"/>
    <hyperlink r:id="rId13" ref="O57"/>
  </hyperlinks>
  <printOptions/>
  <pageMargins bottom="0.75" footer="0.0" header="0.0" left="0.25" right="0.25" top="0.75"/>
  <pageSetup fitToHeight="0" paperSize="9" orientation="landscape"/>
  <drawing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7.14"/>
    <col customWidth="1" min="2" max="2" width="45.86"/>
  </cols>
  <sheetData>
    <row r="1">
      <c r="A1" s="249" t="s">
        <v>182</v>
      </c>
      <c r="B1" s="250" t="s">
        <v>204</v>
      </c>
    </row>
    <row r="2">
      <c r="A2" s="257">
        <v>45691.0</v>
      </c>
      <c r="B2" s="258" t="s">
        <v>205</v>
      </c>
    </row>
    <row r="3">
      <c r="A3" s="259">
        <v>45692.0</v>
      </c>
      <c r="B3" s="260" t="s">
        <v>205</v>
      </c>
    </row>
    <row r="4">
      <c r="A4" s="257">
        <v>45693.0</v>
      </c>
      <c r="B4" s="258" t="s">
        <v>205</v>
      </c>
    </row>
    <row r="5">
      <c r="A5" s="259">
        <v>45694.0</v>
      </c>
      <c r="B5" s="260" t="s">
        <v>205</v>
      </c>
    </row>
    <row r="6">
      <c r="A6" s="257">
        <v>45698.0</v>
      </c>
      <c r="B6" s="261" t="s">
        <v>206</v>
      </c>
    </row>
    <row r="7">
      <c r="A7" s="259">
        <v>45699.0</v>
      </c>
      <c r="B7" s="262" t="s">
        <v>206</v>
      </c>
    </row>
    <row r="8">
      <c r="A8" s="257">
        <v>45700.0</v>
      </c>
      <c r="B8" s="261" t="s">
        <v>206</v>
      </c>
    </row>
    <row r="9">
      <c r="A9" s="259">
        <v>45701.0</v>
      </c>
      <c r="B9" s="262" t="s">
        <v>206</v>
      </c>
    </row>
    <row r="10">
      <c r="A10" s="257">
        <v>45702.0</v>
      </c>
      <c r="B10" s="261" t="s">
        <v>206</v>
      </c>
    </row>
    <row r="11">
      <c r="A11" s="259">
        <v>45703.0</v>
      </c>
      <c r="B11" s="262" t="s">
        <v>206</v>
      </c>
    </row>
    <row r="12">
      <c r="A12" s="257">
        <v>45705.0</v>
      </c>
      <c r="B12" s="261" t="s">
        <v>207</v>
      </c>
    </row>
    <row r="13">
      <c r="A13" s="259">
        <v>45706.0</v>
      </c>
      <c r="B13" s="262" t="s">
        <v>207</v>
      </c>
    </row>
    <row r="14">
      <c r="A14" s="257">
        <v>45707.0</v>
      </c>
      <c r="B14" s="261" t="s">
        <v>207</v>
      </c>
    </row>
    <row r="15">
      <c r="A15" s="259">
        <v>45708.0</v>
      </c>
      <c r="B15" s="262" t="s">
        <v>207</v>
      </c>
    </row>
    <row r="16">
      <c r="A16" s="257">
        <v>45712.0</v>
      </c>
      <c r="B16" s="261" t="s">
        <v>208</v>
      </c>
    </row>
    <row r="17">
      <c r="A17" s="259">
        <v>45713.0</v>
      </c>
      <c r="B17" s="262" t="s">
        <v>208</v>
      </c>
    </row>
    <row r="18">
      <c r="A18" s="257">
        <v>45714.0</v>
      </c>
      <c r="B18" s="261" t="s">
        <v>209</v>
      </c>
    </row>
    <row r="19">
      <c r="A19" s="259">
        <v>45714.0</v>
      </c>
      <c r="B19" s="262" t="s">
        <v>208</v>
      </c>
    </row>
    <row r="20">
      <c r="A20" s="257">
        <v>45715.0</v>
      </c>
      <c r="B20" s="261" t="s">
        <v>208</v>
      </c>
    </row>
    <row r="21">
      <c r="A21" s="259">
        <v>45716.0</v>
      </c>
      <c r="B21" s="262" t="s">
        <v>208</v>
      </c>
    </row>
    <row r="22">
      <c r="A22" s="257">
        <v>45717.0</v>
      </c>
      <c r="B22" s="261" t="s">
        <v>208</v>
      </c>
    </row>
    <row r="23">
      <c r="A23" s="259">
        <v>45721.0</v>
      </c>
      <c r="B23" s="262" t="s">
        <v>210</v>
      </c>
    </row>
    <row r="24">
      <c r="A24" s="257">
        <v>45768.0</v>
      </c>
      <c r="B24" s="261" t="s">
        <v>211</v>
      </c>
    </row>
    <row r="25">
      <c r="A25" s="259">
        <v>45769.0</v>
      </c>
      <c r="B25" s="262" t="s">
        <v>211</v>
      </c>
    </row>
    <row r="26">
      <c r="A26" s="257">
        <v>45770.0</v>
      </c>
      <c r="B26" s="261" t="s">
        <v>211</v>
      </c>
    </row>
    <row r="27">
      <c r="A27" s="259">
        <v>45771.0</v>
      </c>
      <c r="B27" s="262" t="s">
        <v>211</v>
      </c>
    </row>
    <row r="28">
      <c r="A28" s="257">
        <v>45782.0</v>
      </c>
      <c r="B28" s="261" t="s">
        <v>212</v>
      </c>
    </row>
    <row r="29">
      <c r="A29" s="259">
        <v>45783.0</v>
      </c>
      <c r="B29" s="262" t="s">
        <v>212</v>
      </c>
    </row>
    <row r="30">
      <c r="A30" s="257">
        <v>45784.0</v>
      </c>
      <c r="B30" s="261" t="s">
        <v>212</v>
      </c>
    </row>
    <row r="31">
      <c r="A31" s="259">
        <v>45785.0</v>
      </c>
      <c r="B31" s="262" t="s">
        <v>212</v>
      </c>
    </row>
    <row r="32">
      <c r="A32" s="257">
        <v>45786.0</v>
      </c>
      <c r="B32" s="261" t="s">
        <v>212</v>
      </c>
    </row>
    <row r="33">
      <c r="A33" s="259">
        <v>45787.0</v>
      </c>
      <c r="B33" s="262" t="s">
        <v>212</v>
      </c>
    </row>
    <row r="34">
      <c r="A34" s="257">
        <v>45829.0</v>
      </c>
      <c r="B34" s="261" t="s">
        <v>213</v>
      </c>
    </row>
    <row r="35">
      <c r="A35" s="253">
        <v>45832.0</v>
      </c>
      <c r="B35" s="254" t="s">
        <v>214</v>
      </c>
    </row>
    <row r="36">
      <c r="A36" s="251">
        <v>45833.0</v>
      </c>
      <c r="B36" s="252" t="s">
        <v>214</v>
      </c>
    </row>
    <row r="37">
      <c r="A37" s="253">
        <v>45834.0</v>
      </c>
      <c r="B37" s="254" t="s">
        <v>214</v>
      </c>
    </row>
    <row r="38">
      <c r="A38" s="263">
        <v>45838.0</v>
      </c>
      <c r="B38" s="264" t="s">
        <v>215</v>
      </c>
    </row>
    <row r="39">
      <c r="A39" s="265">
        <v>45839.0</v>
      </c>
      <c r="B39" s="266" t="s">
        <v>215</v>
      </c>
    </row>
    <row r="40">
      <c r="A40" s="263">
        <v>45840.0</v>
      </c>
      <c r="B40" s="264" t="s">
        <v>215</v>
      </c>
    </row>
    <row r="41">
      <c r="A41" s="265">
        <v>45841.0</v>
      </c>
      <c r="B41" s="266" t="s">
        <v>215</v>
      </c>
    </row>
    <row r="42">
      <c r="A42" s="263">
        <v>45842.0</v>
      </c>
      <c r="B42" s="264" t="s">
        <v>215</v>
      </c>
    </row>
    <row r="43">
      <c r="A43" s="265">
        <v>45843.0</v>
      </c>
      <c r="B43" s="266" t="s">
        <v>215</v>
      </c>
    </row>
    <row r="44">
      <c r="A44" s="263">
        <v>45859.0</v>
      </c>
      <c r="B44" s="252" t="s">
        <v>216</v>
      </c>
    </row>
    <row r="45">
      <c r="A45" s="265">
        <v>45860.0</v>
      </c>
      <c r="B45" s="254" t="s">
        <v>216</v>
      </c>
    </row>
    <row r="46">
      <c r="A46" s="263">
        <v>45861.0</v>
      </c>
      <c r="B46" s="252" t="s">
        <v>216</v>
      </c>
    </row>
    <row r="47">
      <c r="A47" s="265">
        <v>45862.0</v>
      </c>
      <c r="B47" s="254" t="s">
        <v>216</v>
      </c>
    </row>
    <row r="48">
      <c r="A48" s="263">
        <v>45866.0</v>
      </c>
      <c r="B48" s="261" t="s">
        <v>209</v>
      </c>
    </row>
    <row r="49">
      <c r="A49" s="265">
        <v>45866.0</v>
      </c>
      <c r="B49" s="266" t="s">
        <v>217</v>
      </c>
    </row>
    <row r="50">
      <c r="A50" s="263">
        <v>45867.0</v>
      </c>
      <c r="B50" s="264" t="s">
        <v>217</v>
      </c>
    </row>
    <row r="51">
      <c r="A51" s="265">
        <v>45868.0</v>
      </c>
      <c r="B51" s="266" t="s">
        <v>217</v>
      </c>
    </row>
    <row r="52">
      <c r="A52" s="263">
        <v>45869.0</v>
      </c>
      <c r="B52" s="264" t="s">
        <v>217</v>
      </c>
    </row>
    <row r="53">
      <c r="A53" s="265">
        <v>45870.0</v>
      </c>
      <c r="B53" s="266" t="s">
        <v>217</v>
      </c>
    </row>
    <row r="54">
      <c r="A54" s="263">
        <v>45871.0</v>
      </c>
      <c r="B54" s="264" t="s">
        <v>217</v>
      </c>
    </row>
    <row r="55">
      <c r="A55" s="267">
        <v>45873.0</v>
      </c>
      <c r="B55" s="262" t="s">
        <v>210</v>
      </c>
    </row>
    <row r="56">
      <c r="A56" s="268">
        <v>45908.0</v>
      </c>
      <c r="B56" s="264" t="s">
        <v>218</v>
      </c>
    </row>
    <row r="57">
      <c r="A57" s="267">
        <v>45909.0</v>
      </c>
      <c r="B57" s="266" t="s">
        <v>218</v>
      </c>
    </row>
    <row r="58">
      <c r="A58" s="268">
        <v>45910.0</v>
      </c>
      <c r="B58" s="264" t="s">
        <v>218</v>
      </c>
    </row>
    <row r="59">
      <c r="A59" s="267">
        <v>45911.0</v>
      </c>
      <c r="B59" s="266" t="s">
        <v>218</v>
      </c>
    </row>
    <row r="60">
      <c r="A60" s="263">
        <v>45922.0</v>
      </c>
      <c r="B60" s="264" t="s">
        <v>219</v>
      </c>
    </row>
    <row r="61">
      <c r="A61" s="265">
        <v>45923.0</v>
      </c>
      <c r="B61" s="266" t="s">
        <v>219</v>
      </c>
    </row>
    <row r="62">
      <c r="A62" s="263">
        <v>45924.0</v>
      </c>
      <c r="B62" s="264" t="s">
        <v>219</v>
      </c>
    </row>
    <row r="63">
      <c r="A63" s="265">
        <v>45925.0</v>
      </c>
      <c r="B63" s="266" t="s">
        <v>219</v>
      </c>
    </row>
    <row r="64">
      <c r="A64" s="263">
        <v>45926.0</v>
      </c>
      <c r="B64" s="264" t="s">
        <v>219</v>
      </c>
    </row>
    <row r="65">
      <c r="A65" s="265">
        <v>45927.0</v>
      </c>
      <c r="B65" s="266" t="s">
        <v>219</v>
      </c>
    </row>
    <row r="66">
      <c r="A66" s="263">
        <v>45980.0</v>
      </c>
      <c r="B66" s="264" t="s">
        <v>213</v>
      </c>
    </row>
    <row r="67">
      <c r="A67" s="265">
        <v>45986.0</v>
      </c>
      <c r="B67" s="269" t="s">
        <v>220</v>
      </c>
    </row>
    <row r="68">
      <c r="A68" s="263">
        <v>45987.0</v>
      </c>
      <c r="B68" s="269" t="s">
        <v>220</v>
      </c>
    </row>
    <row r="69">
      <c r="A69" s="265">
        <v>45988.0</v>
      </c>
      <c r="B69" s="269" t="s">
        <v>220</v>
      </c>
    </row>
    <row r="70">
      <c r="A70" s="263">
        <v>45992.0</v>
      </c>
      <c r="B70" s="270" t="s">
        <v>221</v>
      </c>
    </row>
    <row r="71">
      <c r="A71" s="265">
        <v>45993.0</v>
      </c>
      <c r="B71" s="270" t="s">
        <v>221</v>
      </c>
    </row>
    <row r="72">
      <c r="A72" s="263">
        <v>45994.0</v>
      </c>
      <c r="B72" s="270" t="s">
        <v>221</v>
      </c>
    </row>
    <row r="73">
      <c r="A73" s="265">
        <v>45995.0</v>
      </c>
      <c r="B73" s="270" t="s">
        <v>221</v>
      </c>
    </row>
    <row r="74">
      <c r="A74" s="263">
        <v>45996.0</v>
      </c>
      <c r="B74" s="270" t="s">
        <v>221</v>
      </c>
    </row>
    <row r="75">
      <c r="A75" s="265">
        <v>45997.0</v>
      </c>
      <c r="B75" s="270" t="s">
        <v>221</v>
      </c>
    </row>
    <row r="76">
      <c r="A76" s="263">
        <v>46000.0</v>
      </c>
      <c r="B76" s="269" t="s">
        <v>222</v>
      </c>
    </row>
    <row r="77">
      <c r="A77" s="265">
        <v>46001.0</v>
      </c>
      <c r="B77" s="269" t="s">
        <v>222</v>
      </c>
    </row>
    <row r="78">
      <c r="A78" s="263">
        <v>46002.0</v>
      </c>
      <c r="B78" s="269" t="s">
        <v>222</v>
      </c>
    </row>
    <row r="79">
      <c r="A79" s="265">
        <v>46006.0</v>
      </c>
      <c r="B79" s="269" t="s">
        <v>223</v>
      </c>
    </row>
    <row r="80">
      <c r="A80" s="263">
        <v>46007.0</v>
      </c>
      <c r="B80" s="269" t="s">
        <v>223</v>
      </c>
    </row>
    <row r="81">
      <c r="A81" s="265">
        <v>46008.0</v>
      </c>
      <c r="B81" s="269" t="s">
        <v>223</v>
      </c>
    </row>
    <row r="82">
      <c r="A82" s="263">
        <v>46009.0</v>
      </c>
      <c r="B82" s="269" t="s">
        <v>223</v>
      </c>
    </row>
    <row r="83">
      <c r="A83" s="265">
        <v>46010.0</v>
      </c>
      <c r="B83" s="269" t="s">
        <v>223</v>
      </c>
    </row>
    <row r="84">
      <c r="A84" s="251"/>
      <c r="B84" s="264"/>
    </row>
    <row r="85">
      <c r="A85" s="253"/>
      <c r="B85" s="266"/>
    </row>
    <row r="86">
      <c r="A86" s="251"/>
      <c r="B86" s="264"/>
    </row>
    <row r="87">
      <c r="A87" s="253"/>
      <c r="B87" s="266"/>
    </row>
    <row r="88">
      <c r="A88" s="251"/>
      <c r="B88" s="271"/>
    </row>
    <row r="89">
      <c r="A89" s="253"/>
      <c r="B89" s="266"/>
    </row>
    <row r="90">
      <c r="A90" s="251"/>
      <c r="B90" s="264"/>
    </row>
    <row r="91">
      <c r="A91" s="253"/>
      <c r="B91" s="266"/>
    </row>
    <row r="92">
      <c r="A92" s="251"/>
      <c r="B92" s="264"/>
    </row>
    <row r="93">
      <c r="A93" s="253"/>
      <c r="B93" s="266"/>
    </row>
    <row r="94">
      <c r="A94" s="251"/>
      <c r="B94" s="264"/>
    </row>
    <row r="95">
      <c r="A95" s="253"/>
      <c r="B95" s="266"/>
    </row>
    <row r="96">
      <c r="A96" s="251"/>
      <c r="B96" s="264"/>
    </row>
    <row r="97">
      <c r="A97" s="253"/>
      <c r="B97" s="266"/>
    </row>
    <row r="98">
      <c r="A98" s="251"/>
      <c r="B98" s="264"/>
    </row>
    <row r="99">
      <c r="A99" s="253"/>
      <c r="B99" s="266"/>
    </row>
    <row r="100">
      <c r="A100" s="251"/>
      <c r="B100" s="264"/>
    </row>
    <row r="101">
      <c r="A101" s="253"/>
      <c r="B101" s="266"/>
    </row>
    <row r="102">
      <c r="A102" s="251"/>
      <c r="B102" s="264"/>
    </row>
    <row r="103">
      <c r="A103" s="253"/>
      <c r="B103" s="266"/>
    </row>
    <row r="104">
      <c r="A104" s="251"/>
      <c r="B104" s="264"/>
    </row>
    <row r="105">
      <c r="A105" s="253"/>
      <c r="B105" s="266"/>
    </row>
    <row r="106">
      <c r="A106" s="251"/>
      <c r="B106" s="264"/>
    </row>
    <row r="107">
      <c r="A107" s="253"/>
      <c r="B107" s="266"/>
    </row>
    <row r="108">
      <c r="A108" s="251"/>
      <c r="B108" s="264"/>
    </row>
    <row r="109">
      <c r="A109" s="253"/>
      <c r="B109" s="266"/>
    </row>
    <row r="110">
      <c r="A110" s="251"/>
      <c r="B110" s="264"/>
    </row>
    <row r="111">
      <c r="A111" s="253"/>
      <c r="B111" s="266"/>
    </row>
    <row r="112">
      <c r="A112" s="251"/>
      <c r="B112" s="264"/>
    </row>
    <row r="113">
      <c r="A113" s="253"/>
      <c r="B113" s="266"/>
    </row>
    <row r="114">
      <c r="A114" s="251"/>
      <c r="B114" s="264"/>
    </row>
    <row r="115">
      <c r="A115" s="253"/>
      <c r="B115" s="266"/>
    </row>
    <row r="116">
      <c r="A116" s="272"/>
      <c r="B116" s="273"/>
    </row>
  </sheetData>
  <dataValidations>
    <dataValidation type="custom" allowBlank="1" showDropDown="1" sqref="A2:A116">
      <formula1>OR(NOT(ISERROR(DATEVALUE(A2))), AND(ISNUMBER(A2), LEFT(CELL("format", A2))="D"))</formula1>
    </dataValidation>
    <dataValidation allowBlank="1" showDropDown="1" sqref="B2:B116"/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86"/>
    <col customWidth="1" min="2" max="3" width="26.14"/>
    <col customWidth="1" min="4" max="4" width="10.0"/>
    <col customWidth="1" min="5" max="5" width="40.71"/>
    <col customWidth="1" min="6" max="6" width="11.71"/>
    <col customWidth="1" min="7" max="7" width="6.43"/>
    <col customWidth="1" min="8" max="8" width="22.14"/>
    <col customWidth="1" min="9" max="9" width="17.0"/>
    <col customWidth="1" min="10" max="10" width="12.14"/>
    <col customWidth="1" min="11" max="11" width="8.43"/>
    <col customWidth="1" min="12" max="12" width="8.57"/>
    <col customWidth="1" min="13" max="13" width="8.0"/>
    <col customWidth="1" min="14" max="15" width="26.14"/>
  </cols>
  <sheetData>
    <row r="1" ht="55.5" customHeight="1">
      <c r="A1" s="1"/>
      <c r="B1" s="3"/>
      <c r="C1" s="3"/>
      <c r="D1" s="1"/>
      <c r="J1" s="2"/>
      <c r="K1" s="3" t="s">
        <v>224</v>
      </c>
    </row>
    <row r="2" ht="33.0" customHeight="1">
      <c r="A2" s="18" t="s">
        <v>225</v>
      </c>
      <c r="B2" s="274"/>
      <c r="C2" s="274"/>
      <c r="D2" s="17" t="s">
        <v>5</v>
      </c>
      <c r="E2" s="17" t="s">
        <v>6</v>
      </c>
      <c r="F2" s="18" t="s">
        <v>69</v>
      </c>
      <c r="G2" s="19" t="s">
        <v>8</v>
      </c>
      <c r="H2" s="20" t="s">
        <v>9</v>
      </c>
      <c r="I2" s="21" t="s">
        <v>10</v>
      </c>
      <c r="J2" s="22" t="s">
        <v>11</v>
      </c>
      <c r="K2" s="19" t="s">
        <v>12</v>
      </c>
      <c r="L2" s="19" t="s">
        <v>13</v>
      </c>
      <c r="M2" s="20" t="s">
        <v>15</v>
      </c>
      <c r="N2" s="20" t="s">
        <v>16</v>
      </c>
      <c r="O2" s="20" t="s">
        <v>18</v>
      </c>
    </row>
    <row r="3" ht="36.0" customHeight="1">
      <c r="A3" s="27">
        <v>1.0</v>
      </c>
      <c r="B3" s="27" t="str">
        <f t="shared" ref="B3:B40" si="1">A3&amp;J3&amp;K3</f>
        <v>1Jueves1100</v>
      </c>
      <c r="C3" s="27" t="str">
        <f t="shared" ref="C3:C40" si="2">A3&amp;J3&amp;L3</f>
        <v>1Jueves1500</v>
      </c>
      <c r="D3" s="27" t="s">
        <v>23</v>
      </c>
      <c r="E3" s="27" t="s">
        <v>24</v>
      </c>
      <c r="F3" s="27" t="s">
        <v>25</v>
      </c>
      <c r="G3" s="91" t="s">
        <v>26</v>
      </c>
      <c r="H3" s="91" t="s">
        <v>27</v>
      </c>
      <c r="I3" s="142" t="s">
        <v>28</v>
      </c>
      <c r="J3" s="30" t="s">
        <v>29</v>
      </c>
      <c r="K3" s="275">
        <v>1100.0</v>
      </c>
      <c r="L3" s="275">
        <v>1500.0</v>
      </c>
      <c r="M3" s="33">
        <v>70.0</v>
      </c>
      <c r="N3" s="33" t="s">
        <v>30</v>
      </c>
      <c r="O3" s="48"/>
    </row>
    <row r="4" ht="36.0" customHeight="1">
      <c r="A4" s="27">
        <v>1.0</v>
      </c>
      <c r="B4" s="27" t="str">
        <f t="shared" si="1"/>
        <v>1Miércoles1500</v>
      </c>
      <c r="C4" s="27" t="str">
        <f t="shared" si="2"/>
        <v>1Miércoles1900</v>
      </c>
      <c r="D4" s="27" t="s">
        <v>23</v>
      </c>
      <c r="E4" s="27" t="s">
        <v>24</v>
      </c>
      <c r="F4" s="27" t="s">
        <v>34</v>
      </c>
      <c r="G4" s="91" t="s">
        <v>26</v>
      </c>
      <c r="H4" s="91" t="s">
        <v>27</v>
      </c>
      <c r="I4" s="142" t="s">
        <v>28</v>
      </c>
      <c r="J4" s="30" t="s">
        <v>35</v>
      </c>
      <c r="K4" s="275">
        <v>1500.0</v>
      </c>
      <c r="L4" s="275">
        <v>1900.0</v>
      </c>
      <c r="M4" s="33">
        <v>70.0</v>
      </c>
      <c r="N4" s="48"/>
      <c r="O4" s="119" t="s">
        <v>31</v>
      </c>
    </row>
    <row r="5" ht="36.0" customHeight="1">
      <c r="A5" s="27">
        <v>1.0</v>
      </c>
      <c r="B5" s="27" t="str">
        <f t="shared" si="1"/>
        <v>1Martes1200</v>
      </c>
      <c r="C5" s="27" t="str">
        <f t="shared" si="2"/>
        <v>1Martes1600</v>
      </c>
      <c r="D5" s="27" t="s">
        <v>23</v>
      </c>
      <c r="E5" s="27" t="s">
        <v>24</v>
      </c>
      <c r="F5" s="27" t="s">
        <v>25</v>
      </c>
      <c r="G5" s="91" t="s">
        <v>36</v>
      </c>
      <c r="H5" s="91" t="s">
        <v>27</v>
      </c>
      <c r="I5" s="142" t="s">
        <v>37</v>
      </c>
      <c r="J5" s="30" t="s">
        <v>38</v>
      </c>
      <c r="K5" s="275">
        <v>1200.0</v>
      </c>
      <c r="L5" s="275">
        <v>1600.0</v>
      </c>
      <c r="M5" s="276">
        <v>70.0</v>
      </c>
      <c r="N5" s="33" t="s">
        <v>39</v>
      </c>
      <c r="O5" s="276"/>
    </row>
    <row r="6" ht="36.0" customHeight="1">
      <c r="A6" s="27">
        <v>1.0</v>
      </c>
      <c r="B6" s="27" t="str">
        <f t="shared" si="1"/>
        <v>1Lunes1500</v>
      </c>
      <c r="C6" s="27" t="str">
        <f t="shared" si="2"/>
        <v>1Lunes1900</v>
      </c>
      <c r="D6" s="27" t="s">
        <v>23</v>
      </c>
      <c r="E6" s="27" t="s">
        <v>24</v>
      </c>
      <c r="F6" s="27" t="s">
        <v>34</v>
      </c>
      <c r="G6" s="91" t="s">
        <v>36</v>
      </c>
      <c r="H6" s="91" t="s">
        <v>27</v>
      </c>
      <c r="I6" s="142" t="s">
        <v>41</v>
      </c>
      <c r="J6" s="30" t="s">
        <v>42</v>
      </c>
      <c r="K6" s="275">
        <v>1500.0</v>
      </c>
      <c r="L6" s="275">
        <v>1900.0</v>
      </c>
      <c r="M6" s="276">
        <v>70.0</v>
      </c>
      <c r="N6" s="276"/>
      <c r="O6" s="119" t="s">
        <v>40</v>
      </c>
    </row>
    <row r="7" ht="36.0" customHeight="1">
      <c r="A7" s="27">
        <v>1.0</v>
      </c>
      <c r="B7" s="27" t="str">
        <f t="shared" si="1"/>
        <v>1Martes900</v>
      </c>
      <c r="C7" s="27" t="str">
        <f t="shared" si="2"/>
        <v>1Martes1300</v>
      </c>
      <c r="D7" s="27" t="s">
        <v>49</v>
      </c>
      <c r="E7" s="27" t="s">
        <v>50</v>
      </c>
      <c r="F7" s="27" t="s">
        <v>51</v>
      </c>
      <c r="G7" s="91" t="s">
        <v>26</v>
      </c>
      <c r="H7" s="91" t="s">
        <v>57</v>
      </c>
      <c r="I7" s="30" t="s">
        <v>57</v>
      </c>
      <c r="J7" s="30" t="s">
        <v>38</v>
      </c>
      <c r="K7" s="275">
        <v>900.0</v>
      </c>
      <c r="L7" s="275">
        <v>1300.0</v>
      </c>
      <c r="M7" s="33">
        <v>65.0</v>
      </c>
      <c r="N7" s="33" t="s">
        <v>53</v>
      </c>
      <c r="O7" s="33" t="s">
        <v>55</v>
      </c>
    </row>
    <row r="8" ht="36.0" customHeight="1">
      <c r="A8" s="27">
        <v>1.0</v>
      </c>
      <c r="B8" s="27" t="str">
        <f t="shared" si="1"/>
        <v>1Viernes1700</v>
      </c>
      <c r="C8" s="27" t="str">
        <f t="shared" si="2"/>
        <v>1Viernes2100</v>
      </c>
      <c r="D8" s="27" t="s">
        <v>49</v>
      </c>
      <c r="E8" s="27" t="s">
        <v>50</v>
      </c>
      <c r="F8" s="27" t="s">
        <v>51</v>
      </c>
      <c r="G8" s="91" t="s">
        <v>26</v>
      </c>
      <c r="H8" s="91" t="s">
        <v>57</v>
      </c>
      <c r="I8" s="30" t="s">
        <v>57</v>
      </c>
      <c r="J8" s="30" t="s">
        <v>48</v>
      </c>
      <c r="K8" s="275">
        <v>1700.0</v>
      </c>
      <c r="L8" s="275">
        <v>2100.0</v>
      </c>
      <c r="M8" s="33">
        <v>65.0</v>
      </c>
      <c r="N8" s="33" t="s">
        <v>53</v>
      </c>
      <c r="O8" s="33" t="s">
        <v>55</v>
      </c>
    </row>
    <row r="9" ht="36.0" customHeight="1">
      <c r="A9" s="27">
        <v>1.0</v>
      </c>
      <c r="B9" s="27" t="str">
        <f t="shared" si="1"/>
        <v>1Martes1700</v>
      </c>
      <c r="C9" s="27" t="str">
        <f t="shared" si="2"/>
        <v>1Martes2100</v>
      </c>
      <c r="D9" s="27" t="s">
        <v>49</v>
      </c>
      <c r="E9" s="27" t="s">
        <v>50</v>
      </c>
      <c r="F9" s="27" t="s">
        <v>51</v>
      </c>
      <c r="G9" s="91" t="s">
        <v>36</v>
      </c>
      <c r="H9" s="91" t="s">
        <v>57</v>
      </c>
      <c r="I9" s="30" t="s">
        <v>57</v>
      </c>
      <c r="J9" s="30" t="s">
        <v>38</v>
      </c>
      <c r="K9" s="275">
        <v>1700.0</v>
      </c>
      <c r="L9" s="275">
        <v>2100.0</v>
      </c>
      <c r="M9" s="33">
        <v>65.0</v>
      </c>
      <c r="N9" s="33" t="s">
        <v>60</v>
      </c>
      <c r="O9" s="33" t="s">
        <v>61</v>
      </c>
    </row>
    <row r="10" ht="36.0" customHeight="1">
      <c r="A10" s="27">
        <v>1.0</v>
      </c>
      <c r="B10" s="27" t="str">
        <f t="shared" si="1"/>
        <v>1Jueves1700</v>
      </c>
      <c r="C10" s="27" t="str">
        <f t="shared" si="2"/>
        <v>1Jueves2100</v>
      </c>
      <c r="D10" s="27" t="s">
        <v>49</v>
      </c>
      <c r="E10" s="27" t="s">
        <v>50</v>
      </c>
      <c r="F10" s="27" t="s">
        <v>51</v>
      </c>
      <c r="G10" s="91" t="s">
        <v>36</v>
      </c>
      <c r="H10" s="91" t="s">
        <v>27</v>
      </c>
      <c r="I10" s="142" t="s">
        <v>28</v>
      </c>
      <c r="J10" s="30" t="s">
        <v>29</v>
      </c>
      <c r="K10" s="275">
        <v>1700.0</v>
      </c>
      <c r="L10" s="275">
        <v>2100.0</v>
      </c>
      <c r="M10" s="33">
        <v>65.0</v>
      </c>
      <c r="N10" s="33" t="s">
        <v>60</v>
      </c>
      <c r="O10" s="33" t="s">
        <v>61</v>
      </c>
    </row>
    <row r="11" ht="36.0" customHeight="1">
      <c r="A11" s="27">
        <v>1.0</v>
      </c>
      <c r="B11" s="27" t="str">
        <f t="shared" si="1"/>
        <v>1Miércoles1500</v>
      </c>
      <c r="C11" s="27" t="str">
        <f t="shared" si="2"/>
        <v>1Miércoles1700</v>
      </c>
      <c r="D11" s="27" t="s">
        <v>62</v>
      </c>
      <c r="E11" s="27" t="s">
        <v>63</v>
      </c>
      <c r="F11" s="27" t="s">
        <v>51</v>
      </c>
      <c r="G11" s="91" t="s">
        <v>26</v>
      </c>
      <c r="H11" s="91" t="s">
        <v>27</v>
      </c>
      <c r="I11" s="142" t="s">
        <v>64</v>
      </c>
      <c r="J11" s="30" t="s">
        <v>35</v>
      </c>
      <c r="K11" s="275">
        <v>1500.0</v>
      </c>
      <c r="L11" s="275">
        <v>1700.0</v>
      </c>
      <c r="M11" s="33">
        <v>35.0</v>
      </c>
      <c r="N11" s="33" t="s">
        <v>65</v>
      </c>
      <c r="O11" s="33" t="s">
        <v>66</v>
      </c>
    </row>
    <row r="12" ht="36.0" customHeight="1">
      <c r="A12" s="27">
        <v>1.0</v>
      </c>
      <c r="B12" s="27" t="str">
        <f t="shared" si="1"/>
        <v>1Viernes1500</v>
      </c>
      <c r="C12" s="27" t="str">
        <f t="shared" si="2"/>
        <v>1Viernes1700</v>
      </c>
      <c r="D12" s="27" t="s">
        <v>62</v>
      </c>
      <c r="E12" s="27" t="s">
        <v>63</v>
      </c>
      <c r="F12" s="27" t="s">
        <v>51</v>
      </c>
      <c r="G12" s="91" t="s">
        <v>26</v>
      </c>
      <c r="H12" s="91" t="s">
        <v>27</v>
      </c>
      <c r="I12" s="142" t="s">
        <v>64</v>
      </c>
      <c r="J12" s="30" t="s">
        <v>48</v>
      </c>
      <c r="K12" s="275">
        <v>1500.0</v>
      </c>
      <c r="L12" s="275">
        <v>1700.0</v>
      </c>
      <c r="M12" s="33"/>
      <c r="N12" s="33" t="s">
        <v>65</v>
      </c>
      <c r="O12" s="33" t="s">
        <v>66</v>
      </c>
    </row>
    <row r="13" ht="36.0" customHeight="1">
      <c r="A13" s="27">
        <v>1.0</v>
      </c>
      <c r="B13" s="27" t="str">
        <f t="shared" si="1"/>
        <v>1Miércoles1900</v>
      </c>
      <c r="C13" s="27" t="str">
        <f t="shared" si="2"/>
        <v>1Miércoles2100</v>
      </c>
      <c r="D13" s="27" t="s">
        <v>62</v>
      </c>
      <c r="E13" s="27" t="s">
        <v>63</v>
      </c>
      <c r="F13" s="27" t="s">
        <v>51</v>
      </c>
      <c r="G13" s="91" t="s">
        <v>36</v>
      </c>
      <c r="H13" s="91" t="s">
        <v>27</v>
      </c>
      <c r="I13" s="142" t="s">
        <v>64</v>
      </c>
      <c r="J13" s="30" t="s">
        <v>35</v>
      </c>
      <c r="K13" s="275">
        <v>1900.0</v>
      </c>
      <c r="L13" s="275">
        <v>2100.0</v>
      </c>
      <c r="M13" s="33">
        <v>35.0</v>
      </c>
      <c r="N13" s="33" t="s">
        <v>65</v>
      </c>
      <c r="O13" s="33" t="s">
        <v>66</v>
      </c>
    </row>
    <row r="14" ht="36.0" customHeight="1">
      <c r="A14" s="27">
        <v>1.0</v>
      </c>
      <c r="B14" s="27" t="str">
        <f t="shared" si="1"/>
        <v>1Viernes1900</v>
      </c>
      <c r="C14" s="27" t="str">
        <f t="shared" si="2"/>
        <v>1Viernes2100</v>
      </c>
      <c r="D14" s="27" t="s">
        <v>62</v>
      </c>
      <c r="E14" s="27" t="s">
        <v>63</v>
      </c>
      <c r="F14" s="27" t="s">
        <v>51</v>
      </c>
      <c r="G14" s="91" t="s">
        <v>36</v>
      </c>
      <c r="H14" s="91" t="s">
        <v>27</v>
      </c>
      <c r="I14" s="142" t="s">
        <v>64</v>
      </c>
      <c r="J14" s="30" t="s">
        <v>48</v>
      </c>
      <c r="K14" s="275">
        <v>1900.0</v>
      </c>
      <c r="L14" s="275">
        <v>2100.0</v>
      </c>
      <c r="M14" s="33"/>
      <c r="N14" s="33" t="s">
        <v>65</v>
      </c>
      <c r="O14" s="33" t="s">
        <v>66</v>
      </c>
    </row>
    <row r="15" ht="36.0" customHeight="1">
      <c r="A15" s="27">
        <v>2.0</v>
      </c>
      <c r="B15" s="27" t="str">
        <f t="shared" si="1"/>
        <v>2Martes1100</v>
      </c>
      <c r="C15" s="27" t="str">
        <f t="shared" si="2"/>
        <v>2Martes1500</v>
      </c>
      <c r="D15" s="27" t="s">
        <v>70</v>
      </c>
      <c r="E15" s="27" t="s">
        <v>71</v>
      </c>
      <c r="F15" s="27" t="s">
        <v>25</v>
      </c>
      <c r="G15" s="91" t="s">
        <v>26</v>
      </c>
      <c r="H15" s="91" t="s">
        <v>27</v>
      </c>
      <c r="I15" s="142" t="s">
        <v>64</v>
      </c>
      <c r="J15" s="30" t="s">
        <v>38</v>
      </c>
      <c r="K15" s="275">
        <v>1100.0</v>
      </c>
      <c r="L15" s="275">
        <v>1500.0</v>
      </c>
      <c r="M15" s="33">
        <v>70.0</v>
      </c>
      <c r="N15" s="33" t="s">
        <v>30</v>
      </c>
      <c r="O15" s="84"/>
    </row>
    <row r="16" ht="36.0" customHeight="1">
      <c r="A16" s="27">
        <v>2.0</v>
      </c>
      <c r="B16" s="27" t="str">
        <f t="shared" si="1"/>
        <v>2Jueves900</v>
      </c>
      <c r="C16" s="27" t="str">
        <f t="shared" si="2"/>
        <v>2Jueves1300</v>
      </c>
      <c r="D16" s="27" t="s">
        <v>70</v>
      </c>
      <c r="E16" s="27" t="s">
        <v>71</v>
      </c>
      <c r="F16" s="27" t="s">
        <v>34</v>
      </c>
      <c r="G16" s="91" t="s">
        <v>26</v>
      </c>
      <c r="H16" s="91" t="s">
        <v>27</v>
      </c>
      <c r="I16" s="142" t="s">
        <v>64</v>
      </c>
      <c r="J16" s="30" t="s">
        <v>29</v>
      </c>
      <c r="K16" s="275">
        <v>900.0</v>
      </c>
      <c r="L16" s="275">
        <v>1300.0</v>
      </c>
      <c r="M16" s="33">
        <v>70.0</v>
      </c>
      <c r="N16" s="33"/>
      <c r="O16" s="84" t="s">
        <v>226</v>
      </c>
    </row>
    <row r="17" ht="36.0" customHeight="1">
      <c r="A17" s="27">
        <v>2.0</v>
      </c>
      <c r="B17" s="27" t="str">
        <f t="shared" si="1"/>
        <v>2Miércoles1700</v>
      </c>
      <c r="C17" s="27" t="str">
        <f t="shared" si="2"/>
        <v>2Miércoles2000</v>
      </c>
      <c r="D17" s="27" t="s">
        <v>75</v>
      </c>
      <c r="E17" s="27" t="s">
        <v>76</v>
      </c>
      <c r="F17" s="27" t="s">
        <v>51</v>
      </c>
      <c r="G17" s="91" t="s">
        <v>26</v>
      </c>
      <c r="H17" s="91" t="s">
        <v>27</v>
      </c>
      <c r="I17" s="142" t="s">
        <v>100</v>
      </c>
      <c r="J17" s="30" t="s">
        <v>35</v>
      </c>
      <c r="K17" s="275">
        <v>1700.0</v>
      </c>
      <c r="L17" s="275">
        <v>2000.0</v>
      </c>
      <c r="M17" s="33">
        <v>75.0</v>
      </c>
      <c r="N17" s="33" t="s">
        <v>78</v>
      </c>
      <c r="O17" s="84"/>
    </row>
    <row r="18" ht="36.0" customHeight="1">
      <c r="A18" s="27">
        <v>2.0</v>
      </c>
      <c r="B18" s="27" t="str">
        <f t="shared" si="1"/>
        <v>2Viernes1800</v>
      </c>
      <c r="C18" s="27" t="str">
        <f t="shared" si="2"/>
        <v>2Viernes2100</v>
      </c>
      <c r="D18" s="27" t="s">
        <v>75</v>
      </c>
      <c r="E18" s="27" t="s">
        <v>76</v>
      </c>
      <c r="F18" s="27"/>
      <c r="G18" s="91" t="s">
        <v>26</v>
      </c>
      <c r="H18" s="91" t="s">
        <v>27</v>
      </c>
      <c r="I18" s="142" t="s">
        <v>100</v>
      </c>
      <c r="J18" s="30" t="s">
        <v>48</v>
      </c>
      <c r="K18" s="275">
        <v>1800.0</v>
      </c>
      <c r="L18" s="275">
        <v>2100.0</v>
      </c>
      <c r="M18" s="33">
        <v>75.0</v>
      </c>
      <c r="N18" s="33" t="s">
        <v>227</v>
      </c>
      <c r="O18" s="84"/>
    </row>
    <row r="19" ht="36.0" customHeight="1">
      <c r="A19" s="27">
        <v>2.0</v>
      </c>
      <c r="B19" s="27" t="str">
        <f t="shared" si="1"/>
        <v>2Lunes1700</v>
      </c>
      <c r="C19" s="27" t="str">
        <f t="shared" si="2"/>
        <v>2Lunes2000</v>
      </c>
      <c r="D19" s="27" t="s">
        <v>82</v>
      </c>
      <c r="E19" s="27" t="s">
        <v>83</v>
      </c>
      <c r="F19" s="27" t="s">
        <v>51</v>
      </c>
      <c r="G19" s="91" t="s">
        <v>26</v>
      </c>
      <c r="H19" s="91" t="s">
        <v>57</v>
      </c>
      <c r="I19" s="142"/>
      <c r="J19" s="30" t="s">
        <v>42</v>
      </c>
      <c r="K19" s="275">
        <v>1700.0</v>
      </c>
      <c r="L19" s="275">
        <v>2000.0</v>
      </c>
      <c r="M19" s="33">
        <v>80.0</v>
      </c>
      <c r="N19" s="33" t="s">
        <v>84</v>
      </c>
      <c r="O19" s="84"/>
    </row>
    <row r="20" ht="36.0" customHeight="1">
      <c r="A20" s="27">
        <v>2.0</v>
      </c>
      <c r="B20" s="27" t="str">
        <f t="shared" si="1"/>
        <v>2Miércoles2000</v>
      </c>
      <c r="C20" s="27" t="str">
        <f t="shared" si="2"/>
        <v>2Miércoles2300</v>
      </c>
      <c r="D20" s="27" t="s">
        <v>82</v>
      </c>
      <c r="E20" s="27" t="s">
        <v>83</v>
      </c>
      <c r="F20" s="27"/>
      <c r="G20" s="91" t="s">
        <v>26</v>
      </c>
      <c r="H20" s="91" t="s">
        <v>27</v>
      </c>
      <c r="I20" s="142" t="s">
        <v>64</v>
      </c>
      <c r="J20" s="30" t="s">
        <v>35</v>
      </c>
      <c r="K20" s="275">
        <v>2000.0</v>
      </c>
      <c r="L20" s="275">
        <v>2300.0</v>
      </c>
      <c r="M20" s="33">
        <v>80.0</v>
      </c>
      <c r="N20" s="33" t="s">
        <v>84</v>
      </c>
      <c r="O20" s="84"/>
    </row>
    <row r="21" ht="36.0" customHeight="1">
      <c r="A21" s="27">
        <v>2.0</v>
      </c>
      <c r="B21" s="27" t="str">
        <f t="shared" si="1"/>
        <v>2Lunes900</v>
      </c>
      <c r="C21" s="27" t="str">
        <f t="shared" si="2"/>
        <v>2Lunes1300</v>
      </c>
      <c r="D21" s="27" t="s">
        <v>85</v>
      </c>
      <c r="E21" s="27" t="s">
        <v>86</v>
      </c>
      <c r="F21" s="27" t="s">
        <v>51</v>
      </c>
      <c r="G21" s="91" t="s">
        <v>26</v>
      </c>
      <c r="H21" s="91" t="s">
        <v>27</v>
      </c>
      <c r="I21" s="142" t="s">
        <v>100</v>
      </c>
      <c r="J21" s="30" t="s">
        <v>42</v>
      </c>
      <c r="K21" s="275">
        <v>900.0</v>
      </c>
      <c r="L21" s="275">
        <v>1300.0</v>
      </c>
      <c r="M21" s="33">
        <v>50.0</v>
      </c>
      <c r="N21" s="33" t="s">
        <v>226</v>
      </c>
      <c r="O21" s="84" t="s">
        <v>87</v>
      </c>
    </row>
    <row r="22" ht="36.0" customHeight="1">
      <c r="A22" s="27">
        <v>2.0</v>
      </c>
      <c r="B22" s="27" t="str">
        <f t="shared" si="1"/>
        <v>2Miercoles900</v>
      </c>
      <c r="C22" s="27" t="str">
        <f t="shared" si="2"/>
        <v>2Miercoles1300</v>
      </c>
      <c r="D22" s="27" t="s">
        <v>85</v>
      </c>
      <c r="E22" s="27" t="s">
        <v>86</v>
      </c>
      <c r="F22" s="27"/>
      <c r="G22" s="91" t="s">
        <v>26</v>
      </c>
      <c r="H22" s="91" t="s">
        <v>57</v>
      </c>
      <c r="I22" s="142"/>
      <c r="J22" s="30" t="s">
        <v>58</v>
      </c>
      <c r="K22" s="275">
        <v>900.0</v>
      </c>
      <c r="L22" s="275">
        <v>1300.0</v>
      </c>
      <c r="M22" s="33">
        <v>50.0</v>
      </c>
      <c r="N22" s="33" t="s">
        <v>226</v>
      </c>
      <c r="O22" s="84" t="s">
        <v>87</v>
      </c>
    </row>
    <row r="23" ht="36.0" customHeight="1">
      <c r="A23" s="27">
        <v>3.0</v>
      </c>
      <c r="B23" s="27" t="str">
        <f t="shared" si="1"/>
        <v>3Miércoles1700</v>
      </c>
      <c r="C23" s="27" t="str">
        <f t="shared" si="2"/>
        <v>3Miércoles2100</v>
      </c>
      <c r="D23" s="27" t="s">
        <v>91</v>
      </c>
      <c r="E23" s="27" t="s">
        <v>92</v>
      </c>
      <c r="F23" s="27" t="s">
        <v>51</v>
      </c>
      <c r="G23" s="91" t="s">
        <v>26</v>
      </c>
      <c r="H23" s="91" t="s">
        <v>27</v>
      </c>
      <c r="I23" s="142" t="s">
        <v>37</v>
      </c>
      <c r="J23" s="30" t="s">
        <v>35</v>
      </c>
      <c r="K23" s="275">
        <v>1700.0</v>
      </c>
      <c r="L23" s="275">
        <v>2100.0</v>
      </c>
      <c r="M23" s="33">
        <v>40.0</v>
      </c>
      <c r="N23" s="33" t="s">
        <v>93</v>
      </c>
      <c r="O23" s="84"/>
    </row>
    <row r="24" ht="36.0" customHeight="1">
      <c r="A24" s="27">
        <v>3.0</v>
      </c>
      <c r="B24" s="27" t="str">
        <f t="shared" si="1"/>
        <v>3VIERNES1800</v>
      </c>
      <c r="C24" s="27" t="str">
        <f t="shared" si="2"/>
        <v>3VIERNES2200</v>
      </c>
      <c r="D24" s="27" t="s">
        <v>91</v>
      </c>
      <c r="E24" s="27" t="s">
        <v>92</v>
      </c>
      <c r="F24" s="27" t="s">
        <v>51</v>
      </c>
      <c r="G24" s="91" t="s">
        <v>26</v>
      </c>
      <c r="H24" s="91" t="s">
        <v>57</v>
      </c>
      <c r="I24" s="142"/>
      <c r="J24" s="30" t="s">
        <v>228</v>
      </c>
      <c r="K24" s="275">
        <v>1800.0</v>
      </c>
      <c r="L24" s="275">
        <v>2200.0</v>
      </c>
      <c r="M24" s="33">
        <v>40.0</v>
      </c>
      <c r="N24" s="33" t="s">
        <v>93</v>
      </c>
      <c r="O24" s="84"/>
    </row>
    <row r="25" ht="36.0" customHeight="1">
      <c r="A25" s="27">
        <v>3.0</v>
      </c>
      <c r="B25" s="27" t="str">
        <f t="shared" si="1"/>
        <v>3Martes1500</v>
      </c>
      <c r="C25" s="27" t="str">
        <f t="shared" si="2"/>
        <v>3Martes1800</v>
      </c>
      <c r="D25" s="27" t="s">
        <v>94</v>
      </c>
      <c r="E25" s="27" t="s">
        <v>95</v>
      </c>
      <c r="F25" s="27"/>
      <c r="G25" s="91" t="s">
        <v>26</v>
      </c>
      <c r="H25" s="91" t="s">
        <v>57</v>
      </c>
      <c r="I25" s="142"/>
      <c r="J25" s="30" t="s">
        <v>38</v>
      </c>
      <c r="K25" s="275">
        <v>1500.0</v>
      </c>
      <c r="L25" s="275">
        <v>1800.0</v>
      </c>
      <c r="M25" s="33">
        <v>40.0</v>
      </c>
      <c r="N25" s="33" t="s">
        <v>229</v>
      </c>
      <c r="O25" s="84"/>
    </row>
    <row r="26" ht="36.0" customHeight="1">
      <c r="A26" s="27">
        <v>3.0</v>
      </c>
      <c r="B26" s="27" t="str">
        <f t="shared" si="1"/>
        <v>3Lunes1700</v>
      </c>
      <c r="C26" s="27" t="str">
        <f t="shared" si="2"/>
        <v>3Lunes2100</v>
      </c>
      <c r="D26" s="27" t="s">
        <v>98</v>
      </c>
      <c r="E26" s="27" t="s">
        <v>99</v>
      </c>
      <c r="F26" s="27" t="s">
        <v>51</v>
      </c>
      <c r="G26" s="91" t="s">
        <v>26</v>
      </c>
      <c r="H26" s="91" t="s">
        <v>27</v>
      </c>
      <c r="I26" s="142" t="s">
        <v>64</v>
      </c>
      <c r="J26" s="30" t="s">
        <v>42</v>
      </c>
      <c r="K26" s="275">
        <v>1700.0</v>
      </c>
      <c r="L26" s="275">
        <v>2100.0</v>
      </c>
      <c r="M26" s="33">
        <v>40.0</v>
      </c>
      <c r="N26" s="33" t="s">
        <v>101</v>
      </c>
      <c r="O26" s="84"/>
    </row>
    <row r="27" ht="36.0" customHeight="1">
      <c r="A27" s="27">
        <v>3.0</v>
      </c>
      <c r="B27" s="27" t="str">
        <f t="shared" si="1"/>
        <v>3Miercoles2000</v>
      </c>
      <c r="C27" s="27" t="str">
        <f t="shared" si="2"/>
        <v>3Miercoles2200</v>
      </c>
      <c r="D27" s="27" t="s">
        <v>98</v>
      </c>
      <c r="E27" s="27" t="s">
        <v>99</v>
      </c>
      <c r="F27" s="27" t="s">
        <v>51</v>
      </c>
      <c r="G27" s="91" t="s">
        <v>26</v>
      </c>
      <c r="H27" s="91" t="s">
        <v>57</v>
      </c>
      <c r="I27" s="142"/>
      <c r="J27" s="30" t="s">
        <v>58</v>
      </c>
      <c r="K27" s="275">
        <v>2000.0</v>
      </c>
      <c r="L27" s="275">
        <v>2200.0</v>
      </c>
      <c r="M27" s="33">
        <v>40.0</v>
      </c>
      <c r="N27" s="33" t="s">
        <v>101</v>
      </c>
      <c r="O27" s="84"/>
    </row>
    <row r="28" ht="36.0" customHeight="1">
      <c r="A28" s="27">
        <v>3.0</v>
      </c>
      <c r="B28" s="27" t="str">
        <f t="shared" si="1"/>
        <v>3Jueves1800</v>
      </c>
      <c r="C28" s="27" t="str">
        <f t="shared" si="2"/>
        <v>3Jueves2200</v>
      </c>
      <c r="D28" s="27" t="s">
        <v>103</v>
      </c>
      <c r="E28" s="27" t="s">
        <v>104</v>
      </c>
      <c r="F28" s="27" t="s">
        <v>51</v>
      </c>
      <c r="G28" s="91" t="s">
        <v>26</v>
      </c>
      <c r="H28" s="91" t="s">
        <v>27</v>
      </c>
      <c r="I28" s="142" t="s">
        <v>41</v>
      </c>
      <c r="J28" s="30" t="s">
        <v>29</v>
      </c>
      <c r="K28" s="275">
        <v>1800.0</v>
      </c>
      <c r="L28" s="275">
        <v>2200.0</v>
      </c>
      <c r="M28" s="33">
        <v>40.0</v>
      </c>
      <c r="N28" s="33" t="s">
        <v>230</v>
      </c>
      <c r="O28" s="84"/>
    </row>
    <row r="29" ht="36.0" customHeight="1">
      <c r="A29" s="27">
        <v>4.0</v>
      </c>
      <c r="B29" s="27" t="str">
        <f t="shared" si="1"/>
        <v>4Martes1730</v>
      </c>
      <c r="C29" s="27" t="str">
        <f t="shared" si="2"/>
        <v>4Martes2030</v>
      </c>
      <c r="D29" s="27" t="s">
        <v>107</v>
      </c>
      <c r="E29" s="27" t="s">
        <v>108</v>
      </c>
      <c r="F29" s="27" t="s">
        <v>51</v>
      </c>
      <c r="G29" s="91" t="s">
        <v>26</v>
      </c>
      <c r="H29" s="91" t="s">
        <v>57</v>
      </c>
      <c r="I29" s="142"/>
      <c r="J29" s="30" t="s">
        <v>38</v>
      </c>
      <c r="K29" s="275">
        <v>1730.0</v>
      </c>
      <c r="L29" s="275">
        <v>2030.0</v>
      </c>
      <c r="M29" s="33">
        <v>30.0</v>
      </c>
      <c r="N29" s="33" t="s">
        <v>53</v>
      </c>
      <c r="O29" s="84"/>
    </row>
    <row r="30" ht="36.0" customHeight="1">
      <c r="A30" s="27">
        <v>4.0</v>
      </c>
      <c r="B30" s="27" t="str">
        <f t="shared" si="1"/>
        <v>4Viernes1730</v>
      </c>
      <c r="C30" s="27" t="str">
        <f t="shared" si="2"/>
        <v>4Viernes2030</v>
      </c>
      <c r="D30" s="27" t="s">
        <v>107</v>
      </c>
      <c r="E30" s="27" t="s">
        <v>108</v>
      </c>
      <c r="F30" s="27" t="s">
        <v>51</v>
      </c>
      <c r="G30" s="91" t="s">
        <v>26</v>
      </c>
      <c r="H30" s="91" t="s">
        <v>57</v>
      </c>
      <c r="I30" s="142"/>
      <c r="J30" s="30" t="s">
        <v>48</v>
      </c>
      <c r="K30" s="275">
        <v>1730.0</v>
      </c>
      <c r="L30" s="275">
        <v>2030.0</v>
      </c>
      <c r="M30" s="33">
        <v>30.0</v>
      </c>
      <c r="N30" s="33" t="s">
        <v>53</v>
      </c>
      <c r="O30" s="84"/>
    </row>
    <row r="31" ht="36.0" customHeight="1">
      <c r="A31" s="27">
        <v>4.0</v>
      </c>
      <c r="B31" s="27" t="str">
        <f t="shared" si="1"/>
        <v>4Martes1800</v>
      </c>
      <c r="C31" s="27" t="str">
        <f t="shared" si="2"/>
        <v>4Martes2100</v>
      </c>
      <c r="D31" s="27" t="s">
        <v>110</v>
      </c>
      <c r="E31" s="27" t="s">
        <v>111</v>
      </c>
      <c r="F31" s="27" t="s">
        <v>51</v>
      </c>
      <c r="G31" s="91" t="s">
        <v>26</v>
      </c>
      <c r="H31" s="91" t="s">
        <v>112</v>
      </c>
      <c r="I31" s="142" t="s">
        <v>127</v>
      </c>
      <c r="J31" s="30" t="s">
        <v>38</v>
      </c>
      <c r="K31" s="275">
        <v>1800.0</v>
      </c>
      <c r="L31" s="275">
        <v>2100.0</v>
      </c>
      <c r="M31" s="33">
        <v>30.0</v>
      </c>
      <c r="N31" s="33" t="s">
        <v>231</v>
      </c>
      <c r="O31" s="84"/>
    </row>
    <row r="32" ht="36.0" customHeight="1">
      <c r="A32" s="27">
        <v>4.0</v>
      </c>
      <c r="B32" s="27" t="str">
        <f t="shared" si="1"/>
        <v>4Jueves1800</v>
      </c>
      <c r="C32" s="27" t="str">
        <f t="shared" si="2"/>
        <v>4Jueves2100</v>
      </c>
      <c r="D32" s="27" t="s">
        <v>110</v>
      </c>
      <c r="E32" s="27" t="s">
        <v>111</v>
      </c>
      <c r="F32" s="27" t="s">
        <v>51</v>
      </c>
      <c r="G32" s="91" t="s">
        <v>26</v>
      </c>
      <c r="H32" s="277" t="s">
        <v>117</v>
      </c>
      <c r="I32" s="278" t="s">
        <v>100</v>
      </c>
      <c r="J32" s="112" t="s">
        <v>29</v>
      </c>
      <c r="K32" s="275">
        <v>1800.0</v>
      </c>
      <c r="L32" s="275">
        <v>2100.0</v>
      </c>
      <c r="M32" s="119">
        <v>30.0</v>
      </c>
      <c r="N32" s="119" t="s">
        <v>231</v>
      </c>
      <c r="O32" s="33"/>
    </row>
    <row r="33" ht="36.0" customHeight="1">
      <c r="A33" s="27">
        <v>4.0</v>
      </c>
      <c r="B33" s="27" t="str">
        <f t="shared" si="1"/>
        <v>4Lunes2000</v>
      </c>
      <c r="C33" s="27" t="str">
        <f t="shared" si="2"/>
        <v>4Lunes2300</v>
      </c>
      <c r="D33" s="27" t="s">
        <v>115</v>
      </c>
      <c r="E33" s="27" t="s">
        <v>232</v>
      </c>
      <c r="F33" s="27" t="s">
        <v>51</v>
      </c>
      <c r="G33" s="91" t="s">
        <v>26</v>
      </c>
      <c r="H33" s="119" t="s">
        <v>57</v>
      </c>
      <c r="I33" s="111"/>
      <c r="J33" s="112" t="s">
        <v>42</v>
      </c>
      <c r="K33" s="275">
        <v>2000.0</v>
      </c>
      <c r="L33" s="275">
        <v>2300.0</v>
      </c>
      <c r="M33" s="119">
        <v>30.0</v>
      </c>
      <c r="N33" s="119" t="s">
        <v>84</v>
      </c>
      <c r="O33" s="33"/>
    </row>
    <row r="34" ht="36.0" customHeight="1">
      <c r="A34" s="27">
        <v>4.0</v>
      </c>
      <c r="B34" s="27" t="str">
        <f t="shared" si="1"/>
        <v>4Miércoles1700</v>
      </c>
      <c r="C34" s="27" t="str">
        <f t="shared" si="2"/>
        <v>4Miércoles2000</v>
      </c>
      <c r="D34" s="27" t="s">
        <v>115</v>
      </c>
      <c r="E34" s="27" t="s">
        <v>232</v>
      </c>
      <c r="F34" s="27" t="s">
        <v>51</v>
      </c>
      <c r="G34" s="91" t="s">
        <v>26</v>
      </c>
      <c r="H34" s="277" t="s">
        <v>117</v>
      </c>
      <c r="I34" s="278" t="s">
        <v>100</v>
      </c>
      <c r="J34" s="112" t="s">
        <v>35</v>
      </c>
      <c r="K34" s="275">
        <v>1700.0</v>
      </c>
      <c r="L34" s="275">
        <v>2000.0</v>
      </c>
      <c r="M34" s="119">
        <v>30.0</v>
      </c>
      <c r="N34" s="119" t="s">
        <v>84</v>
      </c>
      <c r="O34" s="33"/>
    </row>
    <row r="35" ht="36.0" customHeight="1">
      <c r="A35" s="27">
        <v>4.0</v>
      </c>
      <c r="B35" s="27" t="str">
        <f t="shared" si="1"/>
        <v>4</v>
      </c>
      <c r="C35" s="27" t="str">
        <f t="shared" si="2"/>
        <v>4</v>
      </c>
      <c r="D35" s="27" t="s">
        <v>233</v>
      </c>
      <c r="E35" s="27" t="s">
        <v>234</v>
      </c>
      <c r="F35" s="27"/>
      <c r="G35" s="91" t="s">
        <v>26</v>
      </c>
      <c r="H35" s="33"/>
      <c r="I35" s="111"/>
      <c r="J35" s="111"/>
      <c r="K35" s="275"/>
      <c r="L35" s="275"/>
      <c r="M35" s="119"/>
      <c r="N35" s="33"/>
      <c r="O35" s="33"/>
    </row>
    <row r="36" ht="36.0" customHeight="1">
      <c r="A36" s="27">
        <v>4.0</v>
      </c>
      <c r="B36" s="27" t="str">
        <f t="shared" si="1"/>
        <v>4</v>
      </c>
      <c r="C36" s="27" t="str">
        <f t="shared" si="2"/>
        <v>4</v>
      </c>
      <c r="D36" s="27" t="s">
        <v>233</v>
      </c>
      <c r="E36" s="27" t="s">
        <v>234</v>
      </c>
      <c r="F36" s="27"/>
      <c r="G36" s="91" t="s">
        <v>26</v>
      </c>
      <c r="H36" s="33"/>
      <c r="I36" s="111"/>
      <c r="J36" s="111"/>
      <c r="K36" s="275"/>
      <c r="L36" s="275"/>
      <c r="M36" s="119"/>
      <c r="N36" s="33"/>
      <c r="O36" s="33"/>
    </row>
    <row r="37" ht="36.0" customHeight="1">
      <c r="A37" s="27">
        <v>4.0</v>
      </c>
      <c r="B37" s="27" t="str">
        <f t="shared" si="1"/>
        <v>4Lunes1700</v>
      </c>
      <c r="C37" s="27" t="str">
        <f t="shared" si="2"/>
        <v>4Lunes2000</v>
      </c>
      <c r="D37" s="27" t="s">
        <v>235</v>
      </c>
      <c r="E37" s="27" t="s">
        <v>120</v>
      </c>
      <c r="F37" s="27" t="s">
        <v>51</v>
      </c>
      <c r="G37" s="91" t="s">
        <v>26</v>
      </c>
      <c r="H37" s="33" t="s">
        <v>57</v>
      </c>
      <c r="I37" s="111"/>
      <c r="J37" s="111" t="s">
        <v>42</v>
      </c>
      <c r="K37" s="275">
        <v>1700.0</v>
      </c>
      <c r="L37" s="275">
        <v>2000.0</v>
      </c>
      <c r="M37" s="119"/>
      <c r="N37" s="33" t="s">
        <v>53</v>
      </c>
      <c r="O37" s="33"/>
    </row>
    <row r="38" ht="36.0" customHeight="1">
      <c r="A38" s="27">
        <v>4.0</v>
      </c>
      <c r="B38" s="27" t="str">
        <f t="shared" si="1"/>
        <v>4Miércoles1800</v>
      </c>
      <c r="C38" s="27" t="str">
        <f t="shared" si="2"/>
        <v>4Miércoles2100</v>
      </c>
      <c r="D38" s="27" t="s">
        <v>235</v>
      </c>
      <c r="E38" s="27" t="s">
        <v>120</v>
      </c>
      <c r="F38" s="27" t="s">
        <v>51</v>
      </c>
      <c r="G38" s="91" t="s">
        <v>26</v>
      </c>
      <c r="H38" s="33" t="s">
        <v>57</v>
      </c>
      <c r="I38" s="111"/>
      <c r="J38" s="111" t="s">
        <v>35</v>
      </c>
      <c r="K38" s="275">
        <v>1800.0</v>
      </c>
      <c r="L38" s="275">
        <v>2100.0</v>
      </c>
      <c r="M38" s="119"/>
      <c r="N38" s="33" t="s">
        <v>53</v>
      </c>
      <c r="O38" s="33"/>
    </row>
    <row r="39" ht="36.0" customHeight="1">
      <c r="A39" s="27">
        <v>5.0</v>
      </c>
      <c r="B39" s="27" t="str">
        <f t="shared" si="1"/>
        <v>5</v>
      </c>
      <c r="C39" s="27" t="str">
        <f t="shared" si="2"/>
        <v>5</v>
      </c>
      <c r="D39" s="27" t="s">
        <v>124</v>
      </c>
      <c r="E39" s="27" t="s">
        <v>125</v>
      </c>
      <c r="F39" s="82"/>
      <c r="G39" s="134"/>
      <c r="H39" s="91" t="s">
        <v>236</v>
      </c>
      <c r="I39" s="142"/>
      <c r="J39" s="112"/>
      <c r="K39" s="33"/>
      <c r="L39" s="33"/>
      <c r="M39" s="33"/>
      <c r="N39" s="33" t="s">
        <v>237</v>
      </c>
      <c r="O39" s="33"/>
    </row>
    <row r="40" ht="36.0" customHeight="1">
      <c r="A40" s="27">
        <v>5.0</v>
      </c>
      <c r="B40" s="27" t="str">
        <f t="shared" si="1"/>
        <v>5</v>
      </c>
      <c r="C40" s="27" t="str">
        <f t="shared" si="2"/>
        <v>5</v>
      </c>
      <c r="D40" s="27" t="s">
        <v>130</v>
      </c>
      <c r="E40" s="27" t="s">
        <v>131</v>
      </c>
      <c r="F40" s="82"/>
      <c r="G40" s="134"/>
      <c r="H40" s="91" t="s">
        <v>238</v>
      </c>
      <c r="I40" s="142"/>
      <c r="J40" s="112"/>
      <c r="K40" s="33"/>
      <c r="L40" s="33"/>
      <c r="M40" s="33"/>
      <c r="N40" s="33" t="s">
        <v>239</v>
      </c>
      <c r="O40" s="33"/>
    </row>
    <row r="41" ht="36.0" customHeight="1">
      <c r="A41" s="62"/>
      <c r="B41" s="77"/>
      <c r="C41" s="77"/>
      <c r="D41" s="27"/>
      <c r="E41" s="27"/>
      <c r="F41" s="82"/>
      <c r="G41" s="134"/>
      <c r="H41" s="91"/>
      <c r="I41" s="142"/>
      <c r="J41" s="112"/>
      <c r="K41" s="33"/>
      <c r="L41" s="33"/>
      <c r="M41" s="33"/>
      <c r="N41" s="33"/>
      <c r="O41" s="33"/>
    </row>
    <row r="42" ht="36.0" customHeight="1">
      <c r="A42" s="62"/>
      <c r="B42" s="77"/>
      <c r="C42" s="77"/>
      <c r="D42" s="27"/>
      <c r="E42" s="27"/>
      <c r="F42" s="82"/>
      <c r="G42" s="134"/>
      <c r="H42" s="91"/>
      <c r="I42" s="142"/>
      <c r="J42" s="112"/>
      <c r="K42" s="33"/>
      <c r="L42" s="33"/>
      <c r="M42" s="33"/>
      <c r="N42" s="33"/>
      <c r="O42" s="33"/>
    </row>
  </sheetData>
  <mergeCells count="2">
    <mergeCell ref="D1:I1"/>
    <mergeCell ref="K1:O1"/>
  </mergeCell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 outlineLevelRow="1"/>
  <cols>
    <col customWidth="1" min="1" max="1" width="3.43"/>
    <col customWidth="1" min="2" max="2" width="12.14"/>
    <col customWidth="1" min="3" max="3" width="3.57"/>
    <col customWidth="1" min="4" max="10" width="19.14"/>
    <col customWidth="1" hidden="1" min="11" max="11" width="6.43"/>
    <col customWidth="1" hidden="1" min="12" max="12" width="2.43"/>
  </cols>
  <sheetData>
    <row r="1" ht="9.75" customHeight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</row>
    <row r="2" ht="55.5" customHeight="1">
      <c r="A2" s="1"/>
      <c r="G2" s="2"/>
      <c r="H2" s="143" t="s">
        <v>0</v>
      </c>
      <c r="K2" s="3"/>
      <c r="L2" s="3"/>
    </row>
    <row r="3" ht="9.75" customHeight="1">
      <c r="A3" s="1"/>
      <c r="B3" s="1"/>
      <c r="C3" s="1"/>
      <c r="D3" s="1"/>
      <c r="E3" s="1"/>
      <c r="F3" s="1"/>
      <c r="G3" s="2"/>
      <c r="H3" s="3"/>
      <c r="I3" s="3"/>
      <c r="J3" s="3"/>
      <c r="K3" s="3"/>
      <c r="L3" s="3"/>
    </row>
    <row r="4" ht="18.0" customHeight="1">
      <c r="A4" s="144" t="s">
        <v>133</v>
      </c>
    </row>
    <row r="5" ht="18.0" customHeight="1">
      <c r="A5" s="144" t="s">
        <v>134</v>
      </c>
    </row>
    <row r="6" ht="48.75" customHeight="1" collapsed="1">
      <c r="A6" s="145" t="s">
        <v>135</v>
      </c>
      <c r="B6" s="146" t="s">
        <v>136</v>
      </c>
      <c r="C6" s="147" t="s">
        <v>137</v>
      </c>
      <c r="D6" s="148">
        <f t="shared" ref="D6:J6" si="1">D8</f>
        <v>45656</v>
      </c>
      <c r="E6" s="148">
        <f t="shared" si="1"/>
        <v>45657</v>
      </c>
      <c r="F6" s="148">
        <f t="shared" si="1"/>
        <v>45658</v>
      </c>
      <c r="G6" s="148">
        <f t="shared" si="1"/>
        <v>45659</v>
      </c>
      <c r="H6" s="148">
        <f t="shared" si="1"/>
        <v>45660</v>
      </c>
      <c r="I6" s="148">
        <f t="shared" si="1"/>
        <v>45661</v>
      </c>
      <c r="J6" s="148">
        <f t="shared" si="1"/>
        <v>45662</v>
      </c>
      <c r="K6" s="149">
        <v>2025.0</v>
      </c>
      <c r="L6" s="150">
        <f>WEEKNUM(TODAY())</f>
        <v>21</v>
      </c>
    </row>
    <row r="7" ht="66.75" hidden="1" customHeight="1" outlineLevel="1">
      <c r="A7" s="151">
        <f>B7</f>
        <v>45656</v>
      </c>
      <c r="B7" s="152">
        <f>D8</f>
        <v>45656</v>
      </c>
      <c r="C7" s="153">
        <f>WEEKNUM(G8)</f>
        <v>1</v>
      </c>
      <c r="D7" s="154" t="str">
        <f>IFERROR("e) " &amp; VLOOKUP(D8,EVENTOS[#ALL],2,FALSE()),"") 
&amp; " "
&amp; IFERROR("f) " &amp; VLOOKUP(D8,FERIADOS[#ALL],2,FALSE()),"")</f>
        <v> </v>
      </c>
      <c r="E7" s="154" t="str">
        <f>IFERROR("e) " &amp; VLOOKUP(E8,EVENTOS[#ALL],2,FALSE()),"") 
&amp; " "
&amp; IFERROR("f) " &amp; VLOOKUP(E8,FERIADOS[#ALL],2,FALSE()),"")</f>
        <v> </v>
      </c>
      <c r="F7" s="154" t="str">
        <f>IFERROR("e) " &amp; VLOOKUP(F8,EVENTOS[#ALL],2,FALSE()),"") 
&amp; " "
&amp; IFERROR("f) " &amp; VLOOKUP(F8,FERIADOS[#ALL],2,FALSE()),"")</f>
        <v> f) Año nuevo</v>
      </c>
      <c r="G7" s="154" t="str">
        <f>IFERROR("e) " &amp; VLOOKUP(G8,EVENTOS[#ALL],2,FALSE()),"") 
&amp; " "
&amp; IFERROR("f) " &amp; VLOOKUP(G8,FERIADOS[#ALL],2,FALSE()),"")</f>
        <v> </v>
      </c>
      <c r="H7" s="154" t="str">
        <f>IFERROR("e) " &amp; VLOOKUP(H8,EVENTOS[#ALL],2,FALSE()),"") 
&amp; " "
&amp; IFERROR("f) " &amp; VLOOKUP(H8,FERIADOS[#ALL],2,FALSE()),"")</f>
        <v> </v>
      </c>
      <c r="I7" s="154" t="str">
        <f>IFERROR("e) " &amp; VLOOKUP(I8,EVENTOS[#ALL],2,FALSE()),"") 
&amp; " "
&amp; IFERROR("f) " &amp; VLOOKUP(I8,FERIADOS[#ALL],2,FALSE()),"")</f>
        <v> </v>
      </c>
      <c r="J7" s="154" t="str">
        <f>IFERROR("e) " &amp; VLOOKUP(J8,EVENTOS[#ALL],2,FALSE()),"") 
&amp; " "
&amp; IFERROR("f) " &amp; VLOOKUP(J8,FERIADOS[#ALL],2,FALSE()),"")</f>
        <v> </v>
      </c>
      <c r="K7" s="155"/>
      <c r="L7" s="155"/>
    </row>
    <row r="8" ht="18.75" hidden="1" customHeight="1" outlineLevel="1">
      <c r="A8" s="121"/>
      <c r="B8" s="156"/>
      <c r="C8" s="157">
        <f>WEEKNUM(G8)</f>
        <v>1</v>
      </c>
      <c r="D8" s="158">
        <f>DATE(K6,1,1)-WEEKDAY(DATE(K6,1,1)-1,2)</f>
        <v>45656</v>
      </c>
      <c r="E8" s="158">
        <f t="shared" ref="E8:J8" si="2">D8+1</f>
        <v>45657</v>
      </c>
      <c r="F8" s="158">
        <f t="shared" si="2"/>
        <v>45658</v>
      </c>
      <c r="G8" s="158">
        <f t="shared" si="2"/>
        <v>45659</v>
      </c>
      <c r="H8" s="158">
        <f t="shared" si="2"/>
        <v>45660</v>
      </c>
      <c r="I8" s="158">
        <f t="shared" si="2"/>
        <v>45661</v>
      </c>
      <c r="J8" s="158">
        <f t="shared" si="2"/>
        <v>45662</v>
      </c>
      <c r="K8" s="159"/>
      <c r="L8" s="159"/>
    </row>
    <row r="9" ht="66.75" hidden="1" customHeight="1" outlineLevel="1">
      <c r="A9" s="160">
        <f>B9</f>
        <v>45663</v>
      </c>
      <c r="B9" s="161">
        <f>D10</f>
        <v>45663</v>
      </c>
      <c r="C9" s="162">
        <f>WEEKNUM(G10)</f>
        <v>2</v>
      </c>
      <c r="D9" s="163" t="str">
        <f>IFERROR("e) " &amp; VLOOKUP(D10,EVENTOS[#ALL],2,FALSE()),"") 
&amp; " "
&amp; IFERROR("f) " &amp; VLOOKUP(D10,FERIADOS[#ALL],2,FALSE()),"")</f>
        <v> </v>
      </c>
      <c r="E9" s="163" t="str">
        <f>IFERROR("e) " &amp; VLOOKUP(E10,EVENTOS[#ALL],2,FALSE()),"") 
&amp; " "
&amp; IFERROR("f) " &amp; VLOOKUP(E10,FERIADOS[#ALL],2,FALSE()),"")</f>
        <v> </v>
      </c>
      <c r="F9" s="163" t="str">
        <f>IFERROR("e) " &amp; VLOOKUP(F10,EVENTOS[#ALL],2,FALSE()),"") 
&amp; " "
&amp; IFERROR("f) " &amp; VLOOKUP(F10,FERIADOS[#ALL],2,FALSE()),"")</f>
        <v> </v>
      </c>
      <c r="G9" s="163" t="str">
        <f>IFERROR("e) " &amp; VLOOKUP(G10,EVENTOS[#ALL],2,FALSE()),"") 
&amp; " "
&amp; IFERROR("f) " &amp; VLOOKUP(G10,FERIADOS[#ALL],2,FALSE()),"")</f>
        <v> </v>
      </c>
      <c r="H9" s="163" t="str">
        <f>IFERROR("e) " &amp; VLOOKUP(H10,EVENTOS[#ALL],2,FALSE()),"") 
&amp; " "
&amp; IFERROR("f) " &amp; VLOOKUP(H10,FERIADOS[#ALL],2,FALSE()),"")</f>
        <v> </v>
      </c>
      <c r="I9" s="163" t="str">
        <f>IFERROR("e) " &amp; VLOOKUP(I10,EVENTOS[#ALL],2,FALSE()),"") 
&amp; " "
&amp; IFERROR("f) " &amp; VLOOKUP(I10,FERIADOS[#ALL],2,FALSE()),"")</f>
        <v> </v>
      </c>
      <c r="J9" s="163" t="str">
        <f>IFERROR("e) " &amp; VLOOKUP(J10,EVENTOS[#ALL],2,FALSE()),"") 
&amp; " "
&amp; IFERROR("f) " &amp; VLOOKUP(J10,FERIADOS[#ALL],2,FALSE()),"")</f>
        <v> </v>
      </c>
      <c r="K9" s="164"/>
      <c r="L9" s="164"/>
    </row>
    <row r="10" ht="18.75" hidden="1" customHeight="1" outlineLevel="1">
      <c r="A10" s="121"/>
      <c r="B10" s="156"/>
      <c r="C10" s="165">
        <f>WEEKNUM(G10)</f>
        <v>2</v>
      </c>
      <c r="D10" s="166">
        <f>J8+1</f>
        <v>45663</v>
      </c>
      <c r="E10" s="166">
        <f t="shared" ref="E10:J10" si="3">D10+1</f>
        <v>45664</v>
      </c>
      <c r="F10" s="166">
        <f t="shared" si="3"/>
        <v>45665</v>
      </c>
      <c r="G10" s="166">
        <f t="shared" si="3"/>
        <v>45666</v>
      </c>
      <c r="H10" s="166">
        <f t="shared" si="3"/>
        <v>45667</v>
      </c>
      <c r="I10" s="166">
        <f t="shared" si="3"/>
        <v>45668</v>
      </c>
      <c r="J10" s="166">
        <f t="shared" si="3"/>
        <v>45669</v>
      </c>
      <c r="K10" s="70"/>
      <c r="L10" s="70"/>
    </row>
    <row r="11" ht="66.75" hidden="1" customHeight="1" outlineLevel="1">
      <c r="A11" s="160">
        <f>B11</f>
        <v>45670</v>
      </c>
      <c r="B11" s="161">
        <f>D12</f>
        <v>45670</v>
      </c>
      <c r="C11" s="162">
        <f>WEEKNUM(G12)</f>
        <v>3</v>
      </c>
      <c r="D11" s="163" t="str">
        <f>IFERROR("e) " &amp; VLOOKUP(D12,EVENTOS[#ALL],2,FALSE()),"") 
&amp; " "
&amp; IFERROR("f) " &amp; VLOOKUP(D12,FERIADOS[#ALL],2,FALSE()),"")</f>
        <v> </v>
      </c>
      <c r="E11" s="163" t="str">
        <f>IFERROR("e) " &amp; VLOOKUP(E12,EVENTOS[#ALL],2,FALSE()),"") 
&amp; " "
&amp; IFERROR("f) " &amp; VLOOKUP(E12,FERIADOS[#ALL],2,FALSE()),"")</f>
        <v> </v>
      </c>
      <c r="F11" s="163" t="str">
        <f>IFERROR("e) " &amp; VLOOKUP(F12,EVENTOS[#ALL],2,FALSE()),"") 
&amp; " "
&amp; IFERROR("f) " &amp; VLOOKUP(F12,FERIADOS[#ALL],2,FALSE()),"")</f>
        <v> </v>
      </c>
      <c r="G11" s="163" t="str">
        <f>IFERROR("e) " &amp; VLOOKUP(G12,EVENTOS[#ALL],2,FALSE()),"") 
&amp; " "
&amp; IFERROR("f) " &amp; VLOOKUP(G12,FERIADOS[#ALL],2,FALSE()),"")</f>
        <v> </v>
      </c>
      <c r="H11" s="163" t="str">
        <f>IFERROR("e) " &amp; VLOOKUP(H12,EVENTOS[#ALL],2,FALSE()),"") 
&amp; " "
&amp; IFERROR("f) " &amp; VLOOKUP(H12,FERIADOS[#ALL],2,FALSE()),"")</f>
        <v> </v>
      </c>
      <c r="I11" s="163" t="str">
        <f>IFERROR("e) " &amp; VLOOKUP(I12,EVENTOS[#ALL],2,FALSE()),"") 
&amp; " "
&amp; IFERROR("f) " &amp; VLOOKUP(I12,FERIADOS[#ALL],2,FALSE()),"")</f>
        <v> </v>
      </c>
      <c r="J11" s="163" t="str">
        <f>IFERROR("e) " &amp; VLOOKUP(J12,EVENTOS[#ALL],2,FALSE()),"") 
&amp; " "
&amp; IFERROR("f) " &amp; VLOOKUP(J12,FERIADOS[#ALL],2,FALSE()),"")</f>
        <v> </v>
      </c>
      <c r="K11" s="164"/>
      <c r="L11" s="164"/>
    </row>
    <row r="12" ht="18.75" hidden="1" customHeight="1" outlineLevel="1">
      <c r="A12" s="121"/>
      <c r="B12" s="156"/>
      <c r="C12" s="165">
        <f>WEEKNUM(G12)</f>
        <v>3</v>
      </c>
      <c r="D12" s="166">
        <f>J10+1</f>
        <v>45670</v>
      </c>
      <c r="E12" s="166">
        <f t="shared" ref="E12:J12" si="4">D12+1</f>
        <v>45671</v>
      </c>
      <c r="F12" s="166">
        <f t="shared" si="4"/>
        <v>45672</v>
      </c>
      <c r="G12" s="166">
        <f t="shared" si="4"/>
        <v>45673</v>
      </c>
      <c r="H12" s="166">
        <f t="shared" si="4"/>
        <v>45674</v>
      </c>
      <c r="I12" s="166">
        <f t="shared" si="4"/>
        <v>45675</v>
      </c>
      <c r="J12" s="166">
        <f t="shared" si="4"/>
        <v>45676</v>
      </c>
      <c r="K12" s="70"/>
      <c r="L12" s="70"/>
    </row>
    <row r="13" ht="66.75" hidden="1" customHeight="1" outlineLevel="1">
      <c r="A13" s="160">
        <f>B13</f>
        <v>45677</v>
      </c>
      <c r="B13" s="161">
        <f>D14</f>
        <v>45677</v>
      </c>
      <c r="C13" s="162">
        <f>WEEKNUM(G14)</f>
        <v>4</v>
      </c>
      <c r="D13" s="163" t="str">
        <f>IFERROR("e) " &amp; VLOOKUP(D14,EVENTOS[#ALL],2,FALSE()),"") 
&amp; " "
&amp; IFERROR("f) " &amp; VLOOKUP(D14,FERIADOS[#ALL],2,FALSE()),"")</f>
        <v> </v>
      </c>
      <c r="E13" s="163" t="str">
        <f>IFERROR("e) " &amp; VLOOKUP(E14,EVENTOS[#ALL],2,FALSE()),"") 
&amp; " "
&amp; IFERROR("f) " &amp; VLOOKUP(E14,FERIADOS[#ALL],2,FALSE()),"")</f>
        <v> </v>
      </c>
      <c r="F13" s="163" t="str">
        <f>IFERROR("e) " &amp; VLOOKUP(F14,EVENTOS[#ALL],2,FALSE()),"") 
&amp; " "
&amp; IFERROR("f) " &amp; VLOOKUP(F14,FERIADOS[#ALL],2,FALSE()),"")</f>
        <v> </v>
      </c>
      <c r="G13" s="163" t="str">
        <f>IFERROR("e) " &amp; VLOOKUP(G14,EVENTOS[#ALL],2,FALSE()),"") 
&amp; " "
&amp; IFERROR("f) " &amp; VLOOKUP(G14,FERIADOS[#ALL],2,FALSE()),"")</f>
        <v> </v>
      </c>
      <c r="H13" s="163" t="str">
        <f>IFERROR("e) " &amp; VLOOKUP(H14,EVENTOS[#ALL],2,FALSE()),"") 
&amp; " "
&amp; IFERROR("f) " &amp; VLOOKUP(H14,FERIADOS[#ALL],2,FALSE()),"")</f>
        <v> </v>
      </c>
      <c r="I13" s="163" t="str">
        <f>IFERROR("e) " &amp; VLOOKUP(I14,EVENTOS[#ALL],2,FALSE()),"") 
&amp; " "
&amp; IFERROR("f) " &amp; VLOOKUP(I14,FERIADOS[#ALL],2,FALSE()),"")</f>
        <v> </v>
      </c>
      <c r="J13" s="163" t="str">
        <f>IFERROR("e) " &amp; VLOOKUP(J14,EVENTOS[#ALL],2,FALSE()),"") 
&amp; " "
&amp; IFERROR("f) " &amp; VLOOKUP(J14,FERIADOS[#ALL],2,FALSE()),"")</f>
        <v> </v>
      </c>
      <c r="K13" s="164"/>
      <c r="L13" s="164"/>
    </row>
    <row r="14" ht="18.75" hidden="1" customHeight="1" outlineLevel="1">
      <c r="A14" s="121"/>
      <c r="B14" s="156"/>
      <c r="C14" s="165">
        <f>WEEKNUM(G14)</f>
        <v>4</v>
      </c>
      <c r="D14" s="166">
        <f>J12+1</f>
        <v>45677</v>
      </c>
      <c r="E14" s="166">
        <f t="shared" ref="E14:J14" si="5">D14+1</f>
        <v>45678</v>
      </c>
      <c r="F14" s="166">
        <f t="shared" si="5"/>
        <v>45679</v>
      </c>
      <c r="G14" s="166">
        <f t="shared" si="5"/>
        <v>45680</v>
      </c>
      <c r="H14" s="166">
        <f t="shared" si="5"/>
        <v>45681</v>
      </c>
      <c r="I14" s="166">
        <f t="shared" si="5"/>
        <v>45682</v>
      </c>
      <c r="J14" s="166">
        <f t="shared" si="5"/>
        <v>45683</v>
      </c>
      <c r="K14" s="70"/>
      <c r="L14" s="70"/>
    </row>
    <row r="15" ht="66.75" hidden="1" customHeight="1" outlineLevel="1">
      <c r="A15" s="160">
        <f>B15</f>
        <v>45684</v>
      </c>
      <c r="B15" s="161">
        <f>D16</f>
        <v>45684</v>
      </c>
      <c r="C15" s="162">
        <f>WEEKNUM(G16)</f>
        <v>5</v>
      </c>
      <c r="D15" s="163" t="str">
        <f>IFERROR("e) " &amp; VLOOKUP(D16,EVENTOS[#ALL],2,FALSE()),"") 
&amp; " "
&amp; IFERROR("f) " &amp; VLOOKUP(D16,FERIADOS[#ALL],2,FALSE()),"")</f>
        <v> </v>
      </c>
      <c r="E15" s="163" t="str">
        <f>IFERROR("e) " &amp; VLOOKUP(E16,EVENTOS[#ALL],2,FALSE()),"") 
&amp; " "
&amp; IFERROR("f) " &amp; VLOOKUP(E16,FERIADOS[#ALL],2,FALSE()),"")</f>
        <v> </v>
      </c>
      <c r="F15" s="163" t="str">
        <f>IFERROR("e) " &amp; VLOOKUP(F16,EVENTOS[#ALL],2,FALSE()),"") 
&amp; " "
&amp; IFERROR("f) " &amp; VLOOKUP(F16,FERIADOS[#ALL],2,FALSE()),"")</f>
        <v> </v>
      </c>
      <c r="G15" s="163" t="str">
        <f>IFERROR("e) " &amp; VLOOKUP(G16,EVENTOS[#ALL],2,FALSE()),"") 
&amp; " "
&amp; IFERROR("f) " &amp; VLOOKUP(G16,FERIADOS[#ALL],2,FALSE()),"")</f>
        <v> </v>
      </c>
      <c r="H15" s="163" t="str">
        <f>IFERROR("e) " &amp; VLOOKUP(H16,EVENTOS[#ALL],2,FALSE()),"") 
&amp; " "
&amp; IFERROR("f) " &amp; VLOOKUP(H16,FERIADOS[#ALL],2,FALSE()),"")</f>
        <v> </v>
      </c>
      <c r="I15" s="163" t="str">
        <f>IFERROR("e) " &amp; VLOOKUP(I16,EVENTOS[#ALL],2,FALSE()),"") 
&amp; " "
&amp; IFERROR("f) " &amp; VLOOKUP(I16,FERIADOS[#ALL],2,FALSE()),"")</f>
        <v> </v>
      </c>
      <c r="J15" s="163" t="str">
        <f>IFERROR("e) " &amp; VLOOKUP(J16,EVENTOS[#ALL],2,FALSE()),"") 
&amp; " "
&amp; IFERROR("f) " &amp; VLOOKUP(J16,FERIADOS[#ALL],2,FALSE()),"")</f>
        <v> </v>
      </c>
      <c r="K15" s="164"/>
      <c r="L15" s="164"/>
    </row>
    <row r="16" ht="18.75" hidden="1" customHeight="1" outlineLevel="1">
      <c r="A16" s="121"/>
      <c r="B16" s="156"/>
      <c r="C16" s="165">
        <f>WEEKNUM(G16)</f>
        <v>5</v>
      </c>
      <c r="D16" s="166">
        <f>J14+1</f>
        <v>45684</v>
      </c>
      <c r="E16" s="166">
        <f t="shared" ref="E16:J16" si="6">D16+1</f>
        <v>45685</v>
      </c>
      <c r="F16" s="166">
        <f t="shared" si="6"/>
        <v>45686</v>
      </c>
      <c r="G16" s="166">
        <f t="shared" si="6"/>
        <v>45687</v>
      </c>
      <c r="H16" s="166">
        <f t="shared" si="6"/>
        <v>45688</v>
      </c>
      <c r="I16" s="166">
        <f t="shared" si="6"/>
        <v>45689</v>
      </c>
      <c r="J16" s="166">
        <f t="shared" si="6"/>
        <v>45690</v>
      </c>
      <c r="K16" s="70"/>
      <c r="L16" s="70"/>
    </row>
    <row r="17" ht="66.75" hidden="1" customHeight="1" outlineLevel="1">
      <c r="A17" s="160">
        <f>B17</f>
        <v>45691</v>
      </c>
      <c r="B17" s="161">
        <f>D18</f>
        <v>45691</v>
      </c>
      <c r="C17" s="162">
        <f>WEEKNUM(G18)</f>
        <v>6</v>
      </c>
      <c r="D17" s="163" t="str">
        <f>IFERROR("e) " &amp; VLOOKUP(D18,EVENTOS[#ALL],2,FALSE()),"") 
&amp; " "
&amp; IFERROR("f) " &amp; VLOOKUP(D18,FERIADOS[#ALL],2,FALSE()),"")</f>
        <v>e) Inscripción a Primer Llamado Febrero </v>
      </c>
      <c r="E17" s="163" t="str">
        <f>IFERROR("e) " &amp; VLOOKUP(E18,EVENTOS[#ALL],2,FALSE()),"") 
&amp; " "
&amp; IFERROR("f) " &amp; VLOOKUP(E18,FERIADOS[#ALL],2,FALSE()),"")</f>
        <v>e) Inscripción a Primer Llamado Febrero </v>
      </c>
      <c r="F17" s="163" t="str">
        <f>IFERROR("e) " &amp; VLOOKUP(F18,EVENTOS[#ALL],2,FALSE()),"") 
&amp; " "
&amp; IFERROR("f) " &amp; VLOOKUP(F18,FERIADOS[#ALL],2,FALSE()),"")</f>
        <v>e) Inscripción a Primer Llamado Febrero </v>
      </c>
      <c r="G17" s="163" t="str">
        <f>IFERROR("e) " &amp; VLOOKUP(G18,EVENTOS[#ALL],2,FALSE()),"") 
&amp; " "
&amp; IFERROR("f) " &amp; VLOOKUP(G18,FERIADOS[#ALL],2,FALSE()),"")</f>
        <v>e) Inscripción a Primer Llamado Febrero </v>
      </c>
      <c r="H17" s="163" t="str">
        <f>IFERROR("e) " &amp; VLOOKUP(H18,EVENTOS[#ALL],2,FALSE()),"") 
&amp; " "
&amp; IFERROR("f) " &amp; VLOOKUP(H18,FERIADOS[#ALL],2,FALSE()),"")</f>
        <v> </v>
      </c>
      <c r="I17" s="163" t="str">
        <f>IFERROR("e) " &amp; VLOOKUP(I18,EVENTOS[#ALL],2,FALSE()),"") 
&amp; " "
&amp; IFERROR("f) " &amp; VLOOKUP(I18,FERIADOS[#ALL],2,FALSE()),"")</f>
        <v> </v>
      </c>
      <c r="J17" s="163" t="str">
        <f>IFERROR("e) " &amp; VLOOKUP(J18,EVENTOS[#ALL],2,FALSE()),"") 
&amp; " "
&amp; IFERROR("f) " &amp; VLOOKUP(J18,FERIADOS[#ALL],2,FALSE()),"")</f>
        <v> </v>
      </c>
      <c r="K17" s="164"/>
      <c r="L17" s="164"/>
    </row>
    <row r="18" ht="18.75" hidden="1" customHeight="1" outlineLevel="1">
      <c r="A18" s="121"/>
      <c r="B18" s="156"/>
      <c r="C18" s="165">
        <f>WEEKNUM(G18)</f>
        <v>6</v>
      </c>
      <c r="D18" s="166">
        <f>J16+1</f>
        <v>45691</v>
      </c>
      <c r="E18" s="166">
        <f t="shared" ref="E18:J18" si="7">D18+1</f>
        <v>45692</v>
      </c>
      <c r="F18" s="166">
        <f t="shared" si="7"/>
        <v>45693</v>
      </c>
      <c r="G18" s="166">
        <f t="shared" si="7"/>
        <v>45694</v>
      </c>
      <c r="H18" s="166">
        <f t="shared" si="7"/>
        <v>45695</v>
      </c>
      <c r="I18" s="166">
        <f t="shared" si="7"/>
        <v>45696</v>
      </c>
      <c r="J18" s="166">
        <f t="shared" si="7"/>
        <v>45697</v>
      </c>
      <c r="K18" s="70"/>
      <c r="L18" s="70"/>
    </row>
    <row r="19" ht="66.75" hidden="1" customHeight="1" outlineLevel="1">
      <c r="A19" s="160">
        <f>B19</f>
        <v>45698</v>
      </c>
      <c r="B19" s="161">
        <f>D20</f>
        <v>45698</v>
      </c>
      <c r="C19" s="162">
        <f>WEEKNUM(G20)</f>
        <v>7</v>
      </c>
      <c r="D19" s="163" t="str">
        <f>IFERROR("e) " &amp; VLOOKUP(D20,EVENTOS[#ALL],2,FALSE()),"") 
&amp; " "
&amp; IFERROR("f) " &amp; VLOOKUP(D20,FERIADOS[#ALL],2,FALSE()),"")</f>
        <v>e) Primer Llamado Febrero </v>
      </c>
      <c r="E19" s="163" t="str">
        <f>IFERROR("e) " &amp; VLOOKUP(E20,EVENTOS[#ALL],2,FALSE()),"") 
&amp; " "
&amp; IFERROR("f) " &amp; VLOOKUP(E20,FERIADOS[#ALL],2,FALSE()),"")</f>
        <v>e) Primer Llamado Febrero </v>
      </c>
      <c r="F19" s="163" t="str">
        <f>IFERROR("e) " &amp; VLOOKUP(F20,EVENTOS[#ALL],2,FALSE()),"") 
&amp; " "
&amp; IFERROR("f) " &amp; VLOOKUP(F20,FERIADOS[#ALL],2,FALSE()),"")</f>
        <v>e) Primer Llamado Febrero </v>
      </c>
      <c r="G19" s="163" t="str">
        <f>IFERROR("e) " &amp; VLOOKUP(G20,EVENTOS[#ALL],2,FALSE()),"") 
&amp; " "
&amp; IFERROR("f) " &amp; VLOOKUP(G20,FERIADOS[#ALL],2,FALSE()),"")</f>
        <v>e) Primer Llamado Febrero </v>
      </c>
      <c r="H19" s="163" t="str">
        <f>IFERROR("e) " &amp; VLOOKUP(H20,EVENTOS[#ALL],2,FALSE()),"") 
&amp; " "
&amp; IFERROR("f) " &amp; VLOOKUP(H20,FERIADOS[#ALL],2,FALSE()),"")</f>
        <v>e) Primer Llamado Febrero </v>
      </c>
      <c r="I19" s="163" t="str">
        <f>IFERROR("e) " &amp; VLOOKUP(I20,EVENTOS[#ALL],2,FALSE()),"") 
&amp; " "
&amp; IFERROR("f) " &amp; VLOOKUP(I20,FERIADOS[#ALL],2,FALSE()),"")</f>
        <v>e) Primer Llamado Febrero </v>
      </c>
      <c r="J19" s="163" t="str">
        <f>IFERROR("e) " &amp; VLOOKUP(J20,EVENTOS[#ALL],2,FALSE()),"") 
&amp; " "
&amp; IFERROR("f) " &amp; VLOOKUP(J20,FERIADOS[#ALL],2,FALSE()),"")</f>
        <v> </v>
      </c>
      <c r="K19" s="164"/>
      <c r="L19" s="164"/>
    </row>
    <row r="20" ht="18.75" hidden="1" customHeight="1" outlineLevel="1">
      <c r="A20" s="121"/>
      <c r="B20" s="156"/>
      <c r="C20" s="165">
        <f>WEEKNUM(G20)</f>
        <v>7</v>
      </c>
      <c r="D20" s="166">
        <f>J18+1</f>
        <v>45698</v>
      </c>
      <c r="E20" s="166">
        <f t="shared" ref="E20:J20" si="8">D20+1</f>
        <v>45699</v>
      </c>
      <c r="F20" s="166">
        <f t="shared" si="8"/>
        <v>45700</v>
      </c>
      <c r="G20" s="166">
        <f t="shared" si="8"/>
        <v>45701</v>
      </c>
      <c r="H20" s="166">
        <f t="shared" si="8"/>
        <v>45702</v>
      </c>
      <c r="I20" s="166">
        <f t="shared" si="8"/>
        <v>45703</v>
      </c>
      <c r="J20" s="166">
        <f t="shared" si="8"/>
        <v>45704</v>
      </c>
      <c r="K20" s="70"/>
      <c r="L20" s="70"/>
    </row>
    <row r="21" ht="66.75" hidden="1" customHeight="1" outlineLevel="1">
      <c r="A21" s="160">
        <f>B21</f>
        <v>45705</v>
      </c>
      <c r="B21" s="161">
        <f>D22</f>
        <v>45705</v>
      </c>
      <c r="C21" s="162">
        <f>WEEKNUM(G22)</f>
        <v>8</v>
      </c>
      <c r="D21" s="163" t="str">
        <f>IFERROR("e) " &amp; VLOOKUP(D22,EVENTOS[#ALL],2,FALSE()),"") 
&amp; " "
&amp; IFERROR("f) " &amp; VLOOKUP(D22,FERIADOS[#ALL],2,FALSE()),"")</f>
        <v>e) Inscripción a Segundo Llamado Febrero </v>
      </c>
      <c r="E21" s="163" t="str">
        <f>IFERROR("e) " &amp; VLOOKUP(E22,EVENTOS[#ALL],2,FALSE()),"") 
&amp; " "
&amp; IFERROR("f) " &amp; VLOOKUP(E22,FERIADOS[#ALL],2,FALSE()),"")</f>
        <v>e) Inscripción a Segundo Llamado Febrero </v>
      </c>
      <c r="F21" s="163" t="str">
        <f>IFERROR("e) " &amp; VLOOKUP(F22,EVENTOS[#ALL],2,FALSE()),"") 
&amp; " "
&amp; IFERROR("f) " &amp; VLOOKUP(F22,FERIADOS[#ALL],2,FALSE()),"")</f>
        <v>e) Inscripción a Segundo Llamado Febrero </v>
      </c>
      <c r="G21" s="163" t="str">
        <f>IFERROR("e) " &amp; VLOOKUP(G22,EVENTOS[#ALL],2,FALSE()),"") 
&amp; " "
&amp; IFERROR("f) " &amp; VLOOKUP(G22,FERIADOS[#ALL],2,FALSE()),"")</f>
        <v>e) Inscripción a Segundo Llamado Febrero </v>
      </c>
      <c r="H21" s="163" t="str">
        <f>IFERROR("e) " &amp; VLOOKUP(H22,EVENTOS[#ALL],2,FALSE()),"") 
&amp; " "
&amp; IFERROR("f) " &amp; VLOOKUP(H22,FERIADOS[#ALL],2,FALSE()),"")</f>
        <v> </v>
      </c>
      <c r="I21" s="163" t="str">
        <f>IFERROR("e) " &amp; VLOOKUP(I22,EVENTOS[#ALL],2,FALSE()),"") 
&amp; " "
&amp; IFERROR("f) " &amp; VLOOKUP(I22,FERIADOS[#ALL],2,FALSE()),"")</f>
        <v> </v>
      </c>
      <c r="J21" s="163" t="str">
        <f>IFERROR("e) " &amp; VLOOKUP(J22,EVENTOS[#ALL],2,FALSE()),"") 
&amp; " "
&amp; IFERROR("f) " &amp; VLOOKUP(J22,FERIADOS[#ALL],2,FALSE()),"")</f>
        <v> </v>
      </c>
      <c r="K21" s="164"/>
      <c r="L21" s="164"/>
    </row>
    <row r="22" ht="18.75" hidden="1" customHeight="1" outlineLevel="1">
      <c r="A22" s="121"/>
      <c r="B22" s="156"/>
      <c r="C22" s="165">
        <f>WEEKNUM(G22)</f>
        <v>8</v>
      </c>
      <c r="D22" s="166">
        <f>J20+1</f>
        <v>45705</v>
      </c>
      <c r="E22" s="166">
        <f t="shared" ref="E22:J22" si="9">D22+1</f>
        <v>45706</v>
      </c>
      <c r="F22" s="166">
        <f t="shared" si="9"/>
        <v>45707</v>
      </c>
      <c r="G22" s="166">
        <f t="shared" si="9"/>
        <v>45708</v>
      </c>
      <c r="H22" s="166">
        <f t="shared" si="9"/>
        <v>45709</v>
      </c>
      <c r="I22" s="166">
        <f t="shared" si="9"/>
        <v>45710</v>
      </c>
      <c r="J22" s="166">
        <f t="shared" si="9"/>
        <v>45711</v>
      </c>
      <c r="K22" s="70"/>
      <c r="L22" s="70"/>
    </row>
    <row r="23" ht="66.75" customHeight="1">
      <c r="A23" s="160">
        <f>B23</f>
        <v>45712</v>
      </c>
      <c r="B23" s="161">
        <f>D24</f>
        <v>45712</v>
      </c>
      <c r="C23" s="162">
        <f>WEEKNUM(G24)</f>
        <v>9</v>
      </c>
      <c r="D23" s="163" t="str">
        <f>IFERROR("e) " &amp; VLOOKUP(D24,EVENTOS[#ALL],2,FALSE()),"") 
&amp; " "
&amp; IFERROR("f) " &amp; VLOOKUP(D24,FERIADOS[#ALL],2,FALSE()),"")</f>
        <v>e) Segundo Llamado Febrero </v>
      </c>
      <c r="E23" s="163" t="str">
        <f>IFERROR("e) " &amp; VLOOKUP(E24,EVENTOS[#ALL],2,FALSE()),"") 
&amp; " "
&amp; IFERROR("f) " &amp; VLOOKUP(E24,FERIADOS[#ALL],2,FALSE()),"")</f>
        <v>e) Segundo Llamado Febrero </v>
      </c>
      <c r="F23" s="163" t="str">
        <f>IFERROR("e) " &amp; VLOOKUP(F24,EVENTOS[#ALL],2,FALSE()),"") 
&amp; " "
&amp; IFERROR("f) " &amp; VLOOKUP(F24,FERIADOS[#ALL],2,FALSE()),"")</f>
        <v>e) Inicio de Inscripciones a Asignaturas </v>
      </c>
      <c r="G23" s="163" t="str">
        <f>IFERROR("e) " &amp; VLOOKUP(G24,EVENTOS[#ALL],2,FALSE()),"") 
&amp; " "
&amp; IFERROR("f) " &amp; VLOOKUP(G24,FERIADOS[#ALL],2,FALSE()),"")</f>
        <v>e) Segundo Llamado Febrero </v>
      </c>
      <c r="H23" s="163" t="str">
        <f>IFERROR("e) " &amp; VLOOKUP(H24,EVENTOS[#ALL],2,FALSE()),"") 
&amp; " "
&amp; IFERROR("f) " &amp; VLOOKUP(H24,FERIADOS[#ALL],2,FALSE()),"")</f>
        <v>e) Segundo Llamado Febrero </v>
      </c>
      <c r="I23" s="163" t="str">
        <f>IFERROR("e) " &amp; VLOOKUP(I24,EVENTOS[#ALL],2,FALSE()),"") 
&amp; " "
&amp; IFERROR("f) " &amp; VLOOKUP(I24,FERIADOS[#ALL],2,FALSE()),"")</f>
        <v>e) Segundo Llamado Febrero </v>
      </c>
      <c r="J23" s="163" t="str">
        <f>IFERROR("e) " &amp; VLOOKUP(J24,EVENTOS[#ALL],2,FALSE()),"") 
&amp; " "
&amp; IFERROR("f) " &amp; VLOOKUP(J24,FERIADOS[#ALL],2,FALSE()),"")</f>
        <v> </v>
      </c>
      <c r="K23" s="164"/>
      <c r="L23" s="164"/>
    </row>
    <row r="24" ht="18.75" customHeight="1">
      <c r="A24" s="121"/>
      <c r="B24" s="156"/>
      <c r="C24" s="165">
        <f>WEEKNUM(G24)</f>
        <v>9</v>
      </c>
      <c r="D24" s="166">
        <f>J22+1</f>
        <v>45712</v>
      </c>
      <c r="E24" s="166">
        <f t="shared" ref="E24:J24" si="10">D24+1</f>
        <v>45713</v>
      </c>
      <c r="F24" s="166">
        <f t="shared" si="10"/>
        <v>45714</v>
      </c>
      <c r="G24" s="166">
        <f t="shared" si="10"/>
        <v>45715</v>
      </c>
      <c r="H24" s="166">
        <f t="shared" si="10"/>
        <v>45716</v>
      </c>
      <c r="I24" s="166">
        <f t="shared" si="10"/>
        <v>45717</v>
      </c>
      <c r="J24" s="166">
        <f t="shared" si="10"/>
        <v>45718</v>
      </c>
      <c r="K24" s="70"/>
      <c r="L24" s="70"/>
    </row>
    <row r="25" ht="66.75" customHeight="1">
      <c r="A25" s="160">
        <f>B25</f>
        <v>45719</v>
      </c>
      <c r="B25" s="161">
        <f>D26</f>
        <v>45719</v>
      </c>
      <c r="C25" s="162">
        <f>WEEKNUM(G26)</f>
        <v>10</v>
      </c>
      <c r="D25" s="163" t="str">
        <f>IFERROR("e) " &amp; VLOOKUP(D26,EVENTOS[#ALL],2,FALSE()),"") 
&amp; " "
&amp; IFERROR("f) " &amp; VLOOKUP(D26,FERIADOS[#ALL],2,FALSE()),"")</f>
        <v> f) Carnaval</v>
      </c>
      <c r="E25" s="163" t="str">
        <f>IFERROR("e) " &amp; VLOOKUP(E26,EVENTOS[#ALL],2,FALSE()),"") 
&amp; " "
&amp; IFERROR("f) " &amp; VLOOKUP(E26,FERIADOS[#ALL],2,FALSE()),"")</f>
        <v> f) Carnaval</v>
      </c>
      <c r="F25" s="163" t="str">
        <f>IFERROR("e) " &amp; VLOOKUP(F26,EVENTOS[#ALL],2,FALSE()),"") 
&amp; " "
&amp; IFERROR("f) " &amp; VLOOKUP(F26,FERIADOS[#ALL],2,FALSE()),"")</f>
        <v>e) Inicio del cuatrimestre </v>
      </c>
      <c r="G25" s="163" t="str">
        <f>IFERROR("e) " &amp; VLOOKUP(G26,EVENTOS[#ALL],2,FALSE()),"") 
&amp; " "
&amp; IFERROR("f) " &amp; VLOOKUP(G26,FERIADOS[#ALL],2,FALSE()),"")</f>
        <v> </v>
      </c>
      <c r="H25" s="163" t="str">
        <f>IFERROR("e) " &amp; VLOOKUP(H26,EVENTOS[#ALL],2,FALSE()),"") 
&amp; " "
&amp; IFERROR("f) " &amp; VLOOKUP(H26,FERIADOS[#ALL],2,FALSE()),"")</f>
        <v> </v>
      </c>
      <c r="I25" s="163" t="str">
        <f>IFERROR("e) " &amp; VLOOKUP(I26,EVENTOS[#ALL],2,FALSE()),"") 
&amp; " "
&amp; IFERROR("f) " &amp; VLOOKUP(I26,FERIADOS[#ALL],2,FALSE()),"")</f>
        <v> </v>
      </c>
      <c r="J25" s="163" t="str">
        <f>IFERROR("e) " &amp; VLOOKUP(J26,EVENTOS[#ALL],2,FALSE()),"") 
&amp; " "
&amp; IFERROR("f) " &amp; VLOOKUP(J26,FERIADOS[#ALL],2,FALSE()),"")</f>
        <v> </v>
      </c>
      <c r="K25" s="164"/>
      <c r="L25" s="164"/>
    </row>
    <row r="26" ht="18.75" customHeight="1">
      <c r="A26" s="121"/>
      <c r="B26" s="156"/>
      <c r="C26" s="165">
        <f>WEEKNUM(G26)</f>
        <v>10</v>
      </c>
      <c r="D26" s="166">
        <f>J24+1</f>
        <v>45719</v>
      </c>
      <c r="E26" s="166">
        <f t="shared" ref="E26:J26" si="11">D26+1</f>
        <v>45720</v>
      </c>
      <c r="F26" s="166">
        <f t="shared" si="11"/>
        <v>45721</v>
      </c>
      <c r="G26" s="166">
        <f t="shared" si="11"/>
        <v>45722</v>
      </c>
      <c r="H26" s="166">
        <f t="shared" si="11"/>
        <v>45723</v>
      </c>
      <c r="I26" s="166">
        <f t="shared" si="11"/>
        <v>45724</v>
      </c>
      <c r="J26" s="166">
        <f t="shared" si="11"/>
        <v>45725</v>
      </c>
      <c r="K26" s="70"/>
      <c r="L26" s="70"/>
    </row>
    <row r="27" ht="66.75" customHeight="1">
      <c r="A27" s="160">
        <f>B27</f>
        <v>45726</v>
      </c>
      <c r="B27" s="161">
        <f>D28</f>
        <v>45726</v>
      </c>
      <c r="C27" s="162">
        <f>WEEKNUM(G28)</f>
        <v>11</v>
      </c>
      <c r="D27" s="163" t="str">
        <f>IFERROR("e) " &amp; VLOOKUP(D28,EVENTOS[#ALL],2,FALSE()),"") 
&amp; " "
&amp; IFERROR("f) " &amp; VLOOKUP(D28,FERIADOS[#ALL],2,FALSE()),"")</f>
        <v> </v>
      </c>
      <c r="E27" s="163" t="str">
        <f>IFERROR("e) " &amp; VLOOKUP(E28,EVENTOS[#ALL],2,FALSE()),"") 
&amp; " "
&amp; IFERROR("f) " &amp; VLOOKUP(E28,FERIADOS[#ALL],2,FALSE()),"")</f>
        <v> </v>
      </c>
      <c r="F27" s="163" t="str">
        <f>IFERROR("e) " &amp; VLOOKUP(F28,EVENTOS[#ALL],2,FALSE()),"") 
&amp; " "
&amp; IFERROR("f) " &amp; VLOOKUP(F28,FERIADOS[#ALL],2,FALSE()),"")</f>
        <v> </v>
      </c>
      <c r="G27" s="163" t="str">
        <f>IFERROR("e) " &amp; VLOOKUP(G28,EVENTOS[#ALL],2,FALSE()),"") 
&amp; " "
&amp; IFERROR("f) " &amp; VLOOKUP(G28,FERIADOS[#ALL],2,FALSE()),"")</f>
        <v> </v>
      </c>
      <c r="H27" s="163" t="str">
        <f>IFERROR("e) " &amp; VLOOKUP(H28,EVENTOS[#ALL],2,FALSE()),"") 
&amp; " "
&amp; IFERROR("f) " &amp; VLOOKUP(H28,FERIADOS[#ALL],2,FALSE()),"")</f>
        <v> </v>
      </c>
      <c r="I27" s="163" t="str">
        <f>IFERROR("e) " &amp; VLOOKUP(I28,EVENTOS[#ALL],2,FALSE()),"") 
&amp; " "
&amp; IFERROR("f) " &amp; VLOOKUP(I28,FERIADOS[#ALL],2,FALSE()),"")</f>
        <v> </v>
      </c>
      <c r="J27" s="163" t="str">
        <f>IFERROR("e) " &amp; VLOOKUP(J28,EVENTOS[#ALL],2,FALSE()),"") 
&amp; " "
&amp; IFERROR("f) " &amp; VLOOKUP(J28,FERIADOS[#ALL],2,FALSE()),"")</f>
        <v> </v>
      </c>
      <c r="K27" s="164"/>
      <c r="L27" s="164"/>
    </row>
    <row r="28" ht="18.75" customHeight="1">
      <c r="A28" s="121"/>
      <c r="B28" s="156"/>
      <c r="C28" s="165">
        <f>WEEKNUM(G28)</f>
        <v>11</v>
      </c>
      <c r="D28" s="166">
        <f>J26+1</f>
        <v>45726</v>
      </c>
      <c r="E28" s="166">
        <f t="shared" ref="E28:J28" si="12">D28+1</f>
        <v>45727</v>
      </c>
      <c r="F28" s="166">
        <f t="shared" si="12"/>
        <v>45728</v>
      </c>
      <c r="G28" s="166">
        <f t="shared" si="12"/>
        <v>45729</v>
      </c>
      <c r="H28" s="166">
        <f t="shared" si="12"/>
        <v>45730</v>
      </c>
      <c r="I28" s="166">
        <f t="shared" si="12"/>
        <v>45731</v>
      </c>
      <c r="J28" s="166">
        <f t="shared" si="12"/>
        <v>45732</v>
      </c>
      <c r="K28" s="70"/>
      <c r="L28" s="70"/>
    </row>
    <row r="29" ht="66.75" customHeight="1">
      <c r="A29" s="160">
        <f>B29</f>
        <v>45733</v>
      </c>
      <c r="B29" s="161">
        <f>D30</f>
        <v>45733</v>
      </c>
      <c r="C29" s="162">
        <f>WEEKNUM(G30)</f>
        <v>12</v>
      </c>
      <c r="D29" s="163" t="str">
        <f>IFERROR("e) " &amp; VLOOKUP(D30,EVENTOS[#ALL],2,FALSE()),"") 
&amp; " "
&amp; IFERROR("f) " &amp; VLOOKUP(D30,FERIADOS[#ALL],2,FALSE()),"")</f>
        <v> </v>
      </c>
      <c r="E29" s="163" t="str">
        <f>IFERROR("e) " &amp; VLOOKUP(E30,EVENTOS[#ALL],2,FALSE()),"") 
&amp; " "
&amp; IFERROR("f) " &amp; VLOOKUP(E30,FERIADOS[#ALL],2,FALSE()),"")</f>
        <v> </v>
      </c>
      <c r="F29" s="163" t="str">
        <f>IFERROR("e) " &amp; VLOOKUP(F30,EVENTOS[#ALL],2,FALSE()),"") 
&amp; " "
&amp; IFERROR("f) " &amp; VLOOKUP(F30,FERIADOS[#ALL],2,FALSE()),"")</f>
        <v> </v>
      </c>
      <c r="G29" s="163" t="str">
        <f>IFERROR("e) " &amp; VLOOKUP(G30,EVENTOS[#ALL],2,FALSE()),"") 
&amp; " "
&amp; IFERROR("f) " &amp; VLOOKUP(G30,FERIADOS[#ALL],2,FALSE()),"")</f>
        <v> </v>
      </c>
      <c r="H29" s="163" t="str">
        <f>IFERROR("e) " &amp; VLOOKUP(H30,EVENTOS[#ALL],2,FALSE()),"") 
&amp; " "
&amp; IFERROR("f) " &amp; VLOOKUP(H30,FERIADOS[#ALL],2,FALSE()),"")</f>
        <v> </v>
      </c>
      <c r="I29" s="163" t="str">
        <f>IFERROR("e) " &amp; VLOOKUP(I30,EVENTOS[#ALL],2,FALSE()),"") 
&amp; " "
&amp; IFERROR("f) " &amp; VLOOKUP(I30,FERIADOS[#ALL],2,FALSE()),"")</f>
        <v> </v>
      </c>
      <c r="J29" s="163" t="str">
        <f>IFERROR("e) " &amp; VLOOKUP(J30,EVENTOS[#ALL],2,FALSE()),"") 
&amp; " "
&amp; IFERROR("f) " &amp; VLOOKUP(J30,FERIADOS[#ALL],2,FALSE()),"")</f>
        <v> </v>
      </c>
      <c r="K29" s="164"/>
      <c r="L29" s="164"/>
    </row>
    <row r="30" ht="18.75" customHeight="1">
      <c r="A30" s="121"/>
      <c r="B30" s="156"/>
      <c r="C30" s="165">
        <f>WEEKNUM(G30)</f>
        <v>12</v>
      </c>
      <c r="D30" s="166">
        <f>J28+1</f>
        <v>45733</v>
      </c>
      <c r="E30" s="166">
        <f t="shared" ref="E30:J30" si="13">D30+1</f>
        <v>45734</v>
      </c>
      <c r="F30" s="166">
        <f t="shared" si="13"/>
        <v>45735</v>
      </c>
      <c r="G30" s="166">
        <f t="shared" si="13"/>
        <v>45736</v>
      </c>
      <c r="H30" s="166">
        <f t="shared" si="13"/>
        <v>45737</v>
      </c>
      <c r="I30" s="166">
        <f t="shared" si="13"/>
        <v>45738</v>
      </c>
      <c r="J30" s="166">
        <f t="shared" si="13"/>
        <v>45739</v>
      </c>
      <c r="K30" s="70"/>
      <c r="L30" s="70"/>
    </row>
    <row r="31" ht="66.75" customHeight="1">
      <c r="A31" s="160">
        <f>B31</f>
        <v>45740</v>
      </c>
      <c r="B31" s="161">
        <f>D32</f>
        <v>45740</v>
      </c>
      <c r="C31" s="162">
        <f>WEEKNUM(G32)</f>
        <v>13</v>
      </c>
      <c r="D31" s="163" t="str">
        <f>IFERROR("e) " &amp; VLOOKUP(D32,EVENTOS[#ALL],2,FALSE()),"") 
&amp; " "
&amp; IFERROR("f) " &amp; VLOOKUP(D32,FERIADOS[#ALL],2,FALSE()),"")</f>
        <v> f) Día Nacional de la Memoria por la Verdad y la Justicia</v>
      </c>
      <c r="E31" s="163" t="str">
        <f>IFERROR("e) " &amp; VLOOKUP(E32,EVENTOS[#ALL],2,FALSE()),"") 
&amp; " "
&amp; IFERROR("f) " &amp; VLOOKUP(E32,FERIADOS[#ALL],2,FALSE()),"")</f>
        <v> </v>
      </c>
      <c r="F31" s="163" t="str">
        <f>IFERROR("e) " &amp; VLOOKUP(F32,EVENTOS[#ALL],2,FALSE()),"") 
&amp; " "
&amp; IFERROR("f) " &amp; VLOOKUP(F32,FERIADOS[#ALL],2,FALSE()),"")</f>
        <v> </v>
      </c>
      <c r="G31" s="163" t="str">
        <f>IFERROR("e) " &amp; VLOOKUP(G32,EVENTOS[#ALL],2,FALSE()),"") 
&amp; " "
&amp; IFERROR("f) " &amp; VLOOKUP(G32,FERIADOS[#ALL],2,FALSE()),"")</f>
        <v> </v>
      </c>
      <c r="H31" s="163" t="str">
        <f>IFERROR("e) " &amp; VLOOKUP(H32,EVENTOS[#ALL],2,FALSE()),"") 
&amp; " "
&amp; IFERROR("f) " &amp; VLOOKUP(H32,FERIADOS[#ALL],2,FALSE()),"")</f>
        <v> </v>
      </c>
      <c r="I31" s="163" t="str">
        <f>IFERROR("e) " &amp; VLOOKUP(I32,EVENTOS[#ALL],2,FALSE()),"") 
&amp; " "
&amp; IFERROR("f) " &amp; VLOOKUP(I32,FERIADOS[#ALL],2,FALSE()),"")</f>
        <v> </v>
      </c>
      <c r="J31" s="163" t="str">
        <f>IFERROR("e) " &amp; VLOOKUP(J32,EVENTOS[#ALL],2,FALSE()),"") 
&amp; " "
&amp; IFERROR("f) " &amp; VLOOKUP(J32,FERIADOS[#ALL],2,FALSE()),"")</f>
        <v> </v>
      </c>
      <c r="K31" s="164"/>
      <c r="L31" s="164"/>
    </row>
    <row r="32" ht="18.75" customHeight="1">
      <c r="A32" s="121"/>
      <c r="B32" s="156"/>
      <c r="C32" s="165">
        <f>WEEKNUM(G32)</f>
        <v>13</v>
      </c>
      <c r="D32" s="166">
        <f>J30+1</f>
        <v>45740</v>
      </c>
      <c r="E32" s="166">
        <f t="shared" ref="E32:J32" si="14">D32+1</f>
        <v>45741</v>
      </c>
      <c r="F32" s="166">
        <f t="shared" si="14"/>
        <v>45742</v>
      </c>
      <c r="G32" s="166">
        <f t="shared" si="14"/>
        <v>45743</v>
      </c>
      <c r="H32" s="166">
        <f t="shared" si="14"/>
        <v>45744</v>
      </c>
      <c r="I32" s="166">
        <f t="shared" si="14"/>
        <v>45745</v>
      </c>
      <c r="J32" s="166">
        <f t="shared" si="14"/>
        <v>45746</v>
      </c>
      <c r="K32" s="70"/>
      <c r="L32" s="70"/>
    </row>
    <row r="33" ht="66.75" customHeight="1">
      <c r="A33" s="160">
        <f>B33</f>
        <v>45747</v>
      </c>
      <c r="B33" s="161">
        <f>D34</f>
        <v>45747</v>
      </c>
      <c r="C33" s="162">
        <f>WEEKNUM(G34)</f>
        <v>14</v>
      </c>
      <c r="D33" s="163" t="str">
        <f>IFERROR("e) " &amp; VLOOKUP(D34,EVENTOS[#ALL],2,FALSE()),"") 
&amp; " "
&amp; IFERROR("f) " &amp; VLOOKUP(D34,FERIADOS[#ALL],2,FALSE()),"")</f>
        <v> </v>
      </c>
      <c r="E33" s="163" t="str">
        <f>IFERROR("e) " &amp; VLOOKUP(E34,EVENTOS[#ALL],2,FALSE()),"") 
&amp; " "
&amp; IFERROR("f) " &amp; VLOOKUP(E34,FERIADOS[#ALL],2,FALSE()),"")</f>
        <v> </v>
      </c>
      <c r="F33" s="163" t="str">
        <f>IFERROR("e) " &amp; VLOOKUP(F34,EVENTOS[#ALL],2,FALSE()),"") 
&amp; " "
&amp; IFERROR("f) " &amp; VLOOKUP(F34,FERIADOS[#ALL],2,FALSE()),"")</f>
        <v> f) Día del Veterano y de los Caídos en la Guerra de Malvinas</v>
      </c>
      <c r="G33" s="163" t="str">
        <f>IFERROR("e) " &amp; VLOOKUP(G34,EVENTOS[#ALL],2,FALSE()),"") 
&amp; " "
&amp; IFERROR("f) " &amp; VLOOKUP(G34,FERIADOS[#ALL],2,FALSE()),"")</f>
        <v> </v>
      </c>
      <c r="H33" s="163" t="str">
        <f>IFERROR("e) " &amp; VLOOKUP(H34,EVENTOS[#ALL],2,FALSE()),"") 
&amp; " "
&amp; IFERROR("f) " &amp; VLOOKUP(H34,FERIADOS[#ALL],2,FALSE()),"")</f>
        <v> </v>
      </c>
      <c r="I33" s="163" t="str">
        <f>IFERROR("e) " &amp; VLOOKUP(I34,EVENTOS[#ALL],2,FALSE()),"") 
&amp; " "
&amp; IFERROR("f) " &amp; VLOOKUP(I34,FERIADOS[#ALL],2,FALSE()),"")</f>
        <v> </v>
      </c>
      <c r="J33" s="163" t="str">
        <f>IFERROR("e) " &amp; VLOOKUP(J34,EVENTOS[#ALL],2,FALSE()),"") 
&amp; " "
&amp; IFERROR("f) " &amp; VLOOKUP(J34,FERIADOS[#ALL],2,FALSE()),"")</f>
        <v> </v>
      </c>
      <c r="K33" s="164"/>
      <c r="L33" s="164"/>
    </row>
    <row r="34" ht="18.75" customHeight="1">
      <c r="A34" s="121"/>
      <c r="B34" s="156"/>
      <c r="C34" s="165">
        <f>WEEKNUM(G34)</f>
        <v>14</v>
      </c>
      <c r="D34" s="166">
        <f>J32+1</f>
        <v>45747</v>
      </c>
      <c r="E34" s="166">
        <f t="shared" ref="E34:J34" si="15">D34+1</f>
        <v>45748</v>
      </c>
      <c r="F34" s="166">
        <f t="shared" si="15"/>
        <v>45749</v>
      </c>
      <c r="G34" s="166">
        <f t="shared" si="15"/>
        <v>45750</v>
      </c>
      <c r="H34" s="166">
        <f t="shared" si="15"/>
        <v>45751</v>
      </c>
      <c r="I34" s="166">
        <f t="shared" si="15"/>
        <v>45752</v>
      </c>
      <c r="J34" s="166">
        <f t="shared" si="15"/>
        <v>45753</v>
      </c>
      <c r="K34" s="70"/>
      <c r="L34" s="70"/>
    </row>
    <row r="35" ht="66.75" customHeight="1">
      <c r="A35" s="160">
        <f>B35</f>
        <v>45754</v>
      </c>
      <c r="B35" s="161">
        <f>D36</f>
        <v>45754</v>
      </c>
      <c r="C35" s="162">
        <f>WEEKNUM(G36)</f>
        <v>15</v>
      </c>
      <c r="D35" s="163" t="str">
        <f>IFERROR("e) " &amp; VLOOKUP(D36,EVENTOS[#ALL],2,FALSE()),"") 
&amp; " "
&amp; IFERROR("f) " &amp; VLOOKUP(D36,FERIADOS[#ALL],2,FALSE()),"")</f>
        <v> </v>
      </c>
      <c r="E35" s="163" t="str">
        <f>IFERROR("e) " &amp; VLOOKUP(E36,EVENTOS[#ALL],2,FALSE()),"") 
&amp; " "
&amp; IFERROR("f) " &amp; VLOOKUP(E36,FERIADOS[#ALL],2,FALSE()),"")</f>
        <v> </v>
      </c>
      <c r="F35" s="163" t="str">
        <f>IFERROR("e) " &amp; VLOOKUP(F36,EVENTOS[#ALL],2,FALSE()),"") 
&amp; " "
&amp; IFERROR("f) " &amp; VLOOKUP(F36,FERIADOS[#ALL],2,FALSE()),"")</f>
        <v> </v>
      </c>
      <c r="G35" s="163" t="str">
        <f>IFERROR("e) " &amp; VLOOKUP(G36,EVENTOS[#ALL],2,FALSE()),"") 
&amp; " "
&amp; IFERROR("f) " &amp; VLOOKUP(G36,FERIADOS[#ALL],2,FALSE()),"")</f>
        <v> </v>
      </c>
      <c r="H35" s="163" t="str">
        <f>IFERROR("e) " &amp; VLOOKUP(H36,EVENTOS[#ALL],2,FALSE()),"") 
&amp; " "
&amp; IFERROR("f) " &amp; VLOOKUP(H36,FERIADOS[#ALL],2,FALSE()),"")</f>
        <v> </v>
      </c>
      <c r="I35" s="163" t="str">
        <f>IFERROR("e) " &amp; VLOOKUP(I36,EVENTOS[#ALL],2,FALSE()),"") 
&amp; " "
&amp; IFERROR("f) " &amp; VLOOKUP(I36,FERIADOS[#ALL],2,FALSE()),"")</f>
        <v> </v>
      </c>
      <c r="J35" s="163" t="str">
        <f>IFERROR("e) " &amp; VLOOKUP(J36,EVENTOS[#ALL],2,FALSE()),"") 
&amp; " "
&amp; IFERROR("f) " &amp; VLOOKUP(J36,FERIADOS[#ALL],2,FALSE()),"")</f>
        <v> </v>
      </c>
      <c r="K35" s="164"/>
      <c r="L35" s="164"/>
    </row>
    <row r="36" ht="18.75" customHeight="1">
      <c r="A36" s="121"/>
      <c r="B36" s="156"/>
      <c r="C36" s="165">
        <f>WEEKNUM(G36)</f>
        <v>15</v>
      </c>
      <c r="D36" s="166">
        <f>J34+1</f>
        <v>45754</v>
      </c>
      <c r="E36" s="166">
        <f t="shared" ref="E36:J36" si="16">D36+1</f>
        <v>45755</v>
      </c>
      <c r="F36" s="166">
        <f t="shared" si="16"/>
        <v>45756</v>
      </c>
      <c r="G36" s="166">
        <f t="shared" si="16"/>
        <v>45757</v>
      </c>
      <c r="H36" s="166">
        <f t="shared" si="16"/>
        <v>45758</v>
      </c>
      <c r="I36" s="166">
        <f t="shared" si="16"/>
        <v>45759</v>
      </c>
      <c r="J36" s="166">
        <f t="shared" si="16"/>
        <v>45760</v>
      </c>
      <c r="K36" s="70"/>
      <c r="L36" s="70"/>
    </row>
    <row r="37" ht="66.75" customHeight="1">
      <c r="A37" s="160">
        <f>B37</f>
        <v>45761</v>
      </c>
      <c r="B37" s="161">
        <f>D38</f>
        <v>45761</v>
      </c>
      <c r="C37" s="162">
        <f>WEEKNUM(G38)</f>
        <v>16</v>
      </c>
      <c r="D37" s="163" t="str">
        <f>IFERROR("e) " &amp; VLOOKUP(D38,EVENTOS[#ALL],2,FALSE()),"") 
&amp; " "
&amp; IFERROR("f) " &amp; VLOOKUP(D38,FERIADOS[#ALL],2,FALSE()),"")</f>
        <v> </v>
      </c>
      <c r="E37" s="163" t="str">
        <f>IFERROR("e) " &amp; VLOOKUP(E38,EVENTOS[#ALL],2,FALSE()),"") 
&amp; " "
&amp; IFERROR("f) " &amp; VLOOKUP(E38,FERIADOS[#ALL],2,FALSE()),"")</f>
        <v> </v>
      </c>
      <c r="F37" s="163" t="str">
        <f>IFERROR("e) " &amp; VLOOKUP(F38,EVENTOS[#ALL],2,FALSE()),"") 
&amp; " "
&amp; IFERROR("f) " &amp; VLOOKUP(F38,FERIADOS[#ALL],2,FALSE()),"")</f>
        <v> </v>
      </c>
      <c r="G37" s="163" t="str">
        <f>IFERROR("e) " &amp; VLOOKUP(G38,EVENTOS[#ALL],2,FALSE()),"") 
&amp; " "
&amp; IFERROR("f) " &amp; VLOOKUP(G38,FERIADOS[#ALL],2,FALSE()),"")</f>
        <v> f) Semana Santa</v>
      </c>
      <c r="H37" s="163" t="str">
        <f>IFERROR("e) " &amp; VLOOKUP(H38,EVENTOS[#ALL],2,FALSE()),"") 
&amp; " "
&amp; IFERROR("f) " &amp; VLOOKUP(H38,FERIADOS[#ALL],2,FALSE()),"")</f>
        <v> f) Semana Santa</v>
      </c>
      <c r="I37" s="163" t="str">
        <f>IFERROR("e) " &amp; VLOOKUP(I38,EVENTOS[#ALL],2,FALSE()),"") 
&amp; " "
&amp; IFERROR("f) " &amp; VLOOKUP(I38,FERIADOS[#ALL],2,FALSE()),"")</f>
        <v> </v>
      </c>
      <c r="J37" s="163" t="str">
        <f>IFERROR("e) " &amp; VLOOKUP(J38,EVENTOS[#ALL],2,FALSE()),"") 
&amp; " "
&amp; IFERROR("f) " &amp; VLOOKUP(J38,FERIADOS[#ALL],2,FALSE()),"")</f>
        <v> </v>
      </c>
      <c r="K37" s="164"/>
      <c r="L37" s="164"/>
    </row>
    <row r="38" ht="18.75" customHeight="1">
      <c r="A38" s="121"/>
      <c r="B38" s="156"/>
      <c r="C38" s="165">
        <f>WEEKNUM(G38)</f>
        <v>16</v>
      </c>
      <c r="D38" s="166">
        <f>J36+1</f>
        <v>45761</v>
      </c>
      <c r="E38" s="166">
        <f t="shared" ref="E38:J38" si="17">D38+1</f>
        <v>45762</v>
      </c>
      <c r="F38" s="166">
        <f t="shared" si="17"/>
        <v>45763</v>
      </c>
      <c r="G38" s="166">
        <f t="shared" si="17"/>
        <v>45764</v>
      </c>
      <c r="H38" s="166">
        <f t="shared" si="17"/>
        <v>45765</v>
      </c>
      <c r="I38" s="166">
        <f t="shared" si="17"/>
        <v>45766</v>
      </c>
      <c r="J38" s="166">
        <f t="shared" si="17"/>
        <v>45767</v>
      </c>
      <c r="K38" s="70"/>
      <c r="L38" s="70"/>
    </row>
    <row r="39" ht="66.75" customHeight="1">
      <c r="A39" s="160">
        <f>B39</f>
        <v>45768</v>
      </c>
      <c r="B39" s="161">
        <f>D40</f>
        <v>45768</v>
      </c>
      <c r="C39" s="162">
        <f>WEEKNUM(G40)</f>
        <v>17</v>
      </c>
      <c r="D39" s="163" t="str">
        <f>IFERROR("e) " &amp; VLOOKUP(D40,EVENTOS[#ALL],2,FALSE()),"") 
&amp; " "
&amp; IFERROR("f) " &amp; VLOOKUP(D40,FERIADOS[#ALL],2,FALSE()),"")</f>
        <v>e) Inscripción a Llamado Mayo </v>
      </c>
      <c r="E39" s="163" t="str">
        <f>IFERROR("e) " &amp; VLOOKUP(E40,EVENTOS[#ALL],2,FALSE()),"") 
&amp; " "
&amp; IFERROR("f) " &amp; VLOOKUP(E40,FERIADOS[#ALL],2,FALSE()),"")</f>
        <v>e) Inscripción a Llamado Mayo </v>
      </c>
      <c r="F39" s="163" t="str">
        <f>IFERROR("e) " &amp; VLOOKUP(F40,EVENTOS[#ALL],2,FALSE()),"") 
&amp; " "
&amp; IFERROR("f) " &amp; VLOOKUP(F40,FERIADOS[#ALL],2,FALSE()),"")</f>
        <v>e) Inscripción a Llamado Mayo </v>
      </c>
      <c r="G39" s="163" t="str">
        <f>IFERROR("e) " &amp; VLOOKUP(G40,EVENTOS[#ALL],2,FALSE()),"") 
&amp; " "
&amp; IFERROR("f) " &amp; VLOOKUP(G40,FERIADOS[#ALL],2,FALSE()),"")</f>
        <v>e) Inscripción a Llamado Mayo </v>
      </c>
      <c r="H39" s="163" t="str">
        <f>IFERROR("e) " &amp; VLOOKUP(H40,EVENTOS[#ALL],2,FALSE()),"") 
&amp; " "
&amp; IFERROR("f) " &amp; VLOOKUP(H40,FERIADOS[#ALL],2,FALSE()),"")</f>
        <v> </v>
      </c>
      <c r="I39" s="163" t="str">
        <f>IFERROR("e) " &amp; VLOOKUP(I40,EVENTOS[#ALL],2,FALSE()),"") 
&amp; " "
&amp; IFERROR("f) " &amp; VLOOKUP(I40,FERIADOS[#ALL],2,FALSE()),"")</f>
        <v> </v>
      </c>
      <c r="J39" s="163" t="str">
        <f>IFERROR("e) " &amp; VLOOKUP(J40,EVENTOS[#ALL],2,FALSE()),"") 
&amp; " "
&amp; IFERROR("f) " &amp; VLOOKUP(J40,FERIADOS[#ALL],2,FALSE()),"")</f>
        <v> </v>
      </c>
      <c r="K39" s="164"/>
      <c r="L39" s="164"/>
    </row>
    <row r="40" ht="18.75" customHeight="1">
      <c r="A40" s="121"/>
      <c r="B40" s="156"/>
      <c r="C40" s="165">
        <f>WEEKNUM(G40)</f>
        <v>17</v>
      </c>
      <c r="D40" s="166">
        <f>J38+1</f>
        <v>45768</v>
      </c>
      <c r="E40" s="166">
        <f t="shared" ref="E40:J40" si="18">D40+1</f>
        <v>45769</v>
      </c>
      <c r="F40" s="166">
        <f t="shared" si="18"/>
        <v>45770</v>
      </c>
      <c r="G40" s="166">
        <f t="shared" si="18"/>
        <v>45771</v>
      </c>
      <c r="H40" s="166">
        <f t="shared" si="18"/>
        <v>45772</v>
      </c>
      <c r="I40" s="166">
        <f t="shared" si="18"/>
        <v>45773</v>
      </c>
      <c r="J40" s="166">
        <f t="shared" si="18"/>
        <v>45774</v>
      </c>
      <c r="K40" s="70"/>
      <c r="L40" s="70"/>
    </row>
    <row r="41" ht="66.75" customHeight="1">
      <c r="A41" s="160">
        <f>B41</f>
        <v>45775</v>
      </c>
      <c r="B41" s="161">
        <f>D42</f>
        <v>45775</v>
      </c>
      <c r="C41" s="162">
        <f>WEEKNUM(G42)</f>
        <v>18</v>
      </c>
      <c r="D41" s="163" t="str">
        <f>IFERROR("e) " &amp; VLOOKUP(D42,EVENTOS[#ALL],2,FALSE()),"") 
&amp; " "
&amp; IFERROR("f) " &amp; VLOOKUP(D42,FERIADOS[#ALL],2,FALSE()),"")</f>
        <v> </v>
      </c>
      <c r="E41" s="163" t="str">
        <f>IFERROR("e) " &amp; VLOOKUP(E42,EVENTOS[#ALL],2,FALSE()),"") 
&amp; " "
&amp; IFERROR("f) " &amp; VLOOKUP(E42,FERIADOS[#ALL],2,FALSE()),"")</f>
        <v> </v>
      </c>
      <c r="F41" s="163" t="str">
        <f>IFERROR("e) " &amp; VLOOKUP(F42,EVENTOS[#ALL],2,FALSE()),"") 
&amp; " "
&amp; IFERROR("f) " &amp; VLOOKUP(F42,FERIADOS[#ALL],2,FALSE()),"")</f>
        <v> </v>
      </c>
      <c r="G41" s="163" t="str">
        <f>IFERROR("e) " &amp; VLOOKUP(G42,EVENTOS[#ALL],2,FALSE()),"") 
&amp; " "
&amp; IFERROR("f) " &amp; VLOOKUP(G42,FERIADOS[#ALL],2,FALSE()),"")</f>
        <v> f) Día del trabajador</v>
      </c>
      <c r="H41" s="163" t="str">
        <f>IFERROR("e) " &amp; VLOOKUP(H42,EVENTOS[#ALL],2,FALSE()),"") 
&amp; " "
&amp; IFERROR("f) " &amp; VLOOKUP(H42,FERIADOS[#ALL],2,FALSE()),"")</f>
        <v> f) Dia no laborale</v>
      </c>
      <c r="I41" s="163" t="str">
        <f>IFERROR("e) " &amp; VLOOKUP(I42,EVENTOS[#ALL],2,FALSE()),"") 
&amp; " "
&amp; IFERROR("f) " &amp; VLOOKUP(I42,FERIADOS[#ALL],2,FALSE()),"")</f>
        <v> f) Día de Bariloche</v>
      </c>
      <c r="J41" s="163" t="str">
        <f>IFERROR("e) " &amp; VLOOKUP(J42,EVENTOS[#ALL],2,FALSE()),"") 
&amp; " "
&amp; IFERROR("f) " &amp; VLOOKUP(J42,FERIADOS[#ALL],2,FALSE()),"")</f>
        <v> </v>
      </c>
      <c r="K41" s="164"/>
      <c r="L41" s="164"/>
    </row>
    <row r="42" ht="18.75" customHeight="1">
      <c r="A42" s="121"/>
      <c r="B42" s="156"/>
      <c r="C42" s="165">
        <f>WEEKNUM(G42)</f>
        <v>18</v>
      </c>
      <c r="D42" s="166">
        <f>J40+1</f>
        <v>45775</v>
      </c>
      <c r="E42" s="166">
        <f t="shared" ref="E42:J42" si="19">D42+1</f>
        <v>45776</v>
      </c>
      <c r="F42" s="166">
        <f t="shared" si="19"/>
        <v>45777</v>
      </c>
      <c r="G42" s="166">
        <f t="shared" si="19"/>
        <v>45778</v>
      </c>
      <c r="H42" s="166">
        <f t="shared" si="19"/>
        <v>45779</v>
      </c>
      <c r="I42" s="166">
        <f t="shared" si="19"/>
        <v>45780</v>
      </c>
      <c r="J42" s="166">
        <f t="shared" si="19"/>
        <v>45781</v>
      </c>
      <c r="K42" s="70"/>
      <c r="L42" s="70"/>
    </row>
    <row r="43" ht="66.75" customHeight="1">
      <c r="A43" s="160">
        <f>B43</f>
        <v>45782</v>
      </c>
      <c r="B43" s="161">
        <f>D44</f>
        <v>45782</v>
      </c>
      <c r="C43" s="162">
        <f>WEEKNUM(G44)</f>
        <v>19</v>
      </c>
      <c r="D43" s="163" t="str">
        <f>IFERROR("e) " &amp; VLOOKUP(D44,EVENTOS[#ALL],2,FALSE()),"") 
&amp; " "
&amp; IFERROR("f) " &amp; VLOOKUP(D44,FERIADOS[#ALL],2,FALSE()),"")</f>
        <v>e) Llamado Mayo </v>
      </c>
      <c r="E43" s="163" t="str">
        <f>IFERROR("e) " &amp; VLOOKUP(E44,EVENTOS[#ALL],2,FALSE()),"") 
&amp; " "
&amp; IFERROR("f) " &amp; VLOOKUP(E44,FERIADOS[#ALL],2,FALSE()),"")</f>
        <v>e) Llamado Mayo </v>
      </c>
      <c r="F43" s="163" t="str">
        <f>IFERROR("e) " &amp; VLOOKUP(F44,EVENTOS[#ALL],2,FALSE()),"") 
&amp; " "
&amp; IFERROR("f) " &amp; VLOOKUP(F44,FERIADOS[#ALL],2,FALSE()),"")</f>
        <v>e) Llamado Mayo </v>
      </c>
      <c r="G43" s="163" t="str">
        <f>IFERROR("e) " &amp; VLOOKUP(G44,EVENTOS[#ALL],2,FALSE()),"") 
&amp; " "
&amp; IFERROR("f) " &amp; VLOOKUP(G44,FERIADOS[#ALL],2,FALSE()),"")</f>
        <v>e) Llamado Mayo </v>
      </c>
      <c r="H43" s="163" t="str">
        <f>IFERROR("e) " &amp; VLOOKUP(H44,EVENTOS[#ALL],2,FALSE()),"") 
&amp; " "
&amp; IFERROR("f) " &amp; VLOOKUP(H44,FERIADOS[#ALL],2,FALSE()),"")</f>
        <v>e) Llamado Mayo </v>
      </c>
      <c r="I43" s="163" t="str">
        <f>IFERROR("e) " &amp; VLOOKUP(I44,EVENTOS[#ALL],2,FALSE()),"") 
&amp; " "
&amp; IFERROR("f) " &amp; VLOOKUP(I44,FERIADOS[#ALL],2,FALSE()),"")</f>
        <v>e) Llamado Mayo </v>
      </c>
      <c r="J43" s="163" t="str">
        <f>IFERROR("e) " &amp; VLOOKUP(J44,EVENTOS[#ALL],2,FALSE()),"") 
&amp; " "
&amp; IFERROR("f) " &amp; VLOOKUP(J44,FERIADOS[#ALL],2,FALSE()),"")</f>
        <v> </v>
      </c>
      <c r="K43" s="164"/>
      <c r="L43" s="164"/>
    </row>
    <row r="44" ht="18.75" customHeight="1">
      <c r="A44" s="121"/>
      <c r="B44" s="156"/>
      <c r="C44" s="165">
        <f>WEEKNUM(G44)</f>
        <v>19</v>
      </c>
      <c r="D44" s="166">
        <f>J42+1</f>
        <v>45782</v>
      </c>
      <c r="E44" s="166">
        <f t="shared" ref="E44:J44" si="20">D44+1</f>
        <v>45783</v>
      </c>
      <c r="F44" s="166">
        <f t="shared" si="20"/>
        <v>45784</v>
      </c>
      <c r="G44" s="166">
        <f t="shared" si="20"/>
        <v>45785</v>
      </c>
      <c r="H44" s="166">
        <f t="shared" si="20"/>
        <v>45786</v>
      </c>
      <c r="I44" s="166">
        <f t="shared" si="20"/>
        <v>45787</v>
      </c>
      <c r="J44" s="166">
        <f t="shared" si="20"/>
        <v>45788</v>
      </c>
      <c r="K44" s="70"/>
      <c r="L44" s="70"/>
    </row>
    <row r="45" ht="66.75" customHeight="1">
      <c r="A45" s="160">
        <f>B45</f>
        <v>45789</v>
      </c>
      <c r="B45" s="161">
        <f>D46</f>
        <v>45789</v>
      </c>
      <c r="C45" s="162">
        <f>WEEKNUM(G46)</f>
        <v>20</v>
      </c>
      <c r="D45" s="163" t="str">
        <f>IFERROR("e) " &amp; VLOOKUP(D46,EVENTOS[#ALL],2,FALSE()),"") 
&amp; " "
&amp; IFERROR("f) " &amp; VLOOKUP(D46,FERIADOS[#ALL],2,FALSE()),"")</f>
        <v> </v>
      </c>
      <c r="E45" s="163" t="str">
        <f>IFERROR("e) " &amp; VLOOKUP(E46,EVENTOS[#ALL],2,FALSE()),"") 
&amp; " "
&amp; IFERROR("f) " &amp; VLOOKUP(E46,FERIADOS[#ALL],2,FALSE()),"")</f>
        <v> </v>
      </c>
      <c r="F45" s="163" t="str">
        <f>IFERROR("e) " &amp; VLOOKUP(F46,EVENTOS[#ALL],2,FALSE()),"") 
&amp; " "
&amp; IFERROR("f) " &amp; VLOOKUP(F46,FERIADOS[#ALL],2,FALSE()),"")</f>
        <v> </v>
      </c>
      <c r="G45" s="163" t="str">
        <f>IFERROR("e) " &amp; VLOOKUP(G46,EVENTOS[#ALL],2,FALSE()),"") 
&amp; " "
&amp; IFERROR("f) " &amp; VLOOKUP(G46,FERIADOS[#ALL],2,FALSE()),"")</f>
        <v> </v>
      </c>
      <c r="H45" s="163" t="str">
        <f>IFERROR("e) " &amp; VLOOKUP(H46,EVENTOS[#ALL],2,FALSE()),"") 
&amp; " "
&amp; IFERROR("f) " &amp; VLOOKUP(H46,FERIADOS[#ALL],2,FALSE()),"")</f>
        <v> </v>
      </c>
      <c r="I45" s="163" t="str">
        <f>IFERROR("e) " &amp; VLOOKUP(I46,EVENTOS[#ALL],2,FALSE()),"") 
&amp; " "
&amp; IFERROR("f) " &amp; VLOOKUP(I46,FERIADOS[#ALL],2,FALSE()),"")</f>
        <v> </v>
      </c>
      <c r="J45" s="163" t="str">
        <f>IFERROR("e) " &amp; VLOOKUP(J46,EVENTOS[#ALL],2,FALSE()),"") 
&amp; " "
&amp; IFERROR("f) " &amp; VLOOKUP(J46,FERIADOS[#ALL],2,FALSE()),"")</f>
        <v> </v>
      </c>
      <c r="K45" s="164"/>
      <c r="L45" s="164"/>
    </row>
    <row r="46" ht="18.75" customHeight="1">
      <c r="A46" s="121"/>
      <c r="B46" s="156"/>
      <c r="C46" s="165">
        <f>WEEKNUM(G46)</f>
        <v>20</v>
      </c>
      <c r="D46" s="166">
        <f>J44+1</f>
        <v>45789</v>
      </c>
      <c r="E46" s="166">
        <f t="shared" ref="E46:J46" si="21">D46+1</f>
        <v>45790</v>
      </c>
      <c r="F46" s="166">
        <f t="shared" si="21"/>
        <v>45791</v>
      </c>
      <c r="G46" s="166">
        <f t="shared" si="21"/>
        <v>45792</v>
      </c>
      <c r="H46" s="166">
        <f t="shared" si="21"/>
        <v>45793</v>
      </c>
      <c r="I46" s="166">
        <f t="shared" si="21"/>
        <v>45794</v>
      </c>
      <c r="J46" s="166">
        <f t="shared" si="21"/>
        <v>45795</v>
      </c>
      <c r="K46" s="70"/>
      <c r="L46" s="70"/>
    </row>
    <row r="47" ht="66.75" customHeight="1">
      <c r="A47" s="160">
        <f>B47</f>
        <v>45796</v>
      </c>
      <c r="B47" s="161">
        <f>D48</f>
        <v>45796</v>
      </c>
      <c r="C47" s="162">
        <f>WEEKNUM(G48)</f>
        <v>21</v>
      </c>
      <c r="D47" s="163" t="str">
        <f>IFERROR("e) " &amp; VLOOKUP(D48,EVENTOS[#ALL],2,FALSE()),"") 
&amp; " "
&amp; IFERROR("f) " &amp; VLOOKUP(D48,FERIADOS[#ALL],2,FALSE()),"")</f>
        <v> </v>
      </c>
      <c r="E47" s="163" t="str">
        <f>IFERROR("e) " &amp; VLOOKUP(E48,EVENTOS[#ALL],2,FALSE()),"") 
&amp; " "
&amp; IFERROR("f) " &amp; VLOOKUP(E48,FERIADOS[#ALL],2,FALSE()),"")</f>
        <v> </v>
      </c>
      <c r="F47" s="163" t="str">
        <f>IFERROR("e) " &amp; VLOOKUP(F48,EVENTOS[#ALL],2,FALSE()),"") 
&amp; " "
&amp; IFERROR("f) " &amp; VLOOKUP(F48,FERIADOS[#ALL],2,FALSE()),"")</f>
        <v> </v>
      </c>
      <c r="G47" s="163" t="str">
        <f>IFERROR("e) " &amp; VLOOKUP(G48,EVENTOS[#ALL],2,FALSE()),"") 
&amp; " "
&amp; IFERROR("f) " &amp; VLOOKUP(G48,FERIADOS[#ALL],2,FALSE()),"")</f>
        <v> </v>
      </c>
      <c r="H47" s="163" t="str">
        <f>IFERROR("e) " &amp; VLOOKUP(H48,EVENTOS[#ALL],2,FALSE()),"") 
&amp; " "
&amp; IFERROR("f) " &amp; VLOOKUP(H48,FERIADOS[#ALL],2,FALSE()),"")</f>
        <v> </v>
      </c>
      <c r="I47" s="163" t="str">
        <f>IFERROR("e) " &amp; VLOOKUP(I48,EVENTOS[#ALL],2,FALSE()),"") 
&amp; " "
&amp; IFERROR("f) " &amp; VLOOKUP(I48,FERIADOS[#ALL],2,FALSE()),"")</f>
        <v> </v>
      </c>
      <c r="J47" s="163" t="str">
        <f>IFERROR("e) " &amp; VLOOKUP(J48,EVENTOS[#ALL],2,FALSE()),"") 
&amp; " "
&amp; IFERROR("f) " &amp; VLOOKUP(J48,FERIADOS[#ALL],2,FALSE()),"")</f>
        <v> f) Día de la Revolución de Mayo</v>
      </c>
      <c r="K47" s="164"/>
      <c r="L47" s="164"/>
    </row>
    <row r="48" ht="18.75" customHeight="1">
      <c r="A48" s="121"/>
      <c r="B48" s="156"/>
      <c r="C48" s="165">
        <f>WEEKNUM(G48)</f>
        <v>21</v>
      </c>
      <c r="D48" s="166">
        <f>J46+1</f>
        <v>45796</v>
      </c>
      <c r="E48" s="166">
        <f t="shared" ref="E48:J48" si="22">D48+1</f>
        <v>45797</v>
      </c>
      <c r="F48" s="166">
        <f t="shared" si="22"/>
        <v>45798</v>
      </c>
      <c r="G48" s="166">
        <f t="shared" si="22"/>
        <v>45799</v>
      </c>
      <c r="H48" s="166">
        <f t="shared" si="22"/>
        <v>45800</v>
      </c>
      <c r="I48" s="166">
        <f t="shared" si="22"/>
        <v>45801</v>
      </c>
      <c r="J48" s="166">
        <f t="shared" si="22"/>
        <v>45802</v>
      </c>
      <c r="K48" s="70"/>
      <c r="L48" s="70"/>
    </row>
    <row r="49" ht="66.75" customHeight="1">
      <c r="A49" s="160">
        <f>B49</f>
        <v>45803</v>
      </c>
      <c r="B49" s="161">
        <f>D50</f>
        <v>45803</v>
      </c>
      <c r="C49" s="162">
        <f>WEEKNUM(G50)</f>
        <v>22</v>
      </c>
      <c r="D49" s="163" t="str">
        <f>IFERROR("e) " &amp; VLOOKUP(D50,EVENTOS[#ALL],2,FALSE()),"") 
&amp; " "
&amp; IFERROR("f) " &amp; VLOOKUP(D50,FERIADOS[#ALL],2,FALSE()),"")</f>
        <v> </v>
      </c>
      <c r="E49" s="163" t="str">
        <f>IFERROR("e) " &amp; VLOOKUP(E50,EVENTOS[#ALL],2,FALSE()),"") 
&amp; " "
&amp; IFERROR("f) " &amp; VLOOKUP(E50,FERIADOS[#ALL],2,FALSE()),"")</f>
        <v> </v>
      </c>
      <c r="F49" s="163" t="str">
        <f>IFERROR("e) " &amp; VLOOKUP(F50,EVENTOS[#ALL],2,FALSE()),"") 
&amp; " "
&amp; IFERROR("f) " &amp; VLOOKUP(F50,FERIADOS[#ALL],2,FALSE()),"")</f>
        <v> </v>
      </c>
      <c r="G49" s="163" t="str">
        <f>IFERROR("e) " &amp; VLOOKUP(G50,EVENTOS[#ALL],2,FALSE()),"") 
&amp; " "
&amp; IFERROR("f) " &amp; VLOOKUP(G50,FERIADOS[#ALL],2,FALSE()),"")</f>
        <v> </v>
      </c>
      <c r="H49" s="163" t="str">
        <f>IFERROR("e) " &amp; VLOOKUP(H50,EVENTOS[#ALL],2,FALSE()),"") 
&amp; " "
&amp; IFERROR("f) " &amp; VLOOKUP(H50,FERIADOS[#ALL],2,FALSE()),"")</f>
        <v> </v>
      </c>
      <c r="I49" s="163" t="str">
        <f>IFERROR("e) " &amp; VLOOKUP(I50,EVENTOS[#ALL],2,FALSE()),"") 
&amp; " "
&amp; IFERROR("f) " &amp; VLOOKUP(I50,FERIADOS[#ALL],2,FALSE()),"")</f>
        <v> </v>
      </c>
      <c r="J49" s="163" t="str">
        <f>IFERROR("e) " &amp; VLOOKUP(J50,EVENTOS[#ALL],2,FALSE()),"") 
&amp; " "
&amp; IFERROR("f) " &amp; VLOOKUP(J50,FERIADOS[#ALL],2,FALSE()),"")</f>
        <v> </v>
      </c>
      <c r="K49" s="164"/>
      <c r="L49" s="164"/>
    </row>
    <row r="50" ht="18.75" customHeight="1">
      <c r="A50" s="121"/>
      <c r="B50" s="156"/>
      <c r="C50" s="165">
        <f>WEEKNUM(G50)</f>
        <v>22</v>
      </c>
      <c r="D50" s="166">
        <f>J48+1</f>
        <v>45803</v>
      </c>
      <c r="E50" s="166">
        <f t="shared" ref="E50:J50" si="23">D50+1</f>
        <v>45804</v>
      </c>
      <c r="F50" s="166">
        <f t="shared" si="23"/>
        <v>45805</v>
      </c>
      <c r="G50" s="166">
        <f t="shared" si="23"/>
        <v>45806</v>
      </c>
      <c r="H50" s="166">
        <f t="shared" si="23"/>
        <v>45807</v>
      </c>
      <c r="I50" s="166">
        <f t="shared" si="23"/>
        <v>45808</v>
      </c>
      <c r="J50" s="166">
        <f t="shared" si="23"/>
        <v>45809</v>
      </c>
      <c r="K50" s="70"/>
      <c r="L50" s="70"/>
    </row>
    <row r="51" ht="66.75" customHeight="1">
      <c r="A51" s="160">
        <f>B51</f>
        <v>45810</v>
      </c>
      <c r="B51" s="161">
        <f>D52</f>
        <v>45810</v>
      </c>
      <c r="C51" s="162">
        <f>WEEKNUM(G52)</f>
        <v>23</v>
      </c>
      <c r="D51" s="163" t="str">
        <f>IFERROR("e) " &amp; VLOOKUP(D52,EVENTOS[#ALL],2,FALSE()),"") 
&amp; " "
&amp; IFERROR("f) " &amp; VLOOKUP(D52,FERIADOS[#ALL],2,FALSE()),"")</f>
        <v> </v>
      </c>
      <c r="E51" s="163" t="str">
        <f>IFERROR("e) " &amp; VLOOKUP(E52,EVENTOS[#ALL],2,FALSE()),"") 
&amp; " "
&amp; IFERROR("f) " &amp; VLOOKUP(E52,FERIADOS[#ALL],2,FALSE()),"")</f>
        <v> </v>
      </c>
      <c r="F51" s="163" t="str">
        <f>IFERROR("e) " &amp; VLOOKUP(F52,EVENTOS[#ALL],2,FALSE()),"") 
&amp; " "
&amp; IFERROR("f) " &amp; VLOOKUP(F52,FERIADOS[#ALL],2,FALSE()),"")</f>
        <v> </v>
      </c>
      <c r="G51" s="163" t="str">
        <f>IFERROR("e) " &amp; VLOOKUP(G52,EVENTOS[#ALL],2,FALSE()),"") 
&amp; " "
&amp; IFERROR("f) " &amp; VLOOKUP(G52,FERIADOS[#ALL],2,FALSE()),"")</f>
        <v> </v>
      </c>
      <c r="H51" s="163" t="str">
        <f>IFERROR("e) " &amp; VLOOKUP(H52,EVENTOS[#ALL],2,FALSE()),"") 
&amp; " "
&amp; IFERROR("f) " &amp; VLOOKUP(H52,FERIADOS[#ALL],2,FALSE()),"")</f>
        <v> </v>
      </c>
      <c r="I51" s="163" t="str">
        <f>IFERROR("e) " &amp; VLOOKUP(I52,EVENTOS[#ALL],2,FALSE()),"") 
&amp; " "
&amp; IFERROR("f) " &amp; VLOOKUP(I52,FERIADOS[#ALL],2,FALSE()),"")</f>
        <v> </v>
      </c>
      <c r="J51" s="163" t="str">
        <f>IFERROR("e) " &amp; VLOOKUP(J52,EVENTOS[#ALL],2,FALSE()),"") 
&amp; " "
&amp; IFERROR("f) " &amp; VLOOKUP(J52,FERIADOS[#ALL],2,FALSE()),"")</f>
        <v> </v>
      </c>
      <c r="K51" s="164"/>
      <c r="L51" s="164"/>
    </row>
    <row r="52" ht="18.75" customHeight="1">
      <c r="A52" s="121"/>
      <c r="B52" s="156"/>
      <c r="C52" s="165">
        <f>WEEKNUM(G52)</f>
        <v>23</v>
      </c>
      <c r="D52" s="166">
        <f>J50+1</f>
        <v>45810</v>
      </c>
      <c r="E52" s="166">
        <f t="shared" ref="E52:J52" si="24">D52+1</f>
        <v>45811</v>
      </c>
      <c r="F52" s="166">
        <f t="shared" si="24"/>
        <v>45812</v>
      </c>
      <c r="G52" s="166">
        <f t="shared" si="24"/>
        <v>45813</v>
      </c>
      <c r="H52" s="166">
        <f t="shared" si="24"/>
        <v>45814</v>
      </c>
      <c r="I52" s="166">
        <f t="shared" si="24"/>
        <v>45815</v>
      </c>
      <c r="J52" s="166">
        <f t="shared" si="24"/>
        <v>45816</v>
      </c>
      <c r="K52" s="70"/>
      <c r="L52" s="70"/>
    </row>
    <row r="53" ht="66.75" customHeight="1">
      <c r="A53" s="160">
        <f>B53</f>
        <v>45817</v>
      </c>
      <c r="B53" s="161">
        <f>D54</f>
        <v>45817</v>
      </c>
      <c r="C53" s="162">
        <f>WEEKNUM(G54)</f>
        <v>24</v>
      </c>
      <c r="D53" s="163" t="str">
        <f>IFERROR("e) " &amp; VLOOKUP(D54,EVENTOS[#ALL],2,FALSE()),"") 
&amp; " "
&amp; IFERROR("f) " &amp; VLOOKUP(D54,FERIADOS[#ALL],2,FALSE()),"")</f>
        <v> </v>
      </c>
      <c r="E53" s="163" t="str">
        <f>IFERROR("e) " &amp; VLOOKUP(E54,EVENTOS[#ALL],2,FALSE()),"") 
&amp; " "
&amp; IFERROR("f) " &amp; VLOOKUP(E54,FERIADOS[#ALL],2,FALSE()),"")</f>
        <v> </v>
      </c>
      <c r="F53" s="163" t="str">
        <f>IFERROR("e) " &amp; VLOOKUP(F54,EVENTOS[#ALL],2,FALSE()),"") 
&amp; " "
&amp; IFERROR("f) " &amp; VLOOKUP(F54,FERIADOS[#ALL],2,FALSE()),"")</f>
        <v> </v>
      </c>
      <c r="G53" s="163" t="str">
        <f>IFERROR("e) " &amp; VLOOKUP(G54,EVENTOS[#ALL],2,FALSE()),"") 
&amp; " "
&amp; IFERROR("f) " &amp; VLOOKUP(G54,FERIADOS[#ALL],2,FALSE()),"")</f>
        <v> </v>
      </c>
      <c r="H53" s="163" t="str">
        <f>IFERROR("e) " &amp; VLOOKUP(H54,EVENTOS[#ALL],2,FALSE()),"") 
&amp; " "
&amp; IFERROR("f) " &amp; VLOOKUP(H54,FERIADOS[#ALL],2,FALSE()),"")</f>
        <v> </v>
      </c>
      <c r="I53" s="163" t="str">
        <f>IFERROR("e) " &amp; VLOOKUP(I54,EVENTOS[#ALL],2,FALSE()),"") 
&amp; " "
&amp; IFERROR("f) " &amp; VLOOKUP(I54,FERIADOS[#ALL],2,FALSE()),"")</f>
        <v> </v>
      </c>
      <c r="J53" s="163" t="str">
        <f>IFERROR("e) " &amp; VLOOKUP(J54,EVENTOS[#ALL],2,FALSE()),"") 
&amp; " "
&amp; IFERROR("f) " &amp; VLOOKUP(J54,FERIADOS[#ALL],2,FALSE()),"")</f>
        <v> </v>
      </c>
      <c r="K53" s="164"/>
      <c r="L53" s="164"/>
    </row>
    <row r="54" ht="18.75" customHeight="1">
      <c r="A54" s="121"/>
      <c r="B54" s="156"/>
      <c r="C54" s="165">
        <f>WEEKNUM(G54)</f>
        <v>24</v>
      </c>
      <c r="D54" s="166">
        <f>J52+1</f>
        <v>45817</v>
      </c>
      <c r="E54" s="166">
        <f t="shared" ref="E54:J54" si="25">D54+1</f>
        <v>45818</v>
      </c>
      <c r="F54" s="166">
        <f t="shared" si="25"/>
        <v>45819</v>
      </c>
      <c r="G54" s="166">
        <f t="shared" si="25"/>
        <v>45820</v>
      </c>
      <c r="H54" s="166">
        <f t="shared" si="25"/>
        <v>45821</v>
      </c>
      <c r="I54" s="166">
        <f t="shared" si="25"/>
        <v>45822</v>
      </c>
      <c r="J54" s="166">
        <f t="shared" si="25"/>
        <v>45823</v>
      </c>
      <c r="K54" s="70"/>
      <c r="L54" s="70"/>
    </row>
    <row r="55" ht="66.75" customHeight="1">
      <c r="A55" s="160">
        <f>B55</f>
        <v>45824</v>
      </c>
      <c r="B55" s="161">
        <f>D56</f>
        <v>45824</v>
      </c>
      <c r="C55" s="162">
        <f>WEEKNUM(G56)</f>
        <v>25</v>
      </c>
      <c r="D55" s="163" t="str">
        <f>IFERROR("e) " &amp; VLOOKUP(D56,EVENTOS[#ALL],2,FALSE()),"") 
&amp; " "
&amp; IFERROR("f) " &amp; VLOOKUP(D56,FERIADOS[#ALL],2,FALSE()),"")</f>
        <v> f) Día Paso a la Inmortalidad del General Martín Miguel de Güemes</v>
      </c>
      <c r="E55" s="163" t="str">
        <f>IFERROR("e) " &amp; VLOOKUP(E56,EVENTOS[#ALL],2,FALSE()),"") 
&amp; " "
&amp; IFERROR("f) " &amp; VLOOKUP(E56,FERIADOS[#ALL],2,FALSE()),"")</f>
        <v> </v>
      </c>
      <c r="F55" s="163" t="str">
        <f>IFERROR("e) " &amp; VLOOKUP(F56,EVENTOS[#ALL],2,FALSE()),"") 
&amp; " "
&amp; IFERROR("f) " &amp; VLOOKUP(F56,FERIADOS[#ALL],2,FALSE()),"")</f>
        <v> </v>
      </c>
      <c r="G55" s="163" t="str">
        <f>IFERROR("e) " &amp; VLOOKUP(G56,EVENTOS[#ALL],2,FALSE()),"") 
&amp; " "
&amp; IFERROR("f) " &amp; VLOOKUP(G56,FERIADOS[#ALL],2,FALSE()),"")</f>
        <v> </v>
      </c>
      <c r="H55" s="163" t="str">
        <f>IFERROR("e) " &amp; VLOOKUP(H56,EVENTOS[#ALL],2,FALSE()),"") 
&amp; " "
&amp; IFERROR("f) " &amp; VLOOKUP(H56,FERIADOS[#ALL],2,FALSE()),"")</f>
        <v> f) Día Paso a la Inmortalidad del General Manuel Belgrano</v>
      </c>
      <c r="I55" s="163" t="str">
        <f>IFERROR("e) " &amp; VLOOKUP(I56,EVENTOS[#ALL],2,FALSE()),"") 
&amp; " "
&amp; IFERROR("f) " &amp; VLOOKUP(I56,FERIADOS[#ALL],2,FALSE()),"")</f>
        <v>e) Fin del cuatrimestre </v>
      </c>
      <c r="J55" s="163" t="str">
        <f>IFERROR("e) " &amp; VLOOKUP(J56,EVENTOS[#ALL],2,FALSE()),"") 
&amp; " "
&amp; IFERROR("f) " &amp; VLOOKUP(J56,FERIADOS[#ALL],2,FALSE()),"")</f>
        <v> </v>
      </c>
      <c r="K55" s="164"/>
      <c r="L55" s="164"/>
    </row>
    <row r="56" ht="18.75" customHeight="1">
      <c r="A56" s="121"/>
      <c r="B56" s="156"/>
      <c r="C56" s="165">
        <f>WEEKNUM(G56)</f>
        <v>25</v>
      </c>
      <c r="D56" s="166">
        <f>J54+1</f>
        <v>45824</v>
      </c>
      <c r="E56" s="166">
        <f t="shared" ref="E56:J56" si="26">D56+1</f>
        <v>45825</v>
      </c>
      <c r="F56" s="166">
        <f t="shared" si="26"/>
        <v>45826</v>
      </c>
      <c r="G56" s="166">
        <f t="shared" si="26"/>
        <v>45827</v>
      </c>
      <c r="H56" s="166">
        <f t="shared" si="26"/>
        <v>45828</v>
      </c>
      <c r="I56" s="166">
        <f t="shared" si="26"/>
        <v>45829</v>
      </c>
      <c r="J56" s="166">
        <f t="shared" si="26"/>
        <v>45830</v>
      </c>
      <c r="K56" s="70"/>
      <c r="L56" s="70"/>
    </row>
    <row r="57" ht="66.75" customHeight="1">
      <c r="A57" s="160">
        <f>B57</f>
        <v>45831</v>
      </c>
      <c r="B57" s="161">
        <f>D58</f>
        <v>45831</v>
      </c>
      <c r="C57" s="162">
        <f>WEEKNUM(G58)</f>
        <v>26</v>
      </c>
      <c r="D57" s="163" t="str">
        <f>IFERROR("e) " &amp; VLOOKUP(D58,EVENTOS[#ALL],2,FALSE()),"") 
&amp; " "
&amp; IFERROR("f) " &amp; VLOOKUP(D58,FERIADOS[#ALL],2,FALSE()),"")</f>
        <v> </v>
      </c>
      <c r="E57" s="163" t="str">
        <f>IFERROR("e) " &amp; VLOOKUP(E58,EVENTOS[#ALL],2,FALSE()),"") 
&amp; " "
&amp; IFERROR("f) " &amp; VLOOKUP(E58,FERIADOS[#ALL],2,FALSE()),"")</f>
        <v>e) Inscripción a Primer Llamado Julio </v>
      </c>
      <c r="F57" s="163" t="str">
        <f>IFERROR("e) " &amp; VLOOKUP(F58,EVENTOS[#ALL],2,FALSE()),"") 
&amp; " "
&amp; IFERROR("f) " &amp; VLOOKUP(F58,FERIADOS[#ALL],2,FALSE()),"")</f>
        <v>e) Inscripción a Primer Llamado Julio </v>
      </c>
      <c r="G57" s="163" t="str">
        <f>IFERROR("e) " &amp; VLOOKUP(G58,EVENTOS[#ALL],2,FALSE()),"") 
&amp; " "
&amp; IFERROR("f) " &amp; VLOOKUP(G58,FERIADOS[#ALL],2,FALSE()),"")</f>
        <v>e) Inscripción a Primer Llamado Julio </v>
      </c>
      <c r="H57" s="163" t="str">
        <f>IFERROR("e) " &amp; VLOOKUP(H58,EVENTOS[#ALL],2,FALSE()),"") 
&amp; " "
&amp; IFERROR("f) " &amp; VLOOKUP(H58,FERIADOS[#ALL],2,FALSE()),"")</f>
        <v> </v>
      </c>
      <c r="I57" s="163" t="str">
        <f>IFERROR("e) " &amp; VLOOKUP(I58,EVENTOS[#ALL],2,FALSE()),"") 
&amp; " "
&amp; IFERROR("f) " &amp; VLOOKUP(I58,FERIADOS[#ALL],2,FALSE()),"")</f>
        <v> </v>
      </c>
      <c r="J57" s="163" t="str">
        <f>IFERROR("e) " &amp; VLOOKUP(J58,EVENTOS[#ALL],2,FALSE()),"") 
&amp; " "
&amp; IFERROR("f) " &amp; VLOOKUP(J58,FERIADOS[#ALL],2,FALSE()),"")</f>
        <v> </v>
      </c>
      <c r="K57" s="164"/>
      <c r="L57" s="164"/>
    </row>
    <row r="58" ht="18.75" customHeight="1">
      <c r="A58" s="121"/>
      <c r="B58" s="156"/>
      <c r="C58" s="165">
        <f>WEEKNUM(G58)</f>
        <v>26</v>
      </c>
      <c r="D58" s="166">
        <f>J56+1</f>
        <v>45831</v>
      </c>
      <c r="E58" s="166">
        <f t="shared" ref="E58:J58" si="27">D58+1</f>
        <v>45832</v>
      </c>
      <c r="F58" s="166">
        <f t="shared" si="27"/>
        <v>45833</v>
      </c>
      <c r="G58" s="166">
        <f t="shared" si="27"/>
        <v>45834</v>
      </c>
      <c r="H58" s="166">
        <f t="shared" si="27"/>
        <v>45835</v>
      </c>
      <c r="I58" s="166">
        <f t="shared" si="27"/>
        <v>45836</v>
      </c>
      <c r="J58" s="166">
        <f t="shared" si="27"/>
        <v>45837</v>
      </c>
      <c r="K58" s="70"/>
      <c r="L58" s="70"/>
    </row>
    <row r="59" ht="66.75" customHeight="1">
      <c r="A59" s="160">
        <f>B59</f>
        <v>45838</v>
      </c>
      <c r="B59" s="161">
        <f>D60</f>
        <v>45838</v>
      </c>
      <c r="C59" s="162">
        <f>WEEKNUM(G60)</f>
        <v>27</v>
      </c>
      <c r="D59" s="163" t="str">
        <f>IFERROR("e) " &amp; VLOOKUP(D60,EVENTOS[#ALL],2,FALSE()),"") 
&amp; " "
&amp; IFERROR("f) " &amp; VLOOKUP(D60,FERIADOS[#ALL],2,FALSE()),"")</f>
        <v>e) Primer Llamado Julio </v>
      </c>
      <c r="E59" s="163" t="str">
        <f>IFERROR("e) " &amp; VLOOKUP(E60,EVENTOS[#ALL],2,FALSE()),"") 
&amp; " "
&amp; IFERROR("f) " &amp; VLOOKUP(E60,FERIADOS[#ALL],2,FALSE()),"")</f>
        <v>e) Primer Llamado Julio </v>
      </c>
      <c r="F59" s="163" t="str">
        <f>IFERROR("e) " &amp; VLOOKUP(F60,EVENTOS[#ALL],2,FALSE()),"") 
&amp; " "
&amp; IFERROR("f) " &amp; VLOOKUP(F60,FERIADOS[#ALL],2,FALSE()),"")</f>
        <v>e) Primer Llamado Julio </v>
      </c>
      <c r="G59" s="163" t="str">
        <f>IFERROR("e) " &amp; VLOOKUP(G60,EVENTOS[#ALL],2,FALSE()),"") 
&amp; " "
&amp; IFERROR("f) " &amp; VLOOKUP(G60,FERIADOS[#ALL],2,FALSE()),"")</f>
        <v>e) Primer Llamado Julio </v>
      </c>
      <c r="H59" s="163" t="str">
        <f>IFERROR("e) " &amp; VLOOKUP(H60,EVENTOS[#ALL],2,FALSE()),"") 
&amp; " "
&amp; IFERROR("f) " &amp; VLOOKUP(H60,FERIADOS[#ALL],2,FALSE()),"")</f>
        <v>e) Primer Llamado Julio </v>
      </c>
      <c r="I59" s="163" t="str">
        <f>IFERROR("e) " &amp; VLOOKUP(I60,EVENTOS[#ALL],2,FALSE()),"") 
&amp; " "
&amp; IFERROR("f) " &amp; VLOOKUP(I60,FERIADOS[#ALL],2,FALSE()),"")</f>
        <v>e) Primer Llamado Julio </v>
      </c>
      <c r="J59" s="163" t="str">
        <f>IFERROR("e) " &amp; VLOOKUP(J60,EVENTOS[#ALL],2,FALSE()),"") 
&amp; " "
&amp; IFERROR("f) " &amp; VLOOKUP(J60,FERIADOS[#ALL],2,FALSE()),"")</f>
        <v> </v>
      </c>
      <c r="K59" s="164"/>
      <c r="L59" s="164"/>
    </row>
    <row r="60" ht="18.75" customHeight="1">
      <c r="A60" s="121"/>
      <c r="B60" s="156"/>
      <c r="C60" s="165">
        <f>WEEKNUM(G60)</f>
        <v>27</v>
      </c>
      <c r="D60" s="166">
        <f>J58+1</f>
        <v>45838</v>
      </c>
      <c r="E60" s="166">
        <f t="shared" ref="E60:J60" si="28">D60+1</f>
        <v>45839</v>
      </c>
      <c r="F60" s="166">
        <f t="shared" si="28"/>
        <v>45840</v>
      </c>
      <c r="G60" s="166">
        <f t="shared" si="28"/>
        <v>45841</v>
      </c>
      <c r="H60" s="166">
        <f t="shared" si="28"/>
        <v>45842</v>
      </c>
      <c r="I60" s="166">
        <f t="shared" si="28"/>
        <v>45843</v>
      </c>
      <c r="J60" s="166">
        <f t="shared" si="28"/>
        <v>45844</v>
      </c>
      <c r="K60" s="70"/>
      <c r="L60" s="70"/>
    </row>
    <row r="61" ht="66.75" customHeight="1">
      <c r="A61" s="160">
        <f>B61</f>
        <v>45845</v>
      </c>
      <c r="B61" s="161">
        <f>D62</f>
        <v>45845</v>
      </c>
      <c r="C61" s="162">
        <f>WEEKNUM(G62)</f>
        <v>28</v>
      </c>
      <c r="D61" s="163" t="str">
        <f>IFERROR("e) " &amp; VLOOKUP(D62,EVENTOS[#ALL],2,FALSE()),"") 
&amp; " "
&amp; IFERROR("f) " &amp; VLOOKUP(D62,FERIADOS[#ALL],2,FALSE()),"")</f>
        <v> </v>
      </c>
      <c r="E61" s="163" t="str">
        <f>IFERROR("e) " &amp; VLOOKUP(E62,EVENTOS[#ALL],2,FALSE()),"") 
&amp; " "
&amp; IFERROR("f) " &amp; VLOOKUP(E62,FERIADOS[#ALL],2,FALSE()),"")</f>
        <v> </v>
      </c>
      <c r="F61" s="163" t="str">
        <f>IFERROR("e) " &amp; VLOOKUP(F62,EVENTOS[#ALL],2,FALSE()),"") 
&amp; " "
&amp; IFERROR("f) " &amp; VLOOKUP(F62,FERIADOS[#ALL],2,FALSE()),"")</f>
        <v> f) Día de la Independencia</v>
      </c>
      <c r="G61" s="163" t="str">
        <f>IFERROR("e) " &amp; VLOOKUP(G62,EVENTOS[#ALL],2,FALSE()),"") 
&amp; " "
&amp; IFERROR("f) " &amp; VLOOKUP(G62,FERIADOS[#ALL],2,FALSE()),"")</f>
        <v> </v>
      </c>
      <c r="H61" s="163" t="str">
        <f>IFERROR("e) " &amp; VLOOKUP(H62,EVENTOS[#ALL],2,FALSE()),"") 
&amp; " "
&amp; IFERROR("f) " &amp; VLOOKUP(H62,FERIADOS[#ALL],2,FALSE()),"")</f>
        <v> </v>
      </c>
      <c r="I61" s="163" t="str">
        <f>IFERROR("e) " &amp; VLOOKUP(I62,EVENTOS[#ALL],2,FALSE()),"") 
&amp; " "
&amp; IFERROR("f) " &amp; VLOOKUP(I62,FERIADOS[#ALL],2,FALSE()),"")</f>
        <v> </v>
      </c>
      <c r="J61" s="163" t="str">
        <f>IFERROR("e) " &amp; VLOOKUP(J62,EVENTOS[#ALL],2,FALSE()),"") 
&amp; " "
&amp; IFERROR("f) " &amp; VLOOKUP(J62,FERIADOS[#ALL],2,FALSE()),"")</f>
        <v> </v>
      </c>
      <c r="K61" s="164"/>
      <c r="L61" s="164"/>
    </row>
    <row r="62" ht="18.75" customHeight="1">
      <c r="A62" s="121"/>
      <c r="B62" s="156"/>
      <c r="C62" s="165">
        <f>WEEKNUM(G62)</f>
        <v>28</v>
      </c>
      <c r="D62" s="166">
        <f>J60+1</f>
        <v>45845</v>
      </c>
      <c r="E62" s="166">
        <f t="shared" ref="E62:J62" si="29">D62+1</f>
        <v>45846</v>
      </c>
      <c r="F62" s="166">
        <f t="shared" si="29"/>
        <v>45847</v>
      </c>
      <c r="G62" s="166">
        <f t="shared" si="29"/>
        <v>45848</v>
      </c>
      <c r="H62" s="166">
        <f t="shared" si="29"/>
        <v>45849</v>
      </c>
      <c r="I62" s="166">
        <f t="shared" si="29"/>
        <v>45850</v>
      </c>
      <c r="J62" s="166">
        <f t="shared" si="29"/>
        <v>45851</v>
      </c>
      <c r="K62" s="70"/>
      <c r="L62" s="70"/>
    </row>
    <row r="63" ht="66.75" customHeight="1">
      <c r="A63" s="160">
        <f>B63</f>
        <v>45852</v>
      </c>
      <c r="B63" s="161">
        <f>D64</f>
        <v>45852</v>
      </c>
      <c r="C63" s="162">
        <f>WEEKNUM(G64)</f>
        <v>29</v>
      </c>
      <c r="D63" s="163" t="str">
        <f>IFERROR("e) " &amp; VLOOKUP(D64,EVENTOS[#ALL],2,FALSE()),"") 
&amp; " "
&amp; IFERROR("f) " &amp; VLOOKUP(D64,FERIADOS[#ALL],2,FALSE()),"")</f>
        <v> </v>
      </c>
      <c r="E63" s="163" t="str">
        <f>IFERROR("e) " &amp; VLOOKUP(E64,EVENTOS[#ALL],2,FALSE()),"") 
&amp; " "
&amp; IFERROR("f) " &amp; VLOOKUP(E64,FERIADOS[#ALL],2,FALSE()),"")</f>
        <v> </v>
      </c>
      <c r="F63" s="163" t="str">
        <f>IFERROR("e) " &amp; VLOOKUP(F64,EVENTOS[#ALL],2,FALSE()),"") 
&amp; " "
&amp; IFERROR("f) " &amp; VLOOKUP(F64,FERIADOS[#ALL],2,FALSE()),"")</f>
        <v> </v>
      </c>
      <c r="G63" s="163" t="str">
        <f>IFERROR("e) " &amp; VLOOKUP(G64,EVENTOS[#ALL],2,FALSE()),"") 
&amp; " "
&amp; IFERROR("f) " &amp; VLOOKUP(G64,FERIADOS[#ALL],2,FALSE()),"")</f>
        <v> </v>
      </c>
      <c r="H63" s="163" t="str">
        <f>IFERROR("e) " &amp; VLOOKUP(H64,EVENTOS[#ALL],2,FALSE()),"") 
&amp; " "
&amp; IFERROR("f) " &amp; VLOOKUP(H64,FERIADOS[#ALL],2,FALSE()),"")</f>
        <v> </v>
      </c>
      <c r="I63" s="163" t="str">
        <f>IFERROR("e) " &amp; VLOOKUP(I64,EVENTOS[#ALL],2,FALSE()),"") 
&amp; " "
&amp; IFERROR("f) " &amp; VLOOKUP(I64,FERIADOS[#ALL],2,FALSE()),"")</f>
        <v> </v>
      </c>
      <c r="J63" s="163" t="str">
        <f>IFERROR("e) " &amp; VLOOKUP(J64,EVENTOS[#ALL],2,FALSE()),"") 
&amp; " "
&amp; IFERROR("f) " &amp; VLOOKUP(J64,FERIADOS[#ALL],2,FALSE()),"")</f>
        <v> </v>
      </c>
      <c r="K63" s="164"/>
      <c r="L63" s="164"/>
    </row>
    <row r="64" ht="18.75" customHeight="1">
      <c r="A64" s="121"/>
      <c r="B64" s="156"/>
      <c r="C64" s="165">
        <f>WEEKNUM(G64)</f>
        <v>29</v>
      </c>
      <c r="D64" s="166">
        <f>J62+1</f>
        <v>45852</v>
      </c>
      <c r="E64" s="166">
        <f t="shared" ref="E64:J64" si="30">D64+1</f>
        <v>45853</v>
      </c>
      <c r="F64" s="166">
        <f t="shared" si="30"/>
        <v>45854</v>
      </c>
      <c r="G64" s="166">
        <f t="shared" si="30"/>
        <v>45855</v>
      </c>
      <c r="H64" s="166">
        <f t="shared" si="30"/>
        <v>45856</v>
      </c>
      <c r="I64" s="166">
        <f t="shared" si="30"/>
        <v>45857</v>
      </c>
      <c r="J64" s="166">
        <f t="shared" si="30"/>
        <v>45858</v>
      </c>
      <c r="K64" s="70"/>
      <c r="L64" s="70"/>
    </row>
    <row r="65" ht="66.75" customHeight="1">
      <c r="A65" s="160">
        <f>B65</f>
        <v>45859</v>
      </c>
      <c r="B65" s="161">
        <f>D66</f>
        <v>45859</v>
      </c>
      <c r="C65" s="162">
        <f>WEEKNUM(G66)</f>
        <v>30</v>
      </c>
      <c r="D65" s="163" t="str">
        <f>IFERROR("e) " &amp; VLOOKUP(D66,EVENTOS[#ALL],2,FALSE()),"") 
&amp; " "
&amp; IFERROR("f) " &amp; VLOOKUP(D66,FERIADOS[#ALL],2,FALSE()),"")</f>
        <v>e) Inscripción a Segundo Llamado Julio </v>
      </c>
      <c r="E65" s="163" t="str">
        <f>IFERROR("e) " &amp; VLOOKUP(E66,EVENTOS[#ALL],2,FALSE()),"") 
&amp; " "
&amp; IFERROR("f) " &amp; VLOOKUP(E66,FERIADOS[#ALL],2,FALSE()),"")</f>
        <v>e) Inscripción a Segundo Llamado Julio </v>
      </c>
      <c r="F65" s="163" t="str">
        <f>IFERROR("e) " &amp; VLOOKUP(F66,EVENTOS[#ALL],2,FALSE()),"") 
&amp; " "
&amp; IFERROR("f) " &amp; VLOOKUP(F66,FERIADOS[#ALL],2,FALSE()),"")</f>
        <v>e) Inscripción a Segundo Llamado Julio </v>
      </c>
      <c r="G65" s="163" t="str">
        <f>IFERROR("e) " &amp; VLOOKUP(G66,EVENTOS[#ALL],2,FALSE()),"") 
&amp; " "
&amp; IFERROR("f) " &amp; VLOOKUP(G66,FERIADOS[#ALL],2,FALSE()),"")</f>
        <v>e) Inscripción a Segundo Llamado Julio </v>
      </c>
      <c r="H65" s="163" t="str">
        <f>IFERROR("e) " &amp; VLOOKUP(H66,EVENTOS[#ALL],2,FALSE()),"") 
&amp; " "
&amp; IFERROR("f) " &amp; VLOOKUP(H66,FERIADOS[#ALL],2,FALSE()),"")</f>
        <v> </v>
      </c>
      <c r="I65" s="163" t="str">
        <f>IFERROR("e) " &amp; VLOOKUP(I66,EVENTOS[#ALL],2,FALSE()),"") 
&amp; " "
&amp; IFERROR("f) " &amp; VLOOKUP(I66,FERIADOS[#ALL],2,FALSE()),"")</f>
        <v> </v>
      </c>
      <c r="J65" s="163" t="str">
        <f>IFERROR("e) " &amp; VLOOKUP(J66,EVENTOS[#ALL],2,FALSE()),"") 
&amp; " "
&amp; IFERROR("f) " &amp; VLOOKUP(J66,FERIADOS[#ALL],2,FALSE()),"")</f>
        <v> </v>
      </c>
      <c r="K65" s="164"/>
      <c r="L65" s="164"/>
    </row>
    <row r="66" ht="18.75" customHeight="1">
      <c r="A66" s="121"/>
      <c r="B66" s="156"/>
      <c r="C66" s="165">
        <f>WEEKNUM(G66)</f>
        <v>30</v>
      </c>
      <c r="D66" s="166">
        <f>J64+1</f>
        <v>45859</v>
      </c>
      <c r="E66" s="166">
        <f t="shared" ref="E66:J66" si="31">D66+1</f>
        <v>45860</v>
      </c>
      <c r="F66" s="166">
        <f t="shared" si="31"/>
        <v>45861</v>
      </c>
      <c r="G66" s="166">
        <f t="shared" si="31"/>
        <v>45862</v>
      </c>
      <c r="H66" s="166">
        <f t="shared" si="31"/>
        <v>45863</v>
      </c>
      <c r="I66" s="166">
        <f t="shared" si="31"/>
        <v>45864</v>
      </c>
      <c r="J66" s="166">
        <f t="shared" si="31"/>
        <v>45865</v>
      </c>
      <c r="K66" s="70"/>
      <c r="L66" s="70"/>
    </row>
    <row r="67" ht="66.75" customHeight="1">
      <c r="A67" s="160">
        <f>B67</f>
        <v>45866</v>
      </c>
      <c r="B67" s="161">
        <f>D68</f>
        <v>45866</v>
      </c>
      <c r="C67" s="162">
        <f>WEEKNUM(G68)</f>
        <v>31</v>
      </c>
      <c r="D67" s="163" t="str">
        <f>IFERROR("e) " &amp; VLOOKUP(D68,EVENTOS[#ALL],2,FALSE()),"") 
&amp; " "
&amp; IFERROR("f) " &amp; VLOOKUP(D68,FERIADOS[#ALL],2,FALSE()),"")</f>
        <v>e) Inicio de Inscripciones a Asignaturas </v>
      </c>
      <c r="E67" s="163" t="str">
        <f>IFERROR("e) " &amp; VLOOKUP(E68,EVENTOS[#ALL],2,FALSE()),"") 
&amp; " "
&amp; IFERROR("f) " &amp; VLOOKUP(E68,FERIADOS[#ALL],2,FALSE()),"")</f>
        <v>e) Segundo Llamado Julio </v>
      </c>
      <c r="F67" s="163" t="str">
        <f>IFERROR("e) " &amp; VLOOKUP(F68,EVENTOS[#ALL],2,FALSE()),"") 
&amp; " "
&amp; IFERROR("f) " &amp; VLOOKUP(F68,FERIADOS[#ALL],2,FALSE()),"")</f>
        <v>e) Segundo Llamado Julio </v>
      </c>
      <c r="G67" s="163" t="str">
        <f>IFERROR("e) " &amp; VLOOKUP(G68,EVENTOS[#ALL],2,FALSE()),"") 
&amp; " "
&amp; IFERROR("f) " &amp; VLOOKUP(G68,FERIADOS[#ALL],2,FALSE()),"")</f>
        <v>e) Segundo Llamado Julio </v>
      </c>
      <c r="H67" s="163" t="str">
        <f>IFERROR("e) " &amp; VLOOKUP(H68,EVENTOS[#ALL],2,FALSE()),"") 
&amp; " "
&amp; IFERROR("f) " &amp; VLOOKUP(H68,FERIADOS[#ALL],2,FALSE()),"")</f>
        <v>e) Segundo Llamado Julio </v>
      </c>
      <c r="I67" s="163" t="str">
        <f>IFERROR("e) " &amp; VLOOKUP(I68,EVENTOS[#ALL],2,FALSE()),"") 
&amp; " "
&amp; IFERROR("f) " &amp; VLOOKUP(I68,FERIADOS[#ALL],2,FALSE()),"")</f>
        <v>e) Segundo Llamado Julio </v>
      </c>
      <c r="J67" s="163" t="str">
        <f>IFERROR("e) " &amp; VLOOKUP(J68,EVENTOS[#ALL],2,FALSE()),"") 
&amp; " "
&amp; IFERROR("f) " &amp; VLOOKUP(J68,FERIADOS[#ALL],2,FALSE()),"")</f>
        <v> </v>
      </c>
      <c r="K67" s="164"/>
      <c r="L67" s="164"/>
    </row>
    <row r="68" ht="18.75" customHeight="1">
      <c r="A68" s="121"/>
      <c r="B68" s="156"/>
      <c r="C68" s="165">
        <f>WEEKNUM(G68)</f>
        <v>31</v>
      </c>
      <c r="D68" s="166">
        <f>J66+1</f>
        <v>45866</v>
      </c>
      <c r="E68" s="166">
        <f t="shared" ref="E68:J68" si="32">D68+1</f>
        <v>45867</v>
      </c>
      <c r="F68" s="166">
        <f t="shared" si="32"/>
        <v>45868</v>
      </c>
      <c r="G68" s="166">
        <f t="shared" si="32"/>
        <v>45869</v>
      </c>
      <c r="H68" s="166">
        <f t="shared" si="32"/>
        <v>45870</v>
      </c>
      <c r="I68" s="166">
        <f t="shared" si="32"/>
        <v>45871</v>
      </c>
      <c r="J68" s="166">
        <f t="shared" si="32"/>
        <v>45872</v>
      </c>
      <c r="K68" s="70"/>
      <c r="L68" s="70"/>
    </row>
    <row r="69" ht="66.75" customHeight="1">
      <c r="A69" s="160">
        <f>B69</f>
        <v>45873</v>
      </c>
      <c r="B69" s="161">
        <f>D70</f>
        <v>45873</v>
      </c>
      <c r="C69" s="162">
        <f>WEEKNUM(G70)</f>
        <v>32</v>
      </c>
      <c r="D69" s="163" t="str">
        <f>IFERROR("e) " &amp; VLOOKUP(D70,EVENTOS[#ALL],2,FALSE()),"") 
&amp; " "
&amp; IFERROR("f) " &amp; VLOOKUP(D70,FERIADOS[#ALL],2,FALSE()),"")</f>
        <v>e) Inicio del cuatrimestre </v>
      </c>
      <c r="E69" s="163" t="str">
        <f>IFERROR("e) " &amp; VLOOKUP(E70,EVENTOS[#ALL],2,FALSE()),"") 
&amp; " "
&amp; IFERROR("f) " &amp; VLOOKUP(E70,FERIADOS[#ALL],2,FALSE()),"")</f>
        <v> </v>
      </c>
      <c r="F69" s="163" t="str">
        <f>IFERROR("e) " &amp; VLOOKUP(F70,EVENTOS[#ALL],2,FALSE()),"") 
&amp; " "
&amp; IFERROR("f) " &amp; VLOOKUP(F70,FERIADOS[#ALL],2,FALSE()),"")</f>
        <v> </v>
      </c>
      <c r="G69" s="163" t="str">
        <f>IFERROR("e) " &amp; VLOOKUP(G70,EVENTOS[#ALL],2,FALSE()),"") 
&amp; " "
&amp; IFERROR("f) " &amp; VLOOKUP(G70,FERIADOS[#ALL],2,FALSE()),"")</f>
        <v> </v>
      </c>
      <c r="H69" s="163" t="str">
        <f>IFERROR("e) " &amp; VLOOKUP(H70,EVENTOS[#ALL],2,FALSE()),"") 
&amp; " "
&amp; IFERROR("f) " &amp; VLOOKUP(H70,FERIADOS[#ALL],2,FALSE()),"")</f>
        <v> </v>
      </c>
      <c r="I69" s="163" t="str">
        <f>IFERROR("e) " &amp; VLOOKUP(I70,EVENTOS[#ALL],2,FALSE()),"") 
&amp; " "
&amp; IFERROR("f) " &amp; VLOOKUP(I70,FERIADOS[#ALL],2,FALSE()),"")</f>
        <v> </v>
      </c>
      <c r="J69" s="163" t="str">
        <f>IFERROR("e) " &amp; VLOOKUP(J70,EVENTOS[#ALL],2,FALSE()),"") 
&amp; " "
&amp; IFERROR("f) " &amp; VLOOKUP(J70,FERIADOS[#ALL],2,FALSE()),"")</f>
        <v> </v>
      </c>
      <c r="K69" s="164"/>
      <c r="L69" s="164"/>
    </row>
    <row r="70" ht="18.75" customHeight="1">
      <c r="A70" s="121"/>
      <c r="B70" s="156"/>
      <c r="C70" s="165">
        <f>WEEKNUM(G70)</f>
        <v>32</v>
      </c>
      <c r="D70" s="166">
        <f>J68+1</f>
        <v>45873</v>
      </c>
      <c r="E70" s="166">
        <f t="shared" ref="E70:J70" si="33">D70+1</f>
        <v>45874</v>
      </c>
      <c r="F70" s="166">
        <f t="shared" si="33"/>
        <v>45875</v>
      </c>
      <c r="G70" s="166">
        <f t="shared" si="33"/>
        <v>45876</v>
      </c>
      <c r="H70" s="166">
        <f t="shared" si="33"/>
        <v>45877</v>
      </c>
      <c r="I70" s="166">
        <f t="shared" si="33"/>
        <v>45878</v>
      </c>
      <c r="J70" s="166">
        <f t="shared" si="33"/>
        <v>45879</v>
      </c>
      <c r="K70" s="70"/>
      <c r="L70" s="70"/>
    </row>
    <row r="71" ht="66.75" customHeight="1">
      <c r="A71" s="160">
        <f>B71</f>
        <v>45880</v>
      </c>
      <c r="B71" s="161">
        <f>D72</f>
        <v>45880</v>
      </c>
      <c r="C71" s="162">
        <f>WEEKNUM(G72)</f>
        <v>33</v>
      </c>
      <c r="D71" s="163" t="str">
        <f>IFERROR("e) " &amp; VLOOKUP(D72,EVENTOS[#ALL],2,FALSE()),"") 
&amp; " "
&amp; IFERROR("f) " &amp; VLOOKUP(D72,FERIADOS[#ALL],2,FALSE()),"")</f>
        <v> </v>
      </c>
      <c r="E71" s="163" t="str">
        <f>IFERROR("e) " &amp; VLOOKUP(E72,EVENTOS[#ALL],2,FALSE()),"") 
&amp; " "
&amp; IFERROR("f) " &amp; VLOOKUP(E72,FERIADOS[#ALL],2,FALSE()),"")</f>
        <v> </v>
      </c>
      <c r="F71" s="163" t="str">
        <f>IFERROR("e) " &amp; VLOOKUP(F72,EVENTOS[#ALL],2,FALSE()),"") 
&amp; " "
&amp; IFERROR("f) " &amp; VLOOKUP(F72,FERIADOS[#ALL],2,FALSE()),"")</f>
        <v> </v>
      </c>
      <c r="G71" s="163" t="str">
        <f>IFERROR("e) " &amp; VLOOKUP(G72,EVENTOS[#ALL],2,FALSE()),"") 
&amp; " "
&amp; IFERROR("f) " &amp; VLOOKUP(G72,FERIADOS[#ALL],2,FALSE()),"")</f>
        <v> </v>
      </c>
      <c r="H71" s="163" t="str">
        <f>IFERROR("e) " &amp; VLOOKUP(H72,EVENTOS[#ALL],2,FALSE()),"") 
&amp; " "
&amp; IFERROR("f) " &amp; VLOOKUP(H72,FERIADOS[#ALL],2,FALSE()),"")</f>
        <v> f) Dia no laborale</v>
      </c>
      <c r="I71" s="163" t="str">
        <f>IFERROR("e) " &amp; VLOOKUP(I72,EVENTOS[#ALL],2,FALSE()),"") 
&amp; " "
&amp; IFERROR("f) " &amp; VLOOKUP(I72,FERIADOS[#ALL],2,FALSE()),"")</f>
        <v> </v>
      </c>
      <c r="J71" s="163" t="str">
        <f>IFERROR("e) " &amp; VLOOKUP(J72,EVENTOS[#ALL],2,FALSE()),"") 
&amp; " "
&amp; IFERROR("f) " &amp; VLOOKUP(J72,FERIADOS[#ALL],2,FALSE()),"")</f>
        <v> f) Paso a la Inmortalidad del General José de San Martín</v>
      </c>
      <c r="K71" s="164"/>
      <c r="L71" s="164"/>
    </row>
    <row r="72" ht="18.75" customHeight="1">
      <c r="A72" s="121"/>
      <c r="B72" s="156"/>
      <c r="C72" s="165">
        <f>WEEKNUM(G72)</f>
        <v>33</v>
      </c>
      <c r="D72" s="166">
        <f>J70+1</f>
        <v>45880</v>
      </c>
      <c r="E72" s="166">
        <f t="shared" ref="E72:J72" si="34">D72+1</f>
        <v>45881</v>
      </c>
      <c r="F72" s="166">
        <f t="shared" si="34"/>
        <v>45882</v>
      </c>
      <c r="G72" s="166">
        <f t="shared" si="34"/>
        <v>45883</v>
      </c>
      <c r="H72" s="166">
        <f t="shared" si="34"/>
        <v>45884</v>
      </c>
      <c r="I72" s="166">
        <f t="shared" si="34"/>
        <v>45885</v>
      </c>
      <c r="J72" s="166">
        <f t="shared" si="34"/>
        <v>45886</v>
      </c>
      <c r="K72" s="70"/>
      <c r="L72" s="70"/>
    </row>
    <row r="73" ht="66.75" customHeight="1">
      <c r="A73" s="160">
        <f>B73</f>
        <v>45887</v>
      </c>
      <c r="B73" s="161">
        <f>D74</f>
        <v>45887</v>
      </c>
      <c r="C73" s="162">
        <f>WEEKNUM(G74)</f>
        <v>34</v>
      </c>
      <c r="D73" s="163" t="str">
        <f>IFERROR("e) " &amp; VLOOKUP(D74,EVENTOS[#ALL],2,FALSE()),"") 
&amp; " "
&amp; IFERROR("f) " &amp; VLOOKUP(D74,FERIADOS[#ALL],2,FALSE()),"")</f>
        <v> </v>
      </c>
      <c r="E73" s="163" t="str">
        <f>IFERROR("e) " &amp; VLOOKUP(E74,EVENTOS[#ALL],2,FALSE()),"") 
&amp; " "
&amp; IFERROR("f) " &amp; VLOOKUP(E74,FERIADOS[#ALL],2,FALSE()),"")</f>
        <v> </v>
      </c>
      <c r="F73" s="163" t="str">
        <f>IFERROR("e) " &amp; VLOOKUP(F74,EVENTOS[#ALL],2,FALSE()),"") 
&amp; " "
&amp; IFERROR("f) " &amp; VLOOKUP(F74,FERIADOS[#ALL],2,FALSE()),"")</f>
        <v> </v>
      </c>
      <c r="G73" s="163" t="str">
        <f>IFERROR("e) " &amp; VLOOKUP(G74,EVENTOS[#ALL],2,FALSE()),"") 
&amp; " "
&amp; IFERROR("f) " &amp; VLOOKUP(G74,FERIADOS[#ALL],2,FALSE()),"")</f>
        <v> </v>
      </c>
      <c r="H73" s="163" t="str">
        <f>IFERROR("e) " &amp; VLOOKUP(H74,EVENTOS[#ALL],2,FALSE()),"") 
&amp; " "
&amp; IFERROR("f) " &amp; VLOOKUP(H74,FERIADOS[#ALL],2,FALSE()),"")</f>
        <v> </v>
      </c>
      <c r="I73" s="163" t="str">
        <f>IFERROR("e) " &amp; VLOOKUP(I74,EVENTOS[#ALL],2,FALSE()),"") 
&amp; " "
&amp; IFERROR("f) " &amp; VLOOKUP(I74,FERIADOS[#ALL],2,FALSE()),"")</f>
        <v> </v>
      </c>
      <c r="J73" s="163" t="str">
        <f>IFERROR("e) " &amp; VLOOKUP(J74,EVENTOS[#ALL],2,FALSE()),"") 
&amp; " "
&amp; IFERROR("f) " &amp; VLOOKUP(J74,FERIADOS[#ALL],2,FALSE()),"")</f>
        <v> </v>
      </c>
      <c r="K73" s="164"/>
      <c r="L73" s="164"/>
    </row>
    <row r="74" ht="18.75" customHeight="1">
      <c r="A74" s="121"/>
      <c r="B74" s="156"/>
      <c r="C74" s="165">
        <f>WEEKNUM(G74)</f>
        <v>34</v>
      </c>
      <c r="D74" s="166">
        <f>J72+1</f>
        <v>45887</v>
      </c>
      <c r="E74" s="166">
        <f t="shared" ref="E74:J74" si="35">D74+1</f>
        <v>45888</v>
      </c>
      <c r="F74" s="166">
        <f t="shared" si="35"/>
        <v>45889</v>
      </c>
      <c r="G74" s="166">
        <f t="shared" si="35"/>
        <v>45890</v>
      </c>
      <c r="H74" s="166">
        <f t="shared" si="35"/>
        <v>45891</v>
      </c>
      <c r="I74" s="166">
        <f t="shared" si="35"/>
        <v>45892</v>
      </c>
      <c r="J74" s="166">
        <f t="shared" si="35"/>
        <v>45893</v>
      </c>
      <c r="K74" s="70"/>
      <c r="L74" s="70"/>
    </row>
    <row r="75" ht="66.75" customHeight="1">
      <c r="A75" s="160">
        <f>B75</f>
        <v>45894</v>
      </c>
      <c r="B75" s="161">
        <f>D76</f>
        <v>45894</v>
      </c>
      <c r="C75" s="162">
        <f>WEEKNUM(G76)</f>
        <v>35</v>
      </c>
      <c r="D75" s="163" t="str">
        <f>IFERROR("e) " &amp; VLOOKUP(D76,EVENTOS[#ALL],2,FALSE()),"") 
&amp; " "
&amp; IFERROR("f) " &amp; VLOOKUP(D76,FERIADOS[#ALL],2,FALSE()),"")</f>
        <v> </v>
      </c>
      <c r="E75" s="163" t="str">
        <f>IFERROR("e) " &amp; VLOOKUP(E76,EVENTOS[#ALL],2,FALSE()),"") 
&amp; " "
&amp; IFERROR("f) " &amp; VLOOKUP(E76,FERIADOS[#ALL],2,FALSE()),"")</f>
        <v> </v>
      </c>
      <c r="F75" s="163" t="str">
        <f>IFERROR("e) " &amp; VLOOKUP(F76,EVENTOS[#ALL],2,FALSE()),"") 
&amp; " "
&amp; IFERROR("f) " &amp; VLOOKUP(F76,FERIADOS[#ALL],2,FALSE()),"")</f>
        <v> </v>
      </c>
      <c r="G75" s="163" t="str">
        <f>IFERROR("e) " &amp; VLOOKUP(G76,EVENTOS[#ALL],2,FALSE()),"") 
&amp; " "
&amp; IFERROR("f) " &amp; VLOOKUP(G76,FERIADOS[#ALL],2,FALSE()),"")</f>
        <v> </v>
      </c>
      <c r="H75" s="163" t="str">
        <f>IFERROR("e) " &amp; VLOOKUP(H76,EVENTOS[#ALL],2,FALSE()),"") 
&amp; " "
&amp; IFERROR("f) " &amp; VLOOKUP(H76,FERIADOS[#ALL],2,FALSE()),"")</f>
        <v> </v>
      </c>
      <c r="I75" s="163" t="str">
        <f>IFERROR("e) " &amp; VLOOKUP(I76,EVENTOS[#ALL],2,FALSE()),"") 
&amp; " "
&amp; IFERROR("f) " &amp; VLOOKUP(I76,FERIADOS[#ALL],2,FALSE()),"")</f>
        <v> </v>
      </c>
      <c r="J75" s="163" t="str">
        <f>IFERROR("e) " &amp; VLOOKUP(J76,EVENTOS[#ALL],2,FALSE()),"") 
&amp; " "
&amp; IFERROR("f) " &amp; VLOOKUP(J76,FERIADOS[#ALL],2,FALSE()),"")</f>
        <v> </v>
      </c>
      <c r="K75" s="164"/>
      <c r="L75" s="164"/>
    </row>
    <row r="76" ht="18.75" customHeight="1">
      <c r="A76" s="121"/>
      <c r="B76" s="156"/>
      <c r="C76" s="165">
        <f>WEEKNUM(G76)</f>
        <v>35</v>
      </c>
      <c r="D76" s="166">
        <f>J74+1</f>
        <v>45894</v>
      </c>
      <c r="E76" s="166">
        <f t="shared" ref="E76:J76" si="36">D76+1</f>
        <v>45895</v>
      </c>
      <c r="F76" s="166">
        <f t="shared" si="36"/>
        <v>45896</v>
      </c>
      <c r="G76" s="166">
        <f t="shared" si="36"/>
        <v>45897</v>
      </c>
      <c r="H76" s="166">
        <f t="shared" si="36"/>
        <v>45898</v>
      </c>
      <c r="I76" s="166">
        <f t="shared" si="36"/>
        <v>45899</v>
      </c>
      <c r="J76" s="166">
        <f t="shared" si="36"/>
        <v>45900</v>
      </c>
      <c r="K76" s="70"/>
      <c r="L76" s="70"/>
    </row>
    <row r="77" ht="66.75" customHeight="1">
      <c r="A77" s="160">
        <f>B77</f>
        <v>45901</v>
      </c>
      <c r="B77" s="161">
        <f>D78</f>
        <v>45901</v>
      </c>
      <c r="C77" s="162">
        <f>WEEKNUM(G78)</f>
        <v>36</v>
      </c>
      <c r="D77" s="163" t="str">
        <f>IFERROR("e) " &amp; VLOOKUP(D78,EVENTOS[#ALL],2,FALSE()),"") 
&amp; " "
&amp; IFERROR("f) " &amp; VLOOKUP(D78,FERIADOS[#ALL],2,FALSE()),"")</f>
        <v> </v>
      </c>
      <c r="E77" s="163" t="str">
        <f>IFERROR("e) " &amp; VLOOKUP(E78,EVENTOS[#ALL],2,FALSE()),"") 
&amp; " "
&amp; IFERROR("f) " &amp; VLOOKUP(E78,FERIADOS[#ALL],2,FALSE()),"")</f>
        <v> </v>
      </c>
      <c r="F77" s="163" t="str">
        <f>IFERROR("e) " &amp; VLOOKUP(F78,EVENTOS[#ALL],2,FALSE()),"") 
&amp; " "
&amp; IFERROR("f) " &amp; VLOOKUP(F78,FERIADOS[#ALL],2,FALSE()),"")</f>
        <v> </v>
      </c>
      <c r="G77" s="163" t="str">
        <f>IFERROR("e) " &amp; VLOOKUP(G78,EVENTOS[#ALL],2,FALSE()),"") 
&amp; " "
&amp; IFERROR("f) " &amp; VLOOKUP(G78,FERIADOS[#ALL],2,FALSE()),"")</f>
        <v> </v>
      </c>
      <c r="H77" s="163" t="str">
        <f>IFERROR("e) " &amp; VLOOKUP(H78,EVENTOS[#ALL],2,FALSE()),"") 
&amp; " "
&amp; IFERROR("f) " &amp; VLOOKUP(H78,FERIADOS[#ALL],2,FALSE()),"")</f>
        <v> </v>
      </c>
      <c r="I77" s="163" t="str">
        <f>IFERROR("e) " &amp; VLOOKUP(I78,EVENTOS[#ALL],2,FALSE()),"") 
&amp; " "
&amp; IFERROR("f) " &amp; VLOOKUP(I78,FERIADOS[#ALL],2,FALSE()),"")</f>
        <v> </v>
      </c>
      <c r="J77" s="163" t="str">
        <f>IFERROR("e) " &amp; VLOOKUP(J78,EVENTOS[#ALL],2,FALSE()),"") 
&amp; " "
&amp; IFERROR("f) " &amp; VLOOKUP(J78,FERIADOS[#ALL],2,FALSE()),"")</f>
        <v> </v>
      </c>
      <c r="K77" s="164"/>
      <c r="L77" s="164"/>
    </row>
    <row r="78" ht="18.75" customHeight="1">
      <c r="A78" s="121"/>
      <c r="B78" s="156"/>
      <c r="C78" s="165">
        <f>WEEKNUM(G78)</f>
        <v>36</v>
      </c>
      <c r="D78" s="166">
        <f>J76+1</f>
        <v>45901</v>
      </c>
      <c r="E78" s="166">
        <f t="shared" ref="E78:J78" si="37">D78+1</f>
        <v>45902</v>
      </c>
      <c r="F78" s="166">
        <f t="shared" si="37"/>
        <v>45903</v>
      </c>
      <c r="G78" s="166">
        <f t="shared" si="37"/>
        <v>45904</v>
      </c>
      <c r="H78" s="166">
        <f t="shared" si="37"/>
        <v>45905</v>
      </c>
      <c r="I78" s="166">
        <f t="shared" si="37"/>
        <v>45906</v>
      </c>
      <c r="J78" s="166">
        <f t="shared" si="37"/>
        <v>45907</v>
      </c>
      <c r="K78" s="70"/>
      <c r="L78" s="70"/>
    </row>
    <row r="79" ht="66.75" customHeight="1">
      <c r="A79" s="160">
        <f>B79</f>
        <v>45908</v>
      </c>
      <c r="B79" s="161">
        <f>D80</f>
        <v>45908</v>
      </c>
      <c r="C79" s="162">
        <f>WEEKNUM(G80)</f>
        <v>37</v>
      </c>
      <c r="D79" s="163" t="str">
        <f>IFERROR("e) " &amp; VLOOKUP(D80,EVENTOS[#ALL],2,FALSE()),"") 
&amp; " "
&amp; IFERROR("f) " &amp; VLOOKUP(D80,FERIADOS[#ALL],2,FALSE()),"")</f>
        <v>e) Inscripciones Llamado Septiembre </v>
      </c>
      <c r="E79" s="163" t="str">
        <f>IFERROR("e) " &amp; VLOOKUP(E80,EVENTOS[#ALL],2,FALSE()),"") 
&amp; " "
&amp; IFERROR("f) " &amp; VLOOKUP(E80,FERIADOS[#ALL],2,FALSE()),"")</f>
        <v>e) Inscripciones Llamado Septiembre </v>
      </c>
      <c r="F79" s="163" t="str">
        <f>IFERROR("e) " &amp; VLOOKUP(F80,EVENTOS[#ALL],2,FALSE()),"") 
&amp; " "
&amp; IFERROR("f) " &amp; VLOOKUP(F80,FERIADOS[#ALL],2,FALSE()),"")</f>
        <v>e) Inscripciones Llamado Septiembre </v>
      </c>
      <c r="G79" s="163" t="str">
        <f>IFERROR("e) " &amp; VLOOKUP(G80,EVENTOS[#ALL],2,FALSE()),"") 
&amp; " "
&amp; IFERROR("f) " &amp; VLOOKUP(G80,FERIADOS[#ALL],2,FALSE()),"")</f>
        <v>e) Inscripciones Llamado Septiembre </v>
      </c>
      <c r="H79" s="163" t="str">
        <f>IFERROR("e) " &amp; VLOOKUP(H80,EVENTOS[#ALL],2,FALSE()),"") 
&amp; " "
&amp; IFERROR("f) " &amp; VLOOKUP(H80,FERIADOS[#ALL],2,FALSE()),"")</f>
        <v> </v>
      </c>
      <c r="I79" s="163" t="str">
        <f>IFERROR("e) " &amp; VLOOKUP(I80,EVENTOS[#ALL],2,FALSE()),"") 
&amp; " "
&amp; IFERROR("f) " &amp; VLOOKUP(I80,FERIADOS[#ALL],2,FALSE()),"")</f>
        <v> </v>
      </c>
      <c r="J79" s="163" t="str">
        <f>IFERROR("e) " &amp; VLOOKUP(J80,EVENTOS[#ALL],2,FALSE()),"") 
&amp; " "
&amp; IFERROR("f) " &amp; VLOOKUP(J80,FERIADOS[#ALL],2,FALSE()),"")</f>
        <v> </v>
      </c>
      <c r="K79" s="164"/>
      <c r="L79" s="164"/>
    </row>
    <row r="80" ht="18.75" customHeight="1">
      <c r="A80" s="121"/>
      <c r="B80" s="156"/>
      <c r="C80" s="165">
        <f>WEEKNUM(G80)</f>
        <v>37</v>
      </c>
      <c r="D80" s="166">
        <f>J78+1</f>
        <v>45908</v>
      </c>
      <c r="E80" s="166">
        <f t="shared" ref="E80:J80" si="38">D80+1</f>
        <v>45909</v>
      </c>
      <c r="F80" s="166">
        <f t="shared" si="38"/>
        <v>45910</v>
      </c>
      <c r="G80" s="166">
        <f t="shared" si="38"/>
        <v>45911</v>
      </c>
      <c r="H80" s="166">
        <f t="shared" si="38"/>
        <v>45912</v>
      </c>
      <c r="I80" s="166">
        <f t="shared" si="38"/>
        <v>45913</v>
      </c>
      <c r="J80" s="166">
        <f t="shared" si="38"/>
        <v>45914</v>
      </c>
      <c r="K80" s="70"/>
      <c r="L80" s="70"/>
    </row>
    <row r="81" ht="66.75" customHeight="1">
      <c r="A81" s="160">
        <f>B81</f>
        <v>45915</v>
      </c>
      <c r="B81" s="161">
        <f>D82</f>
        <v>45915</v>
      </c>
      <c r="C81" s="162">
        <f>WEEKNUM(G82)</f>
        <v>38</v>
      </c>
      <c r="D81" s="163" t="str">
        <f>IFERROR("e) " &amp; VLOOKUP(D82,EVENTOS[#ALL],2,FALSE()),"") 
&amp; " "
&amp; IFERROR("f) " &amp; VLOOKUP(D82,FERIADOS[#ALL],2,FALSE()),"")</f>
        <v> </v>
      </c>
      <c r="E81" s="163" t="str">
        <f>IFERROR("e) " &amp; VLOOKUP(E82,EVENTOS[#ALL],2,FALSE()),"") 
&amp; " "
&amp; IFERROR("f) " &amp; VLOOKUP(E82,FERIADOS[#ALL],2,FALSE()),"")</f>
        <v> </v>
      </c>
      <c r="F81" s="163" t="str">
        <f>IFERROR("e) " &amp; VLOOKUP(F82,EVENTOS[#ALL],2,FALSE()),"") 
&amp; " "
&amp; IFERROR("f) " &amp; VLOOKUP(F82,FERIADOS[#ALL],2,FALSE()),"")</f>
        <v> f) Día del Profesor</v>
      </c>
      <c r="G81" s="163" t="str">
        <f>IFERROR("e) " &amp; VLOOKUP(G82,EVENTOS[#ALL],2,FALSE()),"") 
&amp; " "
&amp; IFERROR("f) " &amp; VLOOKUP(G82,FERIADOS[#ALL],2,FALSE()),"")</f>
        <v> </v>
      </c>
      <c r="H81" s="163" t="str">
        <f>IFERROR("e) " &amp; VLOOKUP(H82,EVENTOS[#ALL],2,FALSE()),"") 
&amp; " "
&amp; IFERROR("f) " &amp; VLOOKUP(H82,FERIADOS[#ALL],2,FALSE()),"")</f>
        <v> </v>
      </c>
      <c r="I81" s="163" t="str">
        <f>IFERROR("e) " &amp; VLOOKUP(I82,EVENTOS[#ALL],2,FALSE()),"") 
&amp; " "
&amp; IFERROR("f) " &amp; VLOOKUP(I82,FERIADOS[#ALL],2,FALSE()),"")</f>
        <v> </v>
      </c>
      <c r="J81" s="163" t="str">
        <f>IFERROR("e) " &amp; VLOOKUP(J82,EVENTOS[#ALL],2,FALSE()),"") 
&amp; " "
&amp; IFERROR("f) " &amp; VLOOKUP(J82,FERIADOS[#ALL],2,FALSE()),"")</f>
        <v> f) Día del Estudiante</v>
      </c>
      <c r="K81" s="164"/>
      <c r="L81" s="164"/>
    </row>
    <row r="82" ht="18.75" customHeight="1">
      <c r="A82" s="121"/>
      <c r="B82" s="156"/>
      <c r="C82" s="165">
        <f>WEEKNUM(G82)</f>
        <v>38</v>
      </c>
      <c r="D82" s="166">
        <f>J80+1</f>
        <v>45915</v>
      </c>
      <c r="E82" s="166">
        <f t="shared" ref="E82:J82" si="39">D82+1</f>
        <v>45916</v>
      </c>
      <c r="F82" s="166">
        <f t="shared" si="39"/>
        <v>45917</v>
      </c>
      <c r="G82" s="166">
        <f t="shared" si="39"/>
        <v>45918</v>
      </c>
      <c r="H82" s="166">
        <f t="shared" si="39"/>
        <v>45919</v>
      </c>
      <c r="I82" s="166">
        <f t="shared" si="39"/>
        <v>45920</v>
      </c>
      <c r="J82" s="166">
        <f t="shared" si="39"/>
        <v>45921</v>
      </c>
      <c r="K82" s="70"/>
      <c r="L82" s="70"/>
    </row>
    <row r="83" ht="66.75" customHeight="1">
      <c r="A83" s="160">
        <f>B83</f>
        <v>45922</v>
      </c>
      <c r="B83" s="161">
        <f>D84</f>
        <v>45922</v>
      </c>
      <c r="C83" s="162">
        <f>WEEKNUM(G84)</f>
        <v>39</v>
      </c>
      <c r="D83" s="163" t="str">
        <f>IFERROR("e) " &amp; VLOOKUP(D84,EVENTOS[#ALL],2,FALSE()),"") 
&amp; " "
&amp; IFERROR("f) " &amp; VLOOKUP(D84,FERIADOS[#ALL],2,FALSE()),"")</f>
        <v>e) Llamado Septiembre </v>
      </c>
      <c r="E83" s="163" t="str">
        <f>IFERROR("e) " &amp; VLOOKUP(E84,EVENTOS[#ALL],2,FALSE()),"") 
&amp; " "
&amp; IFERROR("f) " &amp; VLOOKUP(E84,FERIADOS[#ALL],2,FALSE()),"")</f>
        <v>e) Llamado Septiembre </v>
      </c>
      <c r="F83" s="163" t="str">
        <f>IFERROR("e) " &amp; VLOOKUP(F84,EVENTOS[#ALL],2,FALSE()),"") 
&amp; " "
&amp; IFERROR("f) " &amp; VLOOKUP(F84,FERIADOS[#ALL],2,FALSE()),"")</f>
        <v>e) Llamado Septiembre </v>
      </c>
      <c r="G83" s="163" t="str">
        <f>IFERROR("e) " &amp; VLOOKUP(G84,EVENTOS[#ALL],2,FALSE()),"") 
&amp; " "
&amp; IFERROR("f) " &amp; VLOOKUP(G84,FERIADOS[#ALL],2,FALSE()),"")</f>
        <v>e) Llamado Septiembre </v>
      </c>
      <c r="H83" s="163" t="str">
        <f>IFERROR("e) " &amp; VLOOKUP(H84,EVENTOS[#ALL],2,FALSE()),"") 
&amp; " "
&amp; IFERROR("f) " &amp; VLOOKUP(H84,FERIADOS[#ALL],2,FALSE()),"")</f>
        <v>e) Llamado Septiembre </v>
      </c>
      <c r="I83" s="163" t="str">
        <f>IFERROR("e) " &amp; VLOOKUP(I84,EVENTOS[#ALL],2,FALSE()),"") 
&amp; " "
&amp; IFERROR("f) " &amp; VLOOKUP(I84,FERIADOS[#ALL],2,FALSE()),"")</f>
        <v>e) Llamado Septiembre </v>
      </c>
      <c r="J83" s="163" t="str">
        <f>IFERROR("e) " &amp; VLOOKUP(J84,EVENTOS[#ALL],2,FALSE()),"") 
&amp; " "
&amp; IFERROR("f) " &amp; VLOOKUP(J84,FERIADOS[#ALL],2,FALSE()),"")</f>
        <v> </v>
      </c>
      <c r="K83" s="164"/>
      <c r="L83" s="164"/>
    </row>
    <row r="84" ht="18.75" customHeight="1">
      <c r="A84" s="121"/>
      <c r="B84" s="156"/>
      <c r="C84" s="165">
        <f>WEEKNUM(G84)</f>
        <v>39</v>
      </c>
      <c r="D84" s="166">
        <f>J82+1</f>
        <v>45922</v>
      </c>
      <c r="E84" s="166">
        <f t="shared" ref="E84:J84" si="40">D84+1</f>
        <v>45923</v>
      </c>
      <c r="F84" s="166">
        <f t="shared" si="40"/>
        <v>45924</v>
      </c>
      <c r="G84" s="166">
        <f t="shared" si="40"/>
        <v>45925</v>
      </c>
      <c r="H84" s="166">
        <f t="shared" si="40"/>
        <v>45926</v>
      </c>
      <c r="I84" s="166">
        <f t="shared" si="40"/>
        <v>45927</v>
      </c>
      <c r="J84" s="166">
        <f t="shared" si="40"/>
        <v>45928</v>
      </c>
      <c r="K84" s="70"/>
      <c r="L84" s="70"/>
    </row>
    <row r="85" ht="66.75" customHeight="1">
      <c r="A85" s="160">
        <f>B85</f>
        <v>45929</v>
      </c>
      <c r="B85" s="161">
        <f>D86</f>
        <v>45929</v>
      </c>
      <c r="C85" s="162">
        <f>WEEKNUM(G86)</f>
        <v>40</v>
      </c>
      <c r="D85" s="163" t="str">
        <f>IFERROR("e) " &amp; VLOOKUP(D86,EVENTOS[#ALL],2,FALSE()),"") 
&amp; " "
&amp; IFERROR("f) " &amp; VLOOKUP(D86,FERIADOS[#ALL],2,FALSE()),"")</f>
        <v> </v>
      </c>
      <c r="E85" s="163" t="str">
        <f>IFERROR("e) " &amp; VLOOKUP(E86,EVENTOS[#ALL],2,FALSE()),"") 
&amp; " "
&amp; IFERROR("f) " &amp; VLOOKUP(E86,FERIADOS[#ALL],2,FALSE()),"")</f>
        <v> </v>
      </c>
      <c r="F85" s="163" t="str">
        <f>IFERROR("e) " &amp; VLOOKUP(F86,EVENTOS[#ALL],2,FALSE()),"") 
&amp; " "
&amp; IFERROR("f) " &amp; VLOOKUP(F86,FERIADOS[#ALL],2,FALSE()),"")</f>
        <v> </v>
      </c>
      <c r="G85" s="163" t="str">
        <f>IFERROR("e) " &amp; VLOOKUP(G86,EVENTOS[#ALL],2,FALSE()),"") 
&amp; " "
&amp; IFERROR("f) " &amp; VLOOKUP(G86,FERIADOS[#ALL],2,FALSE()),"")</f>
        <v> </v>
      </c>
      <c r="H85" s="163" t="str">
        <f>IFERROR("e) " &amp; VLOOKUP(H86,EVENTOS[#ALL],2,FALSE()),"") 
&amp; " "
&amp; IFERROR("f) " &amp; VLOOKUP(H86,FERIADOS[#ALL],2,FALSE()),"")</f>
        <v> </v>
      </c>
      <c r="I85" s="163" t="str">
        <f>IFERROR("e) " &amp; VLOOKUP(I86,EVENTOS[#ALL],2,FALSE()),"") 
&amp; " "
&amp; IFERROR("f) " &amp; VLOOKUP(I86,FERIADOS[#ALL],2,FALSE()),"")</f>
        <v> </v>
      </c>
      <c r="J85" s="163" t="str">
        <f>IFERROR("e) " &amp; VLOOKUP(J86,EVENTOS[#ALL],2,FALSE()),"") 
&amp; " "
&amp; IFERROR("f) " &amp; VLOOKUP(J86,FERIADOS[#ALL],2,FALSE()),"")</f>
        <v> </v>
      </c>
      <c r="K85" s="164"/>
      <c r="L85" s="164"/>
    </row>
    <row r="86" ht="18.75" customHeight="1">
      <c r="A86" s="121"/>
      <c r="B86" s="156"/>
      <c r="C86" s="165">
        <f>WEEKNUM(G86)</f>
        <v>40</v>
      </c>
      <c r="D86" s="166">
        <f>J84+1</f>
        <v>45929</v>
      </c>
      <c r="E86" s="166">
        <f t="shared" ref="E86:J86" si="41">D86+1</f>
        <v>45930</v>
      </c>
      <c r="F86" s="166">
        <f t="shared" si="41"/>
        <v>45931</v>
      </c>
      <c r="G86" s="166">
        <f t="shared" si="41"/>
        <v>45932</v>
      </c>
      <c r="H86" s="166">
        <f t="shared" si="41"/>
        <v>45933</v>
      </c>
      <c r="I86" s="166">
        <f t="shared" si="41"/>
        <v>45934</v>
      </c>
      <c r="J86" s="166">
        <f t="shared" si="41"/>
        <v>45935</v>
      </c>
      <c r="K86" s="70"/>
      <c r="L86" s="70"/>
    </row>
    <row r="87" ht="66.75" customHeight="1">
      <c r="A87" s="160">
        <f>B87</f>
        <v>45936</v>
      </c>
      <c r="B87" s="161">
        <f>D88</f>
        <v>45936</v>
      </c>
      <c r="C87" s="162">
        <f>WEEKNUM(G88)</f>
        <v>41</v>
      </c>
      <c r="D87" s="163" t="str">
        <f>IFERROR("e) " &amp; VLOOKUP(D88,EVENTOS[#ALL],2,FALSE()),"") 
&amp; " "
&amp; IFERROR("f) " &amp; VLOOKUP(D88,FERIADOS[#ALL],2,FALSE()),"")</f>
        <v> </v>
      </c>
      <c r="E87" s="163" t="str">
        <f>IFERROR("e) " &amp; VLOOKUP(E88,EVENTOS[#ALL],2,FALSE()),"") 
&amp; " "
&amp; IFERROR("f) " &amp; VLOOKUP(E88,FERIADOS[#ALL],2,FALSE()),"")</f>
        <v> </v>
      </c>
      <c r="F87" s="163" t="str">
        <f>IFERROR("e) " &amp; VLOOKUP(F88,EVENTOS[#ALL],2,FALSE()),"") 
&amp; " "
&amp; IFERROR("f) " &amp; VLOOKUP(F88,FERIADOS[#ALL],2,FALSE()),"")</f>
        <v> </v>
      </c>
      <c r="G87" s="163" t="str">
        <f>IFERROR("e) " &amp; VLOOKUP(G88,EVENTOS[#ALL],2,FALSE()),"") 
&amp; " "
&amp; IFERROR("f) " &amp; VLOOKUP(G88,FERIADOS[#ALL],2,FALSE()),"")</f>
        <v> </v>
      </c>
      <c r="H87" s="163" t="str">
        <f>IFERROR("e) " &amp; VLOOKUP(H88,EVENTOS[#ALL],2,FALSE()),"") 
&amp; " "
&amp; IFERROR("f) " &amp; VLOOKUP(H88,FERIADOS[#ALL],2,FALSE()),"")</f>
        <v> </v>
      </c>
      <c r="I87" s="163" t="str">
        <f>IFERROR("e) " &amp; VLOOKUP(I88,EVENTOS[#ALL],2,FALSE()),"") 
&amp; " "
&amp; IFERROR("f) " &amp; VLOOKUP(I88,FERIADOS[#ALL],2,FALSE()),"")</f>
        <v> </v>
      </c>
      <c r="J87" s="163" t="str">
        <f>IFERROR("e) " &amp; VLOOKUP(J88,EVENTOS[#ALL],2,FALSE()),"") 
&amp; " "
&amp; IFERROR("f) " &amp; VLOOKUP(J88,FERIADOS[#ALL],2,FALSE()),"")</f>
        <v> f) Dia de la raza</v>
      </c>
      <c r="K87" s="164"/>
      <c r="L87" s="164"/>
    </row>
    <row r="88" ht="18.75" customHeight="1">
      <c r="A88" s="121"/>
      <c r="B88" s="156"/>
      <c r="C88" s="165">
        <f>WEEKNUM(G88)</f>
        <v>41</v>
      </c>
      <c r="D88" s="166">
        <f>J86+1</f>
        <v>45936</v>
      </c>
      <c r="E88" s="166">
        <f t="shared" ref="E88:J88" si="42">D88+1</f>
        <v>45937</v>
      </c>
      <c r="F88" s="166">
        <f t="shared" si="42"/>
        <v>45938</v>
      </c>
      <c r="G88" s="166">
        <f t="shared" si="42"/>
        <v>45939</v>
      </c>
      <c r="H88" s="166">
        <f t="shared" si="42"/>
        <v>45940</v>
      </c>
      <c r="I88" s="166">
        <f t="shared" si="42"/>
        <v>45941</v>
      </c>
      <c r="J88" s="166">
        <f t="shared" si="42"/>
        <v>45942</v>
      </c>
      <c r="K88" s="70"/>
      <c r="L88" s="70"/>
    </row>
    <row r="89" ht="66.75" customHeight="1">
      <c r="A89" s="160">
        <f>B89</f>
        <v>45943</v>
      </c>
      <c r="B89" s="161">
        <f>D90</f>
        <v>45943</v>
      </c>
      <c r="C89" s="162">
        <f>WEEKNUM(G90)</f>
        <v>42</v>
      </c>
      <c r="D89" s="163" t="str">
        <f>IFERROR("e) " &amp; VLOOKUP(D90,EVENTOS[#ALL],2,FALSE()),"") 
&amp; " "
&amp; IFERROR("f) " &amp; VLOOKUP(D90,FERIADOS[#ALL],2,FALSE()),"")</f>
        <v> </v>
      </c>
      <c r="E89" s="163" t="str">
        <f>IFERROR("e) " &amp; VLOOKUP(E90,EVENTOS[#ALL],2,FALSE()),"") 
&amp; " "
&amp; IFERROR("f) " &amp; VLOOKUP(E90,FERIADOS[#ALL],2,FALSE()),"")</f>
        <v> </v>
      </c>
      <c r="F89" s="163" t="str">
        <f>IFERROR("e) " &amp; VLOOKUP(F90,EVENTOS[#ALL],2,FALSE()),"") 
&amp; " "
&amp; IFERROR("f) " &amp; VLOOKUP(F90,FERIADOS[#ALL],2,FALSE()),"")</f>
        <v> </v>
      </c>
      <c r="G89" s="163" t="str">
        <f>IFERROR("e) " &amp; VLOOKUP(G90,EVENTOS[#ALL],2,FALSE()),"") 
&amp; " "
&amp; IFERROR("f) " &amp; VLOOKUP(G90,FERIADOS[#ALL],2,FALSE()),"")</f>
        <v> </v>
      </c>
      <c r="H89" s="163" t="str">
        <f>IFERROR("e) " &amp; VLOOKUP(H90,EVENTOS[#ALL],2,FALSE()),"") 
&amp; " "
&amp; IFERROR("f) " &amp; VLOOKUP(H90,FERIADOS[#ALL],2,FALSE()),"")</f>
        <v> </v>
      </c>
      <c r="I89" s="163" t="str">
        <f>IFERROR("e) " &amp; VLOOKUP(I90,EVENTOS[#ALL],2,FALSE()),"") 
&amp; " "
&amp; IFERROR("f) " &amp; VLOOKUP(I90,FERIADOS[#ALL],2,FALSE()),"")</f>
        <v> </v>
      </c>
      <c r="J89" s="163" t="str">
        <f>IFERROR("e) " &amp; VLOOKUP(J90,EVENTOS[#ALL],2,FALSE()),"") 
&amp; " "
&amp; IFERROR("f) " &amp; VLOOKUP(J90,FERIADOS[#ALL],2,FALSE()),"")</f>
        <v> </v>
      </c>
      <c r="K89" s="164"/>
      <c r="L89" s="164"/>
    </row>
    <row r="90" ht="18.75" customHeight="1">
      <c r="A90" s="121"/>
      <c r="B90" s="156"/>
      <c r="C90" s="165">
        <f>WEEKNUM(G90)</f>
        <v>42</v>
      </c>
      <c r="D90" s="166">
        <f>J88+1</f>
        <v>45943</v>
      </c>
      <c r="E90" s="166">
        <f t="shared" ref="E90:J90" si="43">D90+1</f>
        <v>45944</v>
      </c>
      <c r="F90" s="166">
        <f t="shared" si="43"/>
        <v>45945</v>
      </c>
      <c r="G90" s="166">
        <f t="shared" si="43"/>
        <v>45946</v>
      </c>
      <c r="H90" s="166">
        <f t="shared" si="43"/>
        <v>45947</v>
      </c>
      <c r="I90" s="166">
        <f t="shared" si="43"/>
        <v>45948</v>
      </c>
      <c r="J90" s="166">
        <f t="shared" si="43"/>
        <v>45949</v>
      </c>
      <c r="K90" s="70"/>
      <c r="L90" s="70"/>
    </row>
    <row r="91" ht="66.75" customHeight="1">
      <c r="A91" s="160">
        <f>B91</f>
        <v>45950</v>
      </c>
      <c r="B91" s="161">
        <f>D92</f>
        <v>45950</v>
      </c>
      <c r="C91" s="162">
        <f>WEEKNUM(G92)</f>
        <v>43</v>
      </c>
      <c r="D91" s="163" t="str">
        <f>IFERROR("e) " &amp; VLOOKUP(D92,EVENTOS[#ALL],2,FALSE()),"") 
&amp; " "
&amp; IFERROR("f) " &amp; VLOOKUP(D92,FERIADOS[#ALL],2,FALSE()),"")</f>
        <v> </v>
      </c>
      <c r="E91" s="163" t="str">
        <f>IFERROR("e) " &amp; VLOOKUP(E92,EVENTOS[#ALL],2,FALSE()),"") 
&amp; " "
&amp; IFERROR("f) " &amp; VLOOKUP(E92,FERIADOS[#ALL],2,FALSE()),"")</f>
        <v> </v>
      </c>
      <c r="F91" s="163" t="str">
        <f>IFERROR("e) " &amp; VLOOKUP(F92,EVENTOS[#ALL],2,FALSE()),"") 
&amp; " "
&amp; IFERROR("f) " &amp; VLOOKUP(F92,FERIADOS[#ALL],2,FALSE()),"")</f>
        <v> </v>
      </c>
      <c r="G91" s="163" t="str">
        <f>IFERROR("e) " &amp; VLOOKUP(G92,EVENTOS[#ALL],2,FALSE()),"") 
&amp; " "
&amp; IFERROR("f) " &amp; VLOOKUP(G92,FERIADOS[#ALL],2,FALSE()),"")</f>
        <v> </v>
      </c>
      <c r="H91" s="163" t="str">
        <f>IFERROR("e) " &amp; VLOOKUP(H92,EVENTOS[#ALL],2,FALSE()),"") 
&amp; " "
&amp; IFERROR("f) " &amp; VLOOKUP(H92,FERIADOS[#ALL],2,FALSE()),"")</f>
        <v> </v>
      </c>
      <c r="I91" s="163" t="str">
        <f>IFERROR("e) " &amp; VLOOKUP(I92,EVENTOS[#ALL],2,FALSE()),"") 
&amp; " "
&amp; IFERROR("f) " &amp; VLOOKUP(I92,FERIADOS[#ALL],2,FALSE()),"")</f>
        <v> </v>
      </c>
      <c r="J91" s="163" t="str">
        <f>IFERROR("e) " &amp; VLOOKUP(J92,EVENTOS[#ALL],2,FALSE()),"") 
&amp; " "
&amp; IFERROR("f) " &amp; VLOOKUP(J92,FERIADOS[#ALL],2,FALSE()),"")</f>
        <v> </v>
      </c>
      <c r="K91" s="164"/>
      <c r="L91" s="164"/>
    </row>
    <row r="92" ht="18.75" customHeight="1">
      <c r="A92" s="121"/>
      <c r="B92" s="156"/>
      <c r="C92" s="165">
        <f>WEEKNUM(G92)</f>
        <v>43</v>
      </c>
      <c r="D92" s="166">
        <f>J90+1</f>
        <v>45950</v>
      </c>
      <c r="E92" s="166">
        <f t="shared" ref="E92:J92" si="44">D92+1</f>
        <v>45951</v>
      </c>
      <c r="F92" s="166">
        <f t="shared" si="44"/>
        <v>45952</v>
      </c>
      <c r="G92" s="166">
        <f t="shared" si="44"/>
        <v>45953</v>
      </c>
      <c r="H92" s="166">
        <f t="shared" si="44"/>
        <v>45954</v>
      </c>
      <c r="I92" s="166">
        <f t="shared" si="44"/>
        <v>45955</v>
      </c>
      <c r="J92" s="166">
        <f t="shared" si="44"/>
        <v>45956</v>
      </c>
      <c r="K92" s="70"/>
      <c r="L92" s="70"/>
    </row>
    <row r="93" ht="66.75" customHeight="1">
      <c r="A93" s="160">
        <f>B93</f>
        <v>45957</v>
      </c>
      <c r="B93" s="161">
        <f>D94</f>
        <v>45957</v>
      </c>
      <c r="C93" s="162">
        <f>WEEKNUM(G94)</f>
        <v>44</v>
      </c>
      <c r="D93" s="163" t="str">
        <f>IFERROR("e) " &amp; VLOOKUP(D94,EVENTOS[#ALL],2,FALSE()),"") 
&amp; " "
&amp; IFERROR("f) " &amp; VLOOKUP(D94,FERIADOS[#ALL],2,FALSE()),"")</f>
        <v> </v>
      </c>
      <c r="E93" s="163" t="str">
        <f>IFERROR("e) " &amp; VLOOKUP(E94,EVENTOS[#ALL],2,FALSE()),"") 
&amp; " "
&amp; IFERROR("f) " &amp; VLOOKUP(E94,FERIADOS[#ALL],2,FALSE()),"")</f>
        <v> </v>
      </c>
      <c r="F93" s="163" t="str">
        <f>IFERROR("e) " &amp; VLOOKUP(F94,EVENTOS[#ALL],2,FALSE()),"") 
&amp; " "
&amp; IFERROR("f) " &amp; VLOOKUP(F94,FERIADOS[#ALL],2,FALSE()),"")</f>
        <v> </v>
      </c>
      <c r="G93" s="163" t="str">
        <f>IFERROR("e) " &amp; VLOOKUP(G94,EVENTOS[#ALL],2,FALSE()),"") 
&amp; " "
&amp; IFERROR("f) " &amp; VLOOKUP(G94,FERIADOS[#ALL],2,FALSE()),"")</f>
        <v> </v>
      </c>
      <c r="H93" s="163" t="str">
        <f>IFERROR("e) " &amp; VLOOKUP(H94,EVENTOS[#ALL],2,FALSE()),"") 
&amp; " "
&amp; IFERROR("f) " &amp; VLOOKUP(H94,FERIADOS[#ALL],2,FALSE()),"")</f>
        <v> </v>
      </c>
      <c r="I93" s="163" t="str">
        <f>IFERROR("e) " &amp; VLOOKUP(I94,EVENTOS[#ALL],2,FALSE()),"") 
&amp; " "
&amp; IFERROR("f) " &amp; VLOOKUP(I94,FERIADOS[#ALL],2,FALSE()),"")</f>
        <v> </v>
      </c>
      <c r="J93" s="163" t="str">
        <f>IFERROR("e) " &amp; VLOOKUP(J94,EVENTOS[#ALL],2,FALSE()),"") 
&amp; " "
&amp; IFERROR("f) " &amp; VLOOKUP(J94,FERIADOS[#ALL],2,FALSE()),"")</f>
        <v> </v>
      </c>
      <c r="K93" s="164"/>
      <c r="L93" s="164"/>
    </row>
    <row r="94" ht="18.75" customHeight="1">
      <c r="A94" s="121"/>
      <c r="B94" s="156"/>
      <c r="C94" s="165">
        <f>WEEKNUM(G94)</f>
        <v>44</v>
      </c>
      <c r="D94" s="166">
        <f>J92+1</f>
        <v>45957</v>
      </c>
      <c r="E94" s="166">
        <f t="shared" ref="E94:J94" si="45">D94+1</f>
        <v>45958</v>
      </c>
      <c r="F94" s="166">
        <f t="shared" si="45"/>
        <v>45959</v>
      </c>
      <c r="G94" s="166">
        <f t="shared" si="45"/>
        <v>45960</v>
      </c>
      <c r="H94" s="166">
        <f t="shared" si="45"/>
        <v>45961</v>
      </c>
      <c r="I94" s="166">
        <f t="shared" si="45"/>
        <v>45962</v>
      </c>
      <c r="J94" s="166">
        <f t="shared" si="45"/>
        <v>45963</v>
      </c>
      <c r="K94" s="70"/>
      <c r="L94" s="70"/>
    </row>
    <row r="95" ht="66.75" customHeight="1">
      <c r="A95" s="160">
        <f>B95</f>
        <v>45964</v>
      </c>
      <c r="B95" s="161">
        <f>D96</f>
        <v>45964</v>
      </c>
      <c r="C95" s="162">
        <f>WEEKNUM(G96)</f>
        <v>45</v>
      </c>
      <c r="D95" s="163" t="str">
        <f>IFERROR("e) " &amp; VLOOKUP(D96,EVENTOS[#ALL],2,FALSE()),"") 
&amp; " "
&amp; IFERROR("f) " &amp; VLOOKUP(D96,FERIADOS[#ALL],2,FALSE()),"")</f>
        <v> </v>
      </c>
      <c r="E95" s="163" t="str">
        <f>IFERROR("e) " &amp; VLOOKUP(E96,EVENTOS[#ALL],2,FALSE()),"") 
&amp; " "
&amp; IFERROR("f) " &amp; VLOOKUP(E96,FERIADOS[#ALL],2,FALSE()),"")</f>
        <v> </v>
      </c>
      <c r="F95" s="163" t="str">
        <f>IFERROR("e) " &amp; VLOOKUP(F96,EVENTOS[#ALL],2,FALSE()),"") 
&amp; " "
&amp; IFERROR("f) " &amp; VLOOKUP(F96,FERIADOS[#ALL],2,FALSE()),"")</f>
        <v> </v>
      </c>
      <c r="G95" s="163" t="str">
        <f>IFERROR("e) " &amp; VLOOKUP(G96,EVENTOS[#ALL],2,FALSE()),"") 
&amp; " "
&amp; IFERROR("f) " &amp; VLOOKUP(G96,FERIADOS[#ALL],2,FALSE()),"")</f>
        <v> </v>
      </c>
      <c r="H95" s="163" t="str">
        <f>IFERROR("e) " &amp; VLOOKUP(H96,EVENTOS[#ALL],2,FALSE()),"") 
&amp; " "
&amp; IFERROR("f) " &amp; VLOOKUP(H96,FERIADOS[#ALL],2,FALSE()),"")</f>
        <v> </v>
      </c>
      <c r="I95" s="163" t="str">
        <f>IFERROR("e) " &amp; VLOOKUP(I96,EVENTOS[#ALL],2,FALSE()),"") 
&amp; " "
&amp; IFERROR("f) " &amp; VLOOKUP(I96,FERIADOS[#ALL],2,FALSE()),"")</f>
        <v> </v>
      </c>
      <c r="J95" s="163" t="str">
        <f>IFERROR("e) " &amp; VLOOKUP(J96,EVENTOS[#ALL],2,FALSE()),"") 
&amp; " "
&amp; IFERROR("f) " &amp; VLOOKUP(J96,FERIADOS[#ALL],2,FALSE()),"")</f>
        <v> </v>
      </c>
      <c r="K95" s="164"/>
      <c r="L95" s="164"/>
    </row>
    <row r="96" ht="18.75" customHeight="1">
      <c r="A96" s="121"/>
      <c r="B96" s="156"/>
      <c r="C96" s="165">
        <f>WEEKNUM(G96)</f>
        <v>45</v>
      </c>
      <c r="D96" s="166">
        <f>J94+1</f>
        <v>45964</v>
      </c>
      <c r="E96" s="166">
        <f t="shared" ref="E96:J96" si="46">D96+1</f>
        <v>45965</v>
      </c>
      <c r="F96" s="166">
        <f t="shared" si="46"/>
        <v>45966</v>
      </c>
      <c r="G96" s="166">
        <f t="shared" si="46"/>
        <v>45967</v>
      </c>
      <c r="H96" s="166">
        <f t="shared" si="46"/>
        <v>45968</v>
      </c>
      <c r="I96" s="166">
        <f t="shared" si="46"/>
        <v>45969</v>
      </c>
      <c r="J96" s="166">
        <f t="shared" si="46"/>
        <v>45970</v>
      </c>
      <c r="K96" s="70"/>
      <c r="L96" s="70"/>
    </row>
    <row r="97" ht="66.75" customHeight="1">
      <c r="A97" s="160">
        <f>B97</f>
        <v>45971</v>
      </c>
      <c r="B97" s="161">
        <f>D98</f>
        <v>45971</v>
      </c>
      <c r="C97" s="162">
        <f>WEEKNUM(G98)</f>
        <v>46</v>
      </c>
      <c r="D97" s="163" t="str">
        <f>IFERROR("e) " &amp; VLOOKUP(D98,EVENTOS[#ALL],2,FALSE()),"") 
&amp; " "
&amp; IFERROR("f) " &amp; VLOOKUP(D98,FERIADOS[#ALL],2,FALSE()),"")</f>
        <v> </v>
      </c>
      <c r="E97" s="163" t="str">
        <f>IFERROR("e) " &amp; VLOOKUP(E98,EVENTOS[#ALL],2,FALSE()),"") 
&amp; " "
&amp; IFERROR("f) " &amp; VLOOKUP(E98,FERIADOS[#ALL],2,FALSE()),"")</f>
        <v> </v>
      </c>
      <c r="F97" s="163" t="str">
        <f>IFERROR("e) " &amp; VLOOKUP(F98,EVENTOS[#ALL],2,FALSE()),"") 
&amp; " "
&amp; IFERROR("f) " &amp; VLOOKUP(F98,FERIADOS[#ALL],2,FALSE()),"")</f>
        <v> </v>
      </c>
      <c r="G97" s="163" t="str">
        <f>IFERROR("e) " &amp; VLOOKUP(G98,EVENTOS[#ALL],2,FALSE()),"") 
&amp; " "
&amp; IFERROR("f) " &amp; VLOOKUP(G98,FERIADOS[#ALL],2,FALSE()),"")</f>
        <v> </v>
      </c>
      <c r="H97" s="163" t="str">
        <f>IFERROR("e) " &amp; VLOOKUP(H98,EVENTOS[#ALL],2,FALSE()),"") 
&amp; " "
&amp; IFERROR("f) " &amp; VLOOKUP(H98,FERIADOS[#ALL],2,FALSE()),"")</f>
        <v> </v>
      </c>
      <c r="I97" s="163" t="str">
        <f>IFERROR("e) " &amp; VLOOKUP(I98,EVENTOS[#ALL],2,FALSE()),"") 
&amp; " "
&amp; IFERROR("f) " &amp; VLOOKUP(I98,FERIADOS[#ALL],2,FALSE()),"")</f>
        <v> </v>
      </c>
      <c r="J97" s="163" t="str">
        <f>IFERROR("e) " &amp; VLOOKUP(J98,EVENTOS[#ALL],2,FALSE()),"") 
&amp; " "
&amp; IFERROR("f) " &amp; VLOOKUP(J98,FERIADOS[#ALL],2,FALSE()),"")</f>
        <v> </v>
      </c>
      <c r="K97" s="164"/>
      <c r="L97" s="164"/>
    </row>
    <row r="98" ht="18.75" customHeight="1">
      <c r="A98" s="121"/>
      <c r="B98" s="156"/>
      <c r="C98" s="165">
        <f>WEEKNUM(G98)</f>
        <v>46</v>
      </c>
      <c r="D98" s="166">
        <f>J96+1</f>
        <v>45971</v>
      </c>
      <c r="E98" s="166">
        <f t="shared" ref="E98:J98" si="47">D98+1</f>
        <v>45972</v>
      </c>
      <c r="F98" s="166">
        <f t="shared" si="47"/>
        <v>45973</v>
      </c>
      <c r="G98" s="166">
        <f t="shared" si="47"/>
        <v>45974</v>
      </c>
      <c r="H98" s="166">
        <f t="shared" si="47"/>
        <v>45975</v>
      </c>
      <c r="I98" s="166">
        <f t="shared" si="47"/>
        <v>45976</v>
      </c>
      <c r="J98" s="166">
        <f t="shared" si="47"/>
        <v>45977</v>
      </c>
      <c r="K98" s="70"/>
      <c r="L98" s="70"/>
    </row>
    <row r="99" ht="66.75" customHeight="1">
      <c r="A99" s="160">
        <f>B99</f>
        <v>45978</v>
      </c>
      <c r="B99" s="161">
        <f>D100</f>
        <v>45978</v>
      </c>
      <c r="C99" s="162">
        <f>WEEKNUM(G100)</f>
        <v>47</v>
      </c>
      <c r="D99" s="163" t="str">
        <f>IFERROR("e) " &amp; VLOOKUP(D100,EVENTOS[#ALL],2,FALSE()),"") 
&amp; " "
&amp; IFERROR("f) " &amp; VLOOKUP(D100,FERIADOS[#ALL],2,FALSE()),"")</f>
        <v> </v>
      </c>
      <c r="E99" s="163" t="str">
        <f>IFERROR("e) " &amp; VLOOKUP(E100,EVENTOS[#ALL],2,FALSE()),"") 
&amp; " "
&amp; IFERROR("f) " &amp; VLOOKUP(E100,FERIADOS[#ALL],2,FALSE()),"")</f>
        <v> </v>
      </c>
      <c r="F99" s="163" t="str">
        <f>IFERROR("e) " &amp; VLOOKUP(F100,EVENTOS[#ALL],2,FALSE()),"") 
&amp; " "
&amp; IFERROR("f) " &amp; VLOOKUP(F100,FERIADOS[#ALL],2,FALSE()),"")</f>
        <v>e) Fin del cuatrimestre </v>
      </c>
      <c r="G99" s="163" t="str">
        <f>IFERROR("e) " &amp; VLOOKUP(G100,EVENTOS[#ALL],2,FALSE()),"") 
&amp; " "
&amp; IFERROR("f) " &amp; VLOOKUP(G100,FERIADOS[#ALL],2,FALSE()),"")</f>
        <v> </v>
      </c>
      <c r="H99" s="163" t="str">
        <f>IFERROR("e) " &amp; VLOOKUP(H100,EVENTOS[#ALL],2,FALSE()),"") 
&amp; " "
&amp; IFERROR("f) " &amp; VLOOKUP(H100,FERIADOS[#ALL],2,FALSE()),"")</f>
        <v> f) Dia no laborale</v>
      </c>
      <c r="I99" s="163" t="str">
        <f>IFERROR("e) " &amp; VLOOKUP(I100,EVENTOS[#ALL],2,FALSE()),"") 
&amp; " "
&amp; IFERROR("f) " &amp; VLOOKUP(I100,FERIADOS[#ALL],2,FALSE()),"")</f>
        <v> </v>
      </c>
      <c r="J99" s="163" t="str">
        <f>IFERROR("e) " &amp; VLOOKUP(J100,EVENTOS[#ALL],2,FALSE()),"") 
&amp; " "
&amp; IFERROR("f) " &amp; VLOOKUP(J100,FERIADOS[#ALL],2,FALSE()),"")</f>
        <v> </v>
      </c>
      <c r="K99" s="164"/>
      <c r="L99" s="164"/>
    </row>
    <row r="100" ht="18.75" customHeight="1">
      <c r="A100" s="121"/>
      <c r="B100" s="156"/>
      <c r="C100" s="165">
        <f>WEEKNUM(G100)</f>
        <v>47</v>
      </c>
      <c r="D100" s="166">
        <f>J98+1</f>
        <v>45978</v>
      </c>
      <c r="E100" s="166">
        <f t="shared" ref="E100:J100" si="48">D100+1</f>
        <v>45979</v>
      </c>
      <c r="F100" s="166">
        <f t="shared" si="48"/>
        <v>45980</v>
      </c>
      <c r="G100" s="166">
        <f t="shared" si="48"/>
        <v>45981</v>
      </c>
      <c r="H100" s="166">
        <f t="shared" si="48"/>
        <v>45982</v>
      </c>
      <c r="I100" s="166">
        <f t="shared" si="48"/>
        <v>45983</v>
      </c>
      <c r="J100" s="166">
        <f t="shared" si="48"/>
        <v>45984</v>
      </c>
      <c r="K100" s="70"/>
      <c r="L100" s="70"/>
    </row>
    <row r="101" ht="66.75" customHeight="1">
      <c r="A101" s="160">
        <f>B101</f>
        <v>45985</v>
      </c>
      <c r="B101" s="161">
        <f>D102</f>
        <v>45985</v>
      </c>
      <c r="C101" s="162">
        <f>WEEKNUM(G102)</f>
        <v>48</v>
      </c>
      <c r="D101" s="163" t="str">
        <f>IFERROR("e) " &amp; VLOOKUP(D102,EVENTOS[#ALL],2,FALSE()),"") 
&amp; " "
&amp; IFERROR("f) " &amp; VLOOKUP(D102,FERIADOS[#ALL],2,FALSE()),"")</f>
        <v> f) Día de la Soberanía Nacional</v>
      </c>
      <c r="E101" s="163" t="str">
        <f>IFERROR("e) " &amp; VLOOKUP(E102,EVENTOS[#ALL],2,FALSE()),"") 
&amp; " "
&amp; IFERROR("f) " &amp; VLOOKUP(E102,FERIADOS[#ALL],2,FALSE()),"")</f>
        <v>e) Inscripción a Primer Llamado Diciembre </v>
      </c>
      <c r="F101" s="163" t="str">
        <f>IFERROR("e) " &amp; VLOOKUP(F102,EVENTOS[#ALL],2,FALSE()),"") 
&amp; " "
&amp; IFERROR("f) " &amp; VLOOKUP(F102,FERIADOS[#ALL],2,FALSE()),"")</f>
        <v>e) Inscripción a Primer Llamado Diciembre f) Día del No docente</v>
      </c>
      <c r="G101" s="163" t="str">
        <f>IFERROR("e) " &amp; VLOOKUP(G102,EVENTOS[#ALL],2,FALSE()),"") 
&amp; " "
&amp; IFERROR("f) " &amp; VLOOKUP(G102,FERIADOS[#ALL],2,FALSE()),"")</f>
        <v>e) Inscripción a Primer Llamado Diciembre </v>
      </c>
      <c r="H101" s="163" t="str">
        <f>IFERROR("e) " &amp; VLOOKUP(H102,EVENTOS[#ALL],2,FALSE()),"") 
&amp; " "
&amp; IFERROR("f) " &amp; VLOOKUP(H102,FERIADOS[#ALL],2,FALSE()),"")</f>
        <v> </v>
      </c>
      <c r="I101" s="163" t="str">
        <f>IFERROR("e) " &amp; VLOOKUP(I102,EVENTOS[#ALL],2,FALSE()),"") 
&amp; " "
&amp; IFERROR("f) " &amp; VLOOKUP(I102,FERIADOS[#ALL],2,FALSE()),"")</f>
        <v> </v>
      </c>
      <c r="J101" s="163" t="str">
        <f>IFERROR("e) " &amp; VLOOKUP(J102,EVENTOS[#ALL],2,FALSE()),"") 
&amp; " "
&amp; IFERROR("f) " &amp; VLOOKUP(J102,FERIADOS[#ALL],2,FALSE()),"")</f>
        <v> </v>
      </c>
      <c r="K101" s="164"/>
      <c r="L101" s="164"/>
    </row>
    <row r="102" ht="18.75" customHeight="1">
      <c r="A102" s="121"/>
      <c r="B102" s="156"/>
      <c r="C102" s="165">
        <f>WEEKNUM(G102)</f>
        <v>48</v>
      </c>
      <c r="D102" s="166">
        <f>J100+1</f>
        <v>45985</v>
      </c>
      <c r="E102" s="166">
        <f t="shared" ref="E102:J102" si="49">D102+1</f>
        <v>45986</v>
      </c>
      <c r="F102" s="166">
        <f t="shared" si="49"/>
        <v>45987</v>
      </c>
      <c r="G102" s="166">
        <f t="shared" si="49"/>
        <v>45988</v>
      </c>
      <c r="H102" s="166">
        <f t="shared" si="49"/>
        <v>45989</v>
      </c>
      <c r="I102" s="166">
        <f t="shared" si="49"/>
        <v>45990</v>
      </c>
      <c r="J102" s="166">
        <f t="shared" si="49"/>
        <v>45991</v>
      </c>
      <c r="K102" s="70"/>
      <c r="L102" s="70"/>
    </row>
    <row r="103" ht="66.75" customHeight="1">
      <c r="A103" s="160">
        <f>B103</f>
        <v>45992</v>
      </c>
      <c r="B103" s="161">
        <f>D104</f>
        <v>45992</v>
      </c>
      <c r="C103" s="162">
        <f>WEEKNUM(G104)</f>
        <v>49</v>
      </c>
      <c r="D103" s="163" t="str">
        <f>IFERROR("e) " &amp; VLOOKUP(D104,EVENTOS[#ALL],2,FALSE()),"") 
&amp; " "
&amp; IFERROR("f) " &amp; VLOOKUP(D104,FERIADOS[#ALL],2,FALSE()),"")</f>
        <v>e) Primer Llamado Diciembre </v>
      </c>
      <c r="E103" s="163" t="str">
        <f>IFERROR("e) " &amp; VLOOKUP(E104,EVENTOS[#ALL],2,FALSE()),"") 
&amp; " "
&amp; IFERROR("f) " &amp; VLOOKUP(E104,FERIADOS[#ALL],2,FALSE()),"")</f>
        <v>e) Primer Llamado Diciembre </v>
      </c>
      <c r="F103" s="163" t="str">
        <f>IFERROR("e) " &amp; VLOOKUP(F104,EVENTOS[#ALL],2,FALSE()),"") 
&amp; " "
&amp; IFERROR("f) " &amp; VLOOKUP(F104,FERIADOS[#ALL],2,FALSE()),"")</f>
        <v>e) Primer Llamado Diciembre </v>
      </c>
      <c r="G103" s="163" t="str">
        <f>IFERROR("e) " &amp; VLOOKUP(G104,EVENTOS[#ALL],2,FALSE()),"") 
&amp; " "
&amp; IFERROR("f) " &amp; VLOOKUP(G104,FERIADOS[#ALL],2,FALSE()),"")</f>
        <v>e) Primer Llamado Diciembre </v>
      </c>
      <c r="H103" s="163" t="str">
        <f>IFERROR("e) " &amp; VLOOKUP(H104,EVENTOS[#ALL],2,FALSE()),"") 
&amp; " "
&amp; IFERROR("f) " &amp; VLOOKUP(H104,FERIADOS[#ALL],2,FALSE()),"")</f>
        <v>e) Primer Llamado Diciembre </v>
      </c>
      <c r="I103" s="163" t="str">
        <f>IFERROR("e) " &amp; VLOOKUP(I104,EVENTOS[#ALL],2,FALSE()),"") 
&amp; " "
&amp; IFERROR("f) " &amp; VLOOKUP(I104,FERIADOS[#ALL],2,FALSE()),"")</f>
        <v>e) Primer Llamado Diciembre </v>
      </c>
      <c r="J103" s="163" t="str">
        <f>IFERROR("e) " &amp; VLOOKUP(J104,EVENTOS[#ALL],2,FALSE()),"") 
&amp; " "
&amp; IFERROR("f) " &amp; VLOOKUP(J104,FERIADOS[#ALL],2,FALSE()),"")</f>
        <v> </v>
      </c>
      <c r="K103" s="164"/>
      <c r="L103" s="164"/>
    </row>
    <row r="104" ht="18.75" customHeight="1">
      <c r="A104" s="121"/>
      <c r="B104" s="156"/>
      <c r="C104" s="165">
        <f>WEEKNUM(G104)</f>
        <v>49</v>
      </c>
      <c r="D104" s="166">
        <f>J102+1</f>
        <v>45992</v>
      </c>
      <c r="E104" s="166">
        <f t="shared" ref="E104:J104" si="50">D104+1</f>
        <v>45993</v>
      </c>
      <c r="F104" s="166">
        <f t="shared" si="50"/>
        <v>45994</v>
      </c>
      <c r="G104" s="166">
        <f t="shared" si="50"/>
        <v>45995</v>
      </c>
      <c r="H104" s="166">
        <f t="shared" si="50"/>
        <v>45996</v>
      </c>
      <c r="I104" s="166">
        <f t="shared" si="50"/>
        <v>45997</v>
      </c>
      <c r="J104" s="166">
        <f t="shared" si="50"/>
        <v>45998</v>
      </c>
      <c r="K104" s="70"/>
      <c r="L104" s="70"/>
    </row>
    <row r="105" ht="66.75" customHeight="1">
      <c r="A105" s="160">
        <f>B105</f>
        <v>45999</v>
      </c>
      <c r="B105" s="161">
        <f>D106</f>
        <v>45999</v>
      </c>
      <c r="C105" s="162">
        <f>WEEKNUM(G106)</f>
        <v>50</v>
      </c>
      <c r="D105" s="163" t="str">
        <f>IFERROR("e) " &amp; VLOOKUP(D106,EVENTOS[#ALL],2,FALSE()),"") 
&amp; " "
&amp; IFERROR("f) " &amp; VLOOKUP(D106,FERIADOS[#ALL],2,FALSE()),"")</f>
        <v> f) Inmaculada Concepción de María</v>
      </c>
      <c r="E105" s="163" t="str">
        <f>IFERROR("e) " &amp; VLOOKUP(E106,EVENTOS[#ALL],2,FALSE()),"") 
&amp; " "
&amp; IFERROR("f) " &amp; VLOOKUP(E106,FERIADOS[#ALL],2,FALSE()),"")</f>
        <v>e) Inscripción a Segundo Llamado Diciembre </v>
      </c>
      <c r="F105" s="163" t="str">
        <f>IFERROR("e) " &amp; VLOOKUP(F106,EVENTOS[#ALL],2,FALSE()),"") 
&amp; " "
&amp; IFERROR("f) " &amp; VLOOKUP(F106,FERIADOS[#ALL],2,FALSE()),"")</f>
        <v>e) Inscripción a Segundo Llamado Diciembre </v>
      </c>
      <c r="G105" s="163" t="str">
        <f>IFERROR("e) " &amp; VLOOKUP(G106,EVENTOS[#ALL],2,FALSE()),"") 
&amp; " "
&amp; IFERROR("f) " &amp; VLOOKUP(G106,FERIADOS[#ALL],2,FALSE()),"")</f>
        <v>e) Inscripción a Segundo Llamado Diciembre </v>
      </c>
      <c r="H105" s="163" t="str">
        <f>IFERROR("e) " &amp; VLOOKUP(H106,EVENTOS[#ALL],2,FALSE()),"") 
&amp; " "
&amp; IFERROR("f) " &amp; VLOOKUP(H106,FERIADOS[#ALL],2,FALSE()),"")</f>
        <v> </v>
      </c>
      <c r="I105" s="163" t="str">
        <f>IFERROR("e) " &amp; VLOOKUP(I106,EVENTOS[#ALL],2,FALSE()),"") 
&amp; " "
&amp; IFERROR("f) " &amp; VLOOKUP(I106,FERIADOS[#ALL],2,FALSE()),"")</f>
        <v> </v>
      </c>
      <c r="J105" s="163" t="str">
        <f>IFERROR("e) " &amp; VLOOKUP(J106,EVENTOS[#ALL],2,FALSE()),"") 
&amp; " "
&amp; IFERROR("f) " &amp; VLOOKUP(J106,FERIADOS[#ALL],2,FALSE()),"")</f>
        <v> </v>
      </c>
      <c r="K105" s="164"/>
      <c r="L105" s="164"/>
    </row>
    <row r="106" ht="18.75" customHeight="1">
      <c r="A106" s="121"/>
      <c r="B106" s="156"/>
      <c r="C106" s="165">
        <f>WEEKNUM(G106)</f>
        <v>50</v>
      </c>
      <c r="D106" s="166">
        <f>J104+1</f>
        <v>45999</v>
      </c>
      <c r="E106" s="166">
        <f t="shared" ref="E106:J106" si="51">D106+1</f>
        <v>46000</v>
      </c>
      <c r="F106" s="166">
        <f t="shared" si="51"/>
        <v>46001</v>
      </c>
      <c r="G106" s="166">
        <f t="shared" si="51"/>
        <v>46002</v>
      </c>
      <c r="H106" s="166">
        <f t="shared" si="51"/>
        <v>46003</v>
      </c>
      <c r="I106" s="166">
        <f t="shared" si="51"/>
        <v>46004</v>
      </c>
      <c r="J106" s="166">
        <f t="shared" si="51"/>
        <v>46005</v>
      </c>
      <c r="K106" s="70"/>
      <c r="L106" s="70"/>
    </row>
    <row r="107" ht="66.75" customHeight="1">
      <c r="A107" s="160">
        <f>B107</f>
        <v>46006</v>
      </c>
      <c r="B107" s="161">
        <f>D108</f>
        <v>46006</v>
      </c>
      <c r="C107" s="162">
        <f>WEEKNUM(G108)</f>
        <v>51</v>
      </c>
      <c r="D107" s="163" t="str">
        <f>IFERROR("e) " &amp; VLOOKUP(D108,EVENTOS[#ALL],2,FALSE()),"") 
&amp; " "
&amp; IFERROR("f) " &amp; VLOOKUP(D108,FERIADOS[#ALL],2,FALSE()),"")</f>
        <v>e) Segundo Llamado Diciembre </v>
      </c>
      <c r="E107" s="163" t="str">
        <f>IFERROR("e) " &amp; VLOOKUP(E108,EVENTOS[#ALL],2,FALSE()),"") 
&amp; " "
&amp; IFERROR("f) " &amp; VLOOKUP(E108,FERIADOS[#ALL],2,FALSE()),"")</f>
        <v>e) Segundo Llamado Diciembre </v>
      </c>
      <c r="F107" s="163" t="str">
        <f>IFERROR("e) " &amp; VLOOKUP(F108,EVENTOS[#ALL],2,FALSE()),"") 
&amp; " "
&amp; IFERROR("f) " &amp; VLOOKUP(F108,FERIADOS[#ALL],2,FALSE()),"")</f>
        <v>e) Segundo Llamado Diciembre </v>
      </c>
      <c r="G107" s="163" t="str">
        <f>IFERROR("e) " &amp; VLOOKUP(G108,EVENTOS[#ALL],2,FALSE()),"") 
&amp; " "
&amp; IFERROR("f) " &amp; VLOOKUP(G108,FERIADOS[#ALL],2,FALSE()),"")</f>
        <v>e) Segundo Llamado Diciembre </v>
      </c>
      <c r="H107" s="163" t="str">
        <f>IFERROR("e) " &amp; VLOOKUP(H108,EVENTOS[#ALL],2,FALSE()),"") 
&amp; " "
&amp; IFERROR("f) " &amp; VLOOKUP(H108,FERIADOS[#ALL],2,FALSE()),"")</f>
        <v>e) Segundo Llamado Diciembre </v>
      </c>
      <c r="I107" s="163" t="str">
        <f>IFERROR("e) " &amp; VLOOKUP(I108,EVENTOS[#ALL],2,FALSE()),"") 
&amp; " "
&amp; IFERROR("f) " &amp; VLOOKUP(I108,FERIADOS[#ALL],2,FALSE()),"")</f>
        <v> </v>
      </c>
      <c r="J107" s="163" t="str">
        <f>IFERROR("e) " &amp; VLOOKUP(J108,EVENTOS[#ALL],2,FALSE()),"") 
&amp; " "
&amp; IFERROR("f) " &amp; VLOOKUP(J108,FERIADOS[#ALL],2,FALSE()),"")</f>
        <v> </v>
      </c>
      <c r="K107" s="164"/>
      <c r="L107" s="164"/>
    </row>
    <row r="108" ht="18.75" customHeight="1">
      <c r="A108" s="121"/>
      <c r="B108" s="156"/>
      <c r="C108" s="165">
        <f>WEEKNUM(G108)</f>
        <v>51</v>
      </c>
      <c r="D108" s="166">
        <f>J106+1</f>
        <v>46006</v>
      </c>
      <c r="E108" s="166">
        <f t="shared" ref="E108:J108" si="52">D108+1</f>
        <v>46007</v>
      </c>
      <c r="F108" s="166">
        <f t="shared" si="52"/>
        <v>46008</v>
      </c>
      <c r="G108" s="166">
        <f t="shared" si="52"/>
        <v>46009</v>
      </c>
      <c r="H108" s="166">
        <f t="shared" si="52"/>
        <v>46010</v>
      </c>
      <c r="I108" s="166">
        <f t="shared" si="52"/>
        <v>46011</v>
      </c>
      <c r="J108" s="166">
        <f t="shared" si="52"/>
        <v>46012</v>
      </c>
      <c r="K108" s="70"/>
      <c r="L108" s="70"/>
    </row>
    <row r="109" ht="66.75" customHeight="1">
      <c r="A109" s="160">
        <f>B109</f>
        <v>46013</v>
      </c>
      <c r="B109" s="161">
        <f>D110</f>
        <v>46013</v>
      </c>
      <c r="C109" s="162">
        <f>WEEKNUM(G110)</f>
        <v>52</v>
      </c>
      <c r="D109" s="163" t="str">
        <f>IFERROR("e) " &amp; VLOOKUP(D110,EVENTOS[#ALL],2,FALSE()),"") 
&amp; " "
&amp; IFERROR("f) " &amp; VLOOKUP(D110,FERIADOS[#ALL],2,FALSE()),"")</f>
        <v> </v>
      </c>
      <c r="E109" s="163" t="str">
        <f>IFERROR("e) " &amp; VLOOKUP(E110,EVENTOS[#ALL],2,FALSE()),"") 
&amp; " "
&amp; IFERROR("f) " &amp; VLOOKUP(E110,FERIADOS[#ALL],2,FALSE()),"")</f>
        <v> </v>
      </c>
      <c r="F109" s="163" t="str">
        <f>IFERROR("e) " &amp; VLOOKUP(F110,EVENTOS[#ALL],2,FALSE()),"") 
&amp; " "
&amp; IFERROR("f) " &amp; VLOOKUP(F110,FERIADOS[#ALL],2,FALSE()),"")</f>
        <v> </v>
      </c>
      <c r="G109" s="163" t="str">
        <f>IFERROR("e) " &amp; VLOOKUP(G110,EVENTOS[#ALL],2,FALSE()),"") 
&amp; " "
&amp; IFERROR("f) " &amp; VLOOKUP(G110,FERIADOS[#ALL],2,FALSE()),"")</f>
        <v> f) Navidad</v>
      </c>
      <c r="H109" s="163" t="str">
        <f>IFERROR("e) " &amp; VLOOKUP(H110,EVENTOS[#ALL],2,FALSE()),"") 
&amp; " "
&amp; IFERROR("f) " &amp; VLOOKUP(H110,FERIADOS[#ALL],2,FALSE()),"")</f>
        <v> </v>
      </c>
      <c r="I109" s="163" t="str">
        <f>IFERROR("e) " &amp; VLOOKUP(I110,EVENTOS[#ALL],2,FALSE()),"") 
&amp; " "
&amp; IFERROR("f) " &amp; VLOOKUP(I110,FERIADOS[#ALL],2,FALSE()),"")</f>
        <v> </v>
      </c>
      <c r="J109" s="163" t="str">
        <f>IFERROR("e) " &amp; VLOOKUP(J110,EVENTOS[#ALL],2,FALSE()),"") 
&amp; " "
&amp; IFERROR("f) " &amp; VLOOKUP(J110,FERIADOS[#ALL],2,FALSE()),"")</f>
        <v> </v>
      </c>
      <c r="K109" s="164"/>
      <c r="L109" s="164"/>
    </row>
    <row r="110" ht="18.75" customHeight="1">
      <c r="A110" s="121"/>
      <c r="B110" s="156"/>
      <c r="C110" s="165">
        <f>WEEKNUM(G110)</f>
        <v>52</v>
      </c>
      <c r="D110" s="166">
        <f>J108+1</f>
        <v>46013</v>
      </c>
      <c r="E110" s="166">
        <f t="shared" ref="E110:J110" si="53">D110+1</f>
        <v>46014</v>
      </c>
      <c r="F110" s="166">
        <f t="shared" si="53"/>
        <v>46015</v>
      </c>
      <c r="G110" s="166">
        <f t="shared" si="53"/>
        <v>46016</v>
      </c>
      <c r="H110" s="166">
        <f t="shared" si="53"/>
        <v>46017</v>
      </c>
      <c r="I110" s="166">
        <f t="shared" si="53"/>
        <v>46018</v>
      </c>
      <c r="J110" s="166">
        <f t="shared" si="53"/>
        <v>46019</v>
      </c>
      <c r="K110" s="70"/>
      <c r="L110" s="70"/>
    </row>
    <row r="111" ht="66.75" customHeight="1">
      <c r="A111" s="160">
        <f>B111</f>
        <v>46020</v>
      </c>
      <c r="B111" s="161">
        <f>D112</f>
        <v>46020</v>
      </c>
      <c r="C111" s="162">
        <f>WEEKNUM(G112)</f>
        <v>1</v>
      </c>
      <c r="D111" s="163" t="str">
        <f>IFERROR("e) " &amp; VLOOKUP(D112,EVENTOS[#ALL],2,FALSE()),"") 
&amp; " "
&amp; IFERROR("f) " &amp; VLOOKUP(D112,FERIADOS[#ALL],2,FALSE()),"")</f>
        <v> </v>
      </c>
      <c r="E111" s="163" t="str">
        <f>IFERROR("e) " &amp; VLOOKUP(E112,EVENTOS[#ALL],2,FALSE()),"") 
&amp; " "
&amp; IFERROR("f) " &amp; VLOOKUP(E112,FERIADOS[#ALL],2,FALSE()),"")</f>
        <v> </v>
      </c>
      <c r="F111" s="163" t="str">
        <f>IFERROR("e) " &amp; VLOOKUP(F112,EVENTOS[#ALL],2,FALSE()),"") 
&amp; " "
&amp; IFERROR("f) " &amp; VLOOKUP(F112,FERIADOS[#ALL],2,FALSE()),"")</f>
        <v> </v>
      </c>
      <c r="G111" s="163" t="str">
        <f>IFERROR("e) " &amp; VLOOKUP(G112,EVENTOS[#ALL],2,FALSE()),"") 
&amp; " "
&amp; IFERROR("f) " &amp; VLOOKUP(G112,FERIADOS[#ALL],2,FALSE()),"")</f>
        <v> </v>
      </c>
      <c r="H111" s="163" t="str">
        <f>IFERROR("e) " &amp; VLOOKUP(H112,EVENTOS[#ALL],2,FALSE()),"") 
&amp; " "
&amp; IFERROR("f) " &amp; VLOOKUP(H112,FERIADOS[#ALL],2,FALSE()),"")</f>
        <v> </v>
      </c>
      <c r="I111" s="163" t="str">
        <f>IFERROR("e) " &amp; VLOOKUP(I112,EVENTOS[#ALL],2,FALSE()),"") 
&amp; " "
&amp; IFERROR("f) " &amp; VLOOKUP(I112,FERIADOS[#ALL],2,FALSE()),"")</f>
        <v> </v>
      </c>
      <c r="J111" s="163" t="str">
        <f>IFERROR("e) " &amp; VLOOKUP(J112,EVENTOS[#ALL],2,FALSE()),"") 
&amp; " "
&amp; IFERROR("f) " &amp; VLOOKUP(J112,FERIADOS[#ALL],2,FALSE()),"")</f>
        <v> </v>
      </c>
      <c r="K111" s="164"/>
      <c r="L111" s="164"/>
    </row>
    <row r="112" ht="18.75" customHeight="1">
      <c r="A112" s="121"/>
      <c r="B112" s="156"/>
      <c r="C112" s="165">
        <f>WEEKNUM(G112)</f>
        <v>1</v>
      </c>
      <c r="D112" s="166">
        <f>J110+1</f>
        <v>46020</v>
      </c>
      <c r="E112" s="166">
        <f t="shared" ref="E112:J112" si="54">D112+1</f>
        <v>46021</v>
      </c>
      <c r="F112" s="166">
        <f t="shared" si="54"/>
        <v>46022</v>
      </c>
      <c r="G112" s="166">
        <f t="shared" si="54"/>
        <v>46023</v>
      </c>
      <c r="H112" s="166">
        <f t="shared" si="54"/>
        <v>46024</v>
      </c>
      <c r="I112" s="166">
        <f t="shared" si="54"/>
        <v>46025</v>
      </c>
      <c r="J112" s="166">
        <f t="shared" si="54"/>
        <v>46026</v>
      </c>
      <c r="K112" s="70"/>
      <c r="L112" s="70"/>
    </row>
    <row r="113" ht="66.75" customHeight="1">
      <c r="A113" s="151">
        <f>B113</f>
        <v>46027</v>
      </c>
      <c r="B113" s="152">
        <f>D114</f>
        <v>46027</v>
      </c>
      <c r="C113" s="153">
        <f>WEEKNUM(G114)</f>
        <v>2</v>
      </c>
      <c r="D113" s="154" t="str">
        <f>IFERROR("e) " &amp; VLOOKUP(D114,EVENTOS[#ALL],2,FALSE()),"") 
&amp; " "
&amp; IFERROR("f) " &amp; VLOOKUP(D114,FERIADOS[#ALL],2,FALSE()),"")</f>
        <v> </v>
      </c>
      <c r="E113" s="154" t="str">
        <f>IFERROR("e) " &amp; VLOOKUP(E114,EVENTOS[#ALL],2,FALSE()),"") 
&amp; " "
&amp; IFERROR("f) " &amp; VLOOKUP(E114,FERIADOS[#ALL],2,FALSE()),"")</f>
        <v> </v>
      </c>
      <c r="F113" s="154" t="str">
        <f>IFERROR("e) " &amp; VLOOKUP(F114,EVENTOS[#ALL],2,FALSE()),"") 
&amp; " "
&amp; IFERROR("f) " &amp; VLOOKUP(F114,FERIADOS[#ALL],2,FALSE()),"")</f>
        <v> </v>
      </c>
      <c r="G113" s="154" t="str">
        <f>IFERROR("e) " &amp; VLOOKUP(G114,EVENTOS[#ALL],2,FALSE()),"") 
&amp; " "
&amp; IFERROR("f) " &amp; VLOOKUP(G114,FERIADOS[#ALL],2,FALSE()),"")</f>
        <v> </v>
      </c>
      <c r="H113" s="154" t="str">
        <f>IFERROR("e) " &amp; VLOOKUP(H114,EVENTOS[#ALL],2,FALSE()),"") 
&amp; " "
&amp; IFERROR("f) " &amp; VLOOKUP(H114,FERIADOS[#ALL],2,FALSE()),"")</f>
        <v> </v>
      </c>
      <c r="I113" s="154" t="str">
        <f>IFERROR("e) " &amp; VLOOKUP(I114,EVENTOS[#ALL],2,FALSE()),"") 
&amp; " "
&amp; IFERROR("f) " &amp; VLOOKUP(I114,FERIADOS[#ALL],2,FALSE()),"")</f>
        <v> </v>
      </c>
      <c r="J113" s="154" t="str">
        <f>IFERROR("e) " &amp; VLOOKUP(J114,EVENTOS[#ALL],2,FALSE()),"") 
&amp; " "
&amp; IFERROR("f) " &amp; VLOOKUP(J114,FERIADOS[#ALL],2,FALSE()),"")</f>
        <v> </v>
      </c>
      <c r="K113" s="155"/>
      <c r="L113" s="155"/>
    </row>
    <row r="114" ht="18.75" customHeight="1">
      <c r="A114" s="121"/>
      <c r="B114" s="156"/>
      <c r="C114" s="157">
        <f>WEEKNUM(G114)</f>
        <v>2</v>
      </c>
      <c r="D114" s="158">
        <f>J112+1</f>
        <v>46027</v>
      </c>
      <c r="E114" s="158">
        <f t="shared" ref="E114:J114" si="55">D114+1</f>
        <v>46028</v>
      </c>
      <c r="F114" s="158">
        <f t="shared" si="55"/>
        <v>46029</v>
      </c>
      <c r="G114" s="158">
        <f t="shared" si="55"/>
        <v>46030</v>
      </c>
      <c r="H114" s="158">
        <f t="shared" si="55"/>
        <v>46031</v>
      </c>
      <c r="I114" s="158">
        <f t="shared" si="55"/>
        <v>46032</v>
      </c>
      <c r="J114" s="158">
        <f t="shared" si="55"/>
        <v>46033</v>
      </c>
      <c r="K114" s="159"/>
      <c r="L114" s="159"/>
    </row>
    <row r="115" ht="48.75" customHeight="1">
      <c r="A115" s="70"/>
      <c r="B115" s="70"/>
      <c r="C115" s="70"/>
      <c r="D115" s="167"/>
      <c r="E115" s="167"/>
      <c r="F115" s="167"/>
      <c r="G115" s="167"/>
      <c r="H115" s="167"/>
      <c r="I115" s="167"/>
      <c r="J115" s="167"/>
      <c r="K115" s="167"/>
      <c r="L115" s="167"/>
    </row>
  </sheetData>
  <mergeCells count="112">
    <mergeCell ref="A2:F2"/>
    <mergeCell ref="H2:J2"/>
    <mergeCell ref="A4:L4"/>
    <mergeCell ref="A5:L5"/>
    <mergeCell ref="A7:A8"/>
    <mergeCell ref="B7:B8"/>
    <mergeCell ref="B9:B10"/>
    <mergeCell ref="A9:A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B23:B24"/>
    <mergeCell ref="A23:A24"/>
    <mergeCell ref="A25:A26"/>
    <mergeCell ref="A27:A28"/>
    <mergeCell ref="A29:A30"/>
    <mergeCell ref="A31:A32"/>
    <mergeCell ref="A33:A34"/>
    <mergeCell ref="A35:A36"/>
    <mergeCell ref="B25:B26"/>
    <mergeCell ref="B27:B28"/>
    <mergeCell ref="B29:B30"/>
    <mergeCell ref="B31:B32"/>
    <mergeCell ref="B33:B34"/>
    <mergeCell ref="B35:B36"/>
    <mergeCell ref="B37:B38"/>
    <mergeCell ref="A51:A52"/>
    <mergeCell ref="A53:A54"/>
    <mergeCell ref="A55:A56"/>
    <mergeCell ref="A37:A38"/>
    <mergeCell ref="A39:A40"/>
    <mergeCell ref="A41:A42"/>
    <mergeCell ref="A43:A44"/>
    <mergeCell ref="A45:A46"/>
    <mergeCell ref="A47:A48"/>
    <mergeCell ref="A49:A50"/>
    <mergeCell ref="A103:A104"/>
    <mergeCell ref="A105:A106"/>
    <mergeCell ref="A107:A108"/>
    <mergeCell ref="A109:A110"/>
    <mergeCell ref="A111:A112"/>
    <mergeCell ref="A113:A114"/>
    <mergeCell ref="A89:A90"/>
    <mergeCell ref="A91:A92"/>
    <mergeCell ref="A93:A94"/>
    <mergeCell ref="A95:A96"/>
    <mergeCell ref="A97:A98"/>
    <mergeCell ref="A99:A100"/>
    <mergeCell ref="A101:A102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A57:A58"/>
    <mergeCell ref="B57:B58"/>
    <mergeCell ref="A59:A60"/>
    <mergeCell ref="B59:B60"/>
    <mergeCell ref="B61:B62"/>
    <mergeCell ref="A61:A62"/>
    <mergeCell ref="A63:A64"/>
    <mergeCell ref="A65:A66"/>
    <mergeCell ref="A67:A68"/>
    <mergeCell ref="A69:A70"/>
    <mergeCell ref="A71:A72"/>
    <mergeCell ref="A73:A74"/>
    <mergeCell ref="B63:B64"/>
    <mergeCell ref="B65:B66"/>
    <mergeCell ref="B67:B68"/>
    <mergeCell ref="B69:B70"/>
    <mergeCell ref="B71:B72"/>
    <mergeCell ref="B73:B74"/>
    <mergeCell ref="B75:B76"/>
    <mergeCell ref="A75:A76"/>
    <mergeCell ref="A77:A78"/>
    <mergeCell ref="A79:A80"/>
    <mergeCell ref="A81:A82"/>
    <mergeCell ref="A83:A84"/>
    <mergeCell ref="A85:A86"/>
    <mergeCell ref="A87:A88"/>
    <mergeCell ref="B77:B78"/>
    <mergeCell ref="B79:B80"/>
    <mergeCell ref="B81:B82"/>
    <mergeCell ref="B83:B84"/>
    <mergeCell ref="B85:B86"/>
    <mergeCell ref="B87:B88"/>
    <mergeCell ref="B89:B90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103:B104"/>
  </mergeCells>
  <conditionalFormatting sqref="A1:L115">
    <cfRule type="timePeriod" dxfId="0" priority="1" timePeriod="today"/>
  </conditionalFormatting>
  <conditionalFormatting sqref="A4:L115">
    <cfRule type="expression" dxfId="1" priority="2">
      <formula>$C:$C=WEEKNUM(TODAY())</formula>
    </cfRule>
  </conditionalFormatting>
  <conditionalFormatting sqref="D6:J115">
    <cfRule type="containsText" dxfId="2" priority="3" operator="containsText" text="f)">
      <formula>NOT(ISERROR(SEARCH(("f)"),(D6))))</formula>
    </cfRule>
  </conditionalFormatting>
  <conditionalFormatting sqref="D6:J115">
    <cfRule type="containsText" dxfId="3" priority="4" operator="containsText" text="e)">
      <formula>NOT(ISERROR(SEARCH(("e)"),(D6))))</formula>
    </cfRule>
  </conditionalFormatting>
  <dataValidations>
    <dataValidation type="custom" allowBlank="1" showDropDown="1" sqref="A5 A6:B6">
      <formula1>OR(NOT(ISERROR(DATEVALUE(A5))), AND(ISNUMBER(A5), LEFT(CELL("format", A5))="D"))</formula1>
    </dataValidation>
  </dataValidations>
  <hyperlinks>
    <hyperlink r:id="rId1" ref="A4"/>
    <hyperlink r:id="rId2" ref="A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7.57"/>
    <col customWidth="1" min="3" max="8" width="18.0"/>
  </cols>
  <sheetData>
    <row r="1" ht="25.5" customHeight="1">
      <c r="A1" s="168" t="s">
        <v>138</v>
      </c>
      <c r="B1" s="169">
        <v>45719.0</v>
      </c>
    </row>
    <row r="2" ht="25.5" customHeight="1">
      <c r="A2" s="168" t="s">
        <v>139</v>
      </c>
      <c r="B2" s="169">
        <v>45720.0</v>
      </c>
    </row>
    <row r="3" ht="25.5" customHeight="1">
      <c r="A3" s="168" t="s">
        <v>140</v>
      </c>
      <c r="B3" s="169">
        <v>45721.0</v>
      </c>
    </row>
    <row r="4" ht="25.5" customHeight="1">
      <c r="A4" s="168" t="s">
        <v>141</v>
      </c>
      <c r="B4" s="169">
        <v>45722.0</v>
      </c>
    </row>
    <row r="5" ht="25.5" customHeight="1">
      <c r="A5" s="168" t="s">
        <v>142</v>
      </c>
      <c r="B5" s="169">
        <v>45723.0</v>
      </c>
    </row>
    <row r="6" ht="25.5" customHeight="1"/>
    <row r="7" ht="25.5" customHeight="1"/>
    <row r="8" ht="25.5" customHeight="1"/>
    <row r="9" ht="25.5" customHeight="1"/>
    <row r="10" ht="25.5" customHeight="1"/>
    <row r="11" ht="25.5" customHeight="1"/>
    <row r="12" ht="25.5" customHeight="1"/>
    <row r="13" ht="25.5" customHeight="1"/>
    <row r="14" ht="25.5" customHeight="1"/>
    <row r="15" ht="25.5" customHeight="1"/>
    <row r="16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86"/>
    <col customWidth="1" min="3" max="12" width="23.14"/>
  </cols>
  <sheetData>
    <row r="1" ht="9.75" customHeight="1">
      <c r="A1" s="1"/>
      <c r="B1" s="1"/>
      <c r="C1" s="1"/>
      <c r="D1" s="1"/>
      <c r="E1" s="1"/>
      <c r="F1" s="2"/>
      <c r="G1" s="3"/>
      <c r="H1" s="3"/>
      <c r="I1" s="3"/>
      <c r="J1" s="3"/>
      <c r="K1" s="3"/>
      <c r="L1" s="3"/>
    </row>
    <row r="2" ht="42.75" customHeight="1">
      <c r="A2" s="1"/>
      <c r="F2" s="2"/>
      <c r="G2" s="143" t="s">
        <v>0</v>
      </c>
    </row>
    <row r="3" ht="9.75" customHeight="1">
      <c r="A3" s="1"/>
      <c r="B3" s="1"/>
      <c r="C3" s="1"/>
      <c r="D3" s="1"/>
      <c r="E3" s="1"/>
      <c r="F3" s="2"/>
      <c r="G3" s="3"/>
      <c r="H3" s="3"/>
      <c r="I3" s="3"/>
      <c r="J3" s="3"/>
      <c r="K3" s="3"/>
      <c r="L3" s="3"/>
    </row>
    <row r="4" ht="19.5" customHeight="1">
      <c r="A4" s="170" t="s">
        <v>143</v>
      </c>
      <c r="B4" s="171"/>
      <c r="C4" s="172" t="s">
        <v>42</v>
      </c>
      <c r="D4" s="172" t="s">
        <v>38</v>
      </c>
      <c r="E4" s="171"/>
      <c r="F4" s="173" t="s">
        <v>35</v>
      </c>
      <c r="G4" s="174"/>
      <c r="H4" s="175"/>
      <c r="I4" s="172" t="s">
        <v>29</v>
      </c>
      <c r="J4" s="171"/>
      <c r="K4" s="173" t="s">
        <v>48</v>
      </c>
      <c r="L4" s="175"/>
    </row>
    <row r="5" ht="19.5" customHeight="1">
      <c r="A5" s="176">
        <v>0.3333333333333333</v>
      </c>
      <c r="B5" s="177">
        <v>0.3541666666666667</v>
      </c>
      <c r="C5" s="178"/>
      <c r="D5" s="179"/>
      <c r="E5" s="180"/>
      <c r="F5" s="181"/>
      <c r="G5" s="182"/>
      <c r="H5" s="183"/>
      <c r="I5" s="179"/>
      <c r="J5" s="180"/>
      <c r="K5" s="184"/>
      <c r="L5" s="185"/>
    </row>
    <row r="6" ht="19.5" customHeight="1">
      <c r="A6" s="176">
        <v>0.35416666666666663</v>
      </c>
      <c r="B6" s="177">
        <v>0.375</v>
      </c>
      <c r="C6" s="178"/>
      <c r="D6" s="179"/>
      <c r="E6" s="180"/>
      <c r="F6" s="184"/>
      <c r="G6" s="186"/>
      <c r="H6" s="187"/>
      <c r="I6" s="179"/>
      <c r="J6" s="180"/>
      <c r="K6" s="184"/>
      <c r="L6" s="185"/>
    </row>
    <row r="7" ht="19.5" customHeight="1">
      <c r="A7" s="176">
        <v>0.375</v>
      </c>
      <c r="B7" s="177">
        <v>0.3958333333333333</v>
      </c>
      <c r="C7" s="178"/>
      <c r="D7" s="188"/>
      <c r="E7" s="189" t="s">
        <v>144</v>
      </c>
      <c r="F7" s="184"/>
      <c r="G7" s="186"/>
      <c r="H7" s="187"/>
      <c r="I7" s="179"/>
      <c r="J7" s="180"/>
      <c r="K7" s="190" t="s">
        <v>145</v>
      </c>
      <c r="L7" s="185"/>
    </row>
    <row r="8" ht="19.5" customHeight="1">
      <c r="A8" s="176">
        <v>0.3958333333333333</v>
      </c>
      <c r="B8" s="177">
        <v>0.4166666666666667</v>
      </c>
      <c r="C8" s="178"/>
      <c r="D8" s="188"/>
      <c r="E8" s="191"/>
      <c r="F8" s="184"/>
      <c r="G8" s="186"/>
      <c r="H8" s="187"/>
      <c r="I8" s="179"/>
      <c r="J8" s="180"/>
      <c r="K8" s="192"/>
      <c r="L8" s="185"/>
    </row>
    <row r="9" ht="19.5" customHeight="1">
      <c r="A9" s="176">
        <v>0.4166666666666667</v>
      </c>
      <c r="B9" s="177">
        <v>0.4375</v>
      </c>
      <c r="C9" s="178"/>
      <c r="D9" s="188"/>
      <c r="E9" s="191"/>
      <c r="F9" s="184"/>
      <c r="G9" s="186"/>
      <c r="H9" s="187"/>
      <c r="I9" s="179"/>
      <c r="J9" s="180"/>
      <c r="K9" s="192"/>
      <c r="L9" s="185"/>
    </row>
    <row r="10" ht="19.5" customHeight="1">
      <c r="A10" s="176">
        <v>0.4375</v>
      </c>
      <c r="B10" s="177">
        <v>0.4583333333333333</v>
      </c>
      <c r="C10" s="178"/>
      <c r="D10" s="188"/>
      <c r="E10" s="191"/>
      <c r="F10" s="184"/>
      <c r="G10" s="186"/>
      <c r="H10" s="187"/>
      <c r="I10" s="179"/>
      <c r="J10" s="180"/>
      <c r="K10" s="192"/>
      <c r="L10" s="185"/>
    </row>
    <row r="11" ht="19.5" customHeight="1">
      <c r="A11" s="176">
        <v>0.4583333333333333</v>
      </c>
      <c r="B11" s="177">
        <v>0.4791666666666667</v>
      </c>
      <c r="C11" s="178"/>
      <c r="D11" s="188"/>
      <c r="E11" s="191"/>
      <c r="F11" s="184"/>
      <c r="G11" s="186"/>
      <c r="H11" s="187"/>
      <c r="I11" s="193" t="s">
        <v>146</v>
      </c>
      <c r="J11" s="180"/>
      <c r="K11" s="192"/>
      <c r="L11" s="185"/>
    </row>
    <row r="12" ht="19.5" customHeight="1">
      <c r="A12" s="176">
        <v>0.47916666666666663</v>
      </c>
      <c r="B12" s="177">
        <v>0.5</v>
      </c>
      <c r="C12" s="178"/>
      <c r="D12" s="188"/>
      <c r="E12" s="191"/>
      <c r="F12" s="184"/>
      <c r="G12" s="186"/>
      <c r="H12" s="187"/>
      <c r="I12" s="192"/>
      <c r="J12" s="180"/>
      <c r="K12" s="192"/>
      <c r="L12" s="185"/>
    </row>
    <row r="13" ht="19.5" customHeight="1">
      <c r="A13" s="176">
        <v>0.5</v>
      </c>
      <c r="B13" s="177">
        <v>0.5208333333333334</v>
      </c>
      <c r="C13" s="178"/>
      <c r="D13" s="194" t="s">
        <v>147</v>
      </c>
      <c r="E13" s="191"/>
      <c r="F13" s="184"/>
      <c r="G13" s="186"/>
      <c r="H13" s="187"/>
      <c r="I13" s="192"/>
      <c r="J13" s="180"/>
      <c r="K13" s="192"/>
      <c r="L13" s="185"/>
    </row>
    <row r="14" ht="19.5" customHeight="1">
      <c r="A14" s="176">
        <v>0.5208333333333334</v>
      </c>
      <c r="B14" s="177">
        <v>0.5416666666666666</v>
      </c>
      <c r="C14" s="178"/>
      <c r="D14" s="192"/>
      <c r="E14" s="191"/>
      <c r="F14" s="184"/>
      <c r="G14" s="186"/>
      <c r="H14" s="187"/>
      <c r="I14" s="192"/>
      <c r="J14" s="180"/>
      <c r="K14" s="192"/>
      <c r="L14" s="185"/>
    </row>
    <row r="15" ht="19.5" customHeight="1">
      <c r="A15" s="176">
        <v>0.5416666666666666</v>
      </c>
      <c r="B15" s="177">
        <v>0.5625</v>
      </c>
      <c r="C15" s="178"/>
      <c r="D15" s="192"/>
      <c r="E15" s="195"/>
      <c r="F15" s="184"/>
      <c r="G15" s="186"/>
      <c r="H15" s="187"/>
      <c r="I15" s="192"/>
      <c r="J15" s="180"/>
      <c r="K15" s="196"/>
      <c r="L15" s="185"/>
    </row>
    <row r="16" ht="19.5" customHeight="1">
      <c r="A16" s="176">
        <v>0.5625</v>
      </c>
      <c r="B16" s="177">
        <v>0.5833333333333334</v>
      </c>
      <c r="C16" s="178"/>
      <c r="D16" s="192"/>
      <c r="E16" s="197"/>
      <c r="F16" s="184"/>
      <c r="G16" s="186"/>
      <c r="H16" s="187"/>
      <c r="I16" s="192"/>
      <c r="J16" s="180"/>
      <c r="K16" s="184"/>
      <c r="L16" s="185"/>
    </row>
    <row r="17" ht="19.5" customHeight="1">
      <c r="A17" s="176">
        <v>0.5833333333333334</v>
      </c>
      <c r="B17" s="177">
        <v>0.6041666666666666</v>
      </c>
      <c r="C17" s="178"/>
      <c r="D17" s="192"/>
      <c r="E17" s="198"/>
      <c r="F17" s="184"/>
      <c r="G17" s="199"/>
      <c r="H17" s="187"/>
      <c r="I17" s="192"/>
      <c r="J17" s="180"/>
      <c r="K17" s="184"/>
      <c r="L17" s="185"/>
    </row>
    <row r="18" ht="19.5" customHeight="1">
      <c r="A18" s="176">
        <v>0.6041666666666667</v>
      </c>
      <c r="B18" s="177">
        <v>0.625</v>
      </c>
      <c r="C18" s="178"/>
      <c r="D18" s="192"/>
      <c r="E18" s="198"/>
      <c r="F18" s="200"/>
      <c r="G18" s="201" t="s">
        <v>148</v>
      </c>
      <c r="H18" s="187"/>
      <c r="I18" s="196"/>
      <c r="J18" s="180"/>
      <c r="K18" s="184"/>
      <c r="L18" s="201" t="s">
        <v>149</v>
      </c>
    </row>
    <row r="19" ht="19.5" customHeight="1">
      <c r="A19" s="176">
        <v>0.625</v>
      </c>
      <c r="B19" s="177">
        <v>0.6458333333333334</v>
      </c>
      <c r="C19" s="194" t="s">
        <v>150</v>
      </c>
      <c r="D19" s="192"/>
      <c r="E19" s="198"/>
      <c r="F19" s="193" t="s">
        <v>151</v>
      </c>
      <c r="G19" s="192"/>
      <c r="H19" s="187"/>
      <c r="I19" s="202"/>
      <c r="J19" s="203"/>
      <c r="K19" s="184"/>
      <c r="L19" s="192"/>
    </row>
    <row r="20" ht="19.5" customHeight="1">
      <c r="A20" s="176">
        <v>0.6458333333333334</v>
      </c>
      <c r="B20" s="177">
        <v>0.6666666666666666</v>
      </c>
      <c r="C20" s="192"/>
      <c r="D20" s="196"/>
      <c r="E20" s="198"/>
      <c r="F20" s="192"/>
      <c r="G20" s="192"/>
      <c r="H20" s="187"/>
      <c r="I20" s="202"/>
      <c r="J20" s="203"/>
      <c r="K20" s="184"/>
      <c r="L20" s="192"/>
    </row>
    <row r="21" ht="19.5" customHeight="1">
      <c r="A21" s="176">
        <v>0.6666666666666666</v>
      </c>
      <c r="B21" s="177">
        <v>0.6875</v>
      </c>
      <c r="C21" s="192"/>
      <c r="D21" s="204"/>
      <c r="E21" s="180"/>
      <c r="F21" s="192"/>
      <c r="G21" s="192"/>
      <c r="H21" s="187"/>
      <c r="I21" s="202"/>
      <c r="J21" s="203"/>
      <c r="K21" s="184"/>
      <c r="L21" s="192"/>
    </row>
    <row r="22" ht="19.5" customHeight="1">
      <c r="A22" s="176">
        <v>0.6875</v>
      </c>
      <c r="B22" s="177">
        <v>0.7083333333333334</v>
      </c>
      <c r="C22" s="192"/>
      <c r="D22" s="179"/>
      <c r="E22" s="180"/>
      <c r="F22" s="192"/>
      <c r="G22" s="196"/>
      <c r="H22" s="187"/>
      <c r="I22" s="179"/>
      <c r="J22" s="180"/>
      <c r="K22" s="184"/>
      <c r="L22" s="196"/>
    </row>
    <row r="23" ht="19.5" customHeight="1">
      <c r="A23" s="176">
        <v>0.7083333333333334</v>
      </c>
      <c r="B23" s="177">
        <v>0.7291666666666666</v>
      </c>
      <c r="C23" s="192"/>
      <c r="D23" s="205" t="s">
        <v>152</v>
      </c>
      <c r="E23" s="198"/>
      <c r="F23" s="192"/>
      <c r="G23" s="206"/>
      <c r="H23" s="187"/>
      <c r="I23" s="205" t="s">
        <v>153</v>
      </c>
      <c r="J23" s="190" t="s">
        <v>154</v>
      </c>
      <c r="K23" s="184"/>
      <c r="L23" s="185"/>
    </row>
    <row r="24" ht="19.5" customHeight="1">
      <c r="A24" s="176">
        <v>0.7291666666666667</v>
      </c>
      <c r="B24" s="177">
        <v>0.75</v>
      </c>
      <c r="C24" s="192"/>
      <c r="D24" s="192"/>
      <c r="E24" s="198"/>
      <c r="F24" s="192"/>
      <c r="G24" s="207"/>
      <c r="H24" s="187"/>
      <c r="I24" s="192"/>
      <c r="J24" s="192"/>
      <c r="K24" s="184"/>
      <c r="L24" s="185"/>
    </row>
    <row r="25" ht="19.5" customHeight="1">
      <c r="A25" s="176">
        <v>0.75</v>
      </c>
      <c r="B25" s="177">
        <v>0.7708333333333334</v>
      </c>
      <c r="C25" s="192"/>
      <c r="D25" s="192"/>
      <c r="E25" s="198"/>
      <c r="F25" s="192"/>
      <c r="G25" s="207"/>
      <c r="H25" s="189" t="s">
        <v>155</v>
      </c>
      <c r="I25" s="192"/>
      <c r="J25" s="192"/>
      <c r="K25" s="184"/>
      <c r="L25" s="185"/>
    </row>
    <row r="26" ht="19.5" customHeight="1">
      <c r="A26" s="176">
        <v>0.7708333333333334</v>
      </c>
      <c r="B26" s="177">
        <v>0.7916666666666666</v>
      </c>
      <c r="C26" s="192"/>
      <c r="D26" s="192"/>
      <c r="E26" s="198"/>
      <c r="F26" s="192"/>
      <c r="G26" s="208"/>
      <c r="H26" s="191"/>
      <c r="I26" s="192"/>
      <c r="J26" s="192"/>
      <c r="K26" s="184"/>
      <c r="L26" s="185"/>
    </row>
    <row r="27" ht="19.5" customHeight="1">
      <c r="A27" s="176">
        <v>0.7916666666666666</v>
      </c>
      <c r="B27" s="177">
        <v>0.8125</v>
      </c>
      <c r="C27" s="196"/>
      <c r="D27" s="192"/>
      <c r="E27" s="198"/>
      <c r="F27" s="196"/>
      <c r="G27" s="209" t="s">
        <v>156</v>
      </c>
      <c r="H27" s="191"/>
      <c r="I27" s="192"/>
      <c r="J27" s="192"/>
      <c r="K27" s="184"/>
      <c r="L27" s="209" t="s">
        <v>157</v>
      </c>
    </row>
    <row r="28" ht="19.5" customHeight="1">
      <c r="A28" s="176">
        <v>0.8125</v>
      </c>
      <c r="B28" s="177">
        <v>0.8333333333333334</v>
      </c>
      <c r="C28" s="210"/>
      <c r="D28" s="192"/>
      <c r="E28" s="198"/>
      <c r="F28" s="211"/>
      <c r="G28" s="192"/>
      <c r="H28" s="191"/>
      <c r="I28" s="192"/>
      <c r="J28" s="192"/>
      <c r="K28" s="184"/>
      <c r="L28" s="192"/>
    </row>
    <row r="29" ht="19.5" customHeight="1">
      <c r="A29" s="176">
        <v>0.8333333333333334</v>
      </c>
      <c r="B29" s="177">
        <v>0.8541666666666666</v>
      </c>
      <c r="C29" s="178"/>
      <c r="D29" s="192"/>
      <c r="E29" s="198"/>
      <c r="F29" s="212"/>
      <c r="G29" s="192"/>
      <c r="H29" s="191"/>
      <c r="I29" s="192"/>
      <c r="J29" s="192"/>
      <c r="K29" s="184"/>
      <c r="L29" s="192"/>
    </row>
    <row r="30" ht="19.5" customHeight="1">
      <c r="A30" s="176">
        <v>0.8541666666666667</v>
      </c>
      <c r="B30" s="177">
        <v>0.875</v>
      </c>
      <c r="C30" s="178"/>
      <c r="D30" s="192"/>
      <c r="E30" s="198"/>
      <c r="F30" s="212"/>
      <c r="G30" s="192"/>
      <c r="H30" s="191"/>
      <c r="I30" s="192"/>
      <c r="J30" s="192"/>
      <c r="K30" s="184"/>
      <c r="L30" s="192"/>
    </row>
    <row r="31" ht="19.5" customHeight="1">
      <c r="A31" s="176">
        <v>0.875</v>
      </c>
      <c r="B31" s="177">
        <v>0.8958333333333334</v>
      </c>
      <c r="C31" s="178"/>
      <c r="D31" s="196"/>
      <c r="E31" s="198"/>
      <c r="F31" s="212"/>
      <c r="G31" s="196"/>
      <c r="H31" s="191"/>
      <c r="I31" s="196"/>
      <c r="J31" s="196"/>
      <c r="K31" s="184"/>
      <c r="L31" s="196"/>
    </row>
    <row r="32" ht="19.5" customHeight="1">
      <c r="A32" s="176">
        <v>0.8958333333333334</v>
      </c>
      <c r="B32" s="177">
        <v>0.9166666666666666</v>
      </c>
      <c r="C32" s="178"/>
      <c r="D32" s="204"/>
      <c r="E32" s="180"/>
      <c r="F32" s="184"/>
      <c r="G32" s="213"/>
      <c r="H32" s="191"/>
      <c r="I32" s="202"/>
      <c r="J32" s="203"/>
      <c r="K32" s="184"/>
      <c r="L32" s="185"/>
    </row>
    <row r="33" ht="19.5" customHeight="1">
      <c r="A33" s="176">
        <v>0.9166666666666666</v>
      </c>
      <c r="B33" s="177">
        <v>0.9375</v>
      </c>
      <c r="C33" s="178"/>
      <c r="D33" s="179"/>
      <c r="E33" s="180"/>
      <c r="F33" s="184"/>
      <c r="G33" s="186"/>
      <c r="H33" s="195"/>
      <c r="I33" s="202"/>
      <c r="J33" s="203"/>
      <c r="K33" s="184"/>
      <c r="L33" s="185"/>
    </row>
    <row r="34" ht="19.5" customHeight="1">
      <c r="A34" s="214">
        <v>0.9375</v>
      </c>
      <c r="B34" s="215">
        <v>0.9583333333333334</v>
      </c>
      <c r="C34" s="216"/>
      <c r="D34" s="217"/>
      <c r="E34" s="218"/>
      <c r="F34" s="216"/>
      <c r="G34" s="219"/>
      <c r="H34" s="220"/>
      <c r="I34" s="217"/>
      <c r="J34" s="218"/>
      <c r="K34" s="216"/>
      <c r="L34" s="221"/>
    </row>
  </sheetData>
  <mergeCells count="21">
    <mergeCell ref="K4:L4"/>
    <mergeCell ref="K7:K15"/>
    <mergeCell ref="L18:L22"/>
    <mergeCell ref="L27:L31"/>
    <mergeCell ref="A2:E2"/>
    <mergeCell ref="G2:L2"/>
    <mergeCell ref="A4:B4"/>
    <mergeCell ref="D4:E4"/>
    <mergeCell ref="F4:H4"/>
    <mergeCell ref="I4:J4"/>
    <mergeCell ref="I11:I18"/>
    <mergeCell ref="I23:I31"/>
    <mergeCell ref="H25:H33"/>
    <mergeCell ref="E7:E15"/>
    <mergeCell ref="D13:D20"/>
    <mergeCell ref="G18:G22"/>
    <mergeCell ref="C19:C27"/>
    <mergeCell ref="F19:F27"/>
    <mergeCell ref="D23:D31"/>
    <mergeCell ref="J23:J31"/>
    <mergeCell ref="G27:G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86"/>
    <col customWidth="1" min="3" max="7" width="24.86"/>
  </cols>
  <sheetData>
    <row r="1" ht="9.75" customHeight="1">
      <c r="A1" s="1"/>
      <c r="B1" s="1"/>
      <c r="C1" s="1"/>
      <c r="D1" s="1"/>
      <c r="E1" s="2"/>
      <c r="F1" s="143" t="s">
        <v>0</v>
      </c>
    </row>
    <row r="2" ht="42.75" customHeight="1">
      <c r="A2" s="1"/>
      <c r="E2" s="2"/>
    </row>
    <row r="3" ht="9.75" customHeight="1">
      <c r="A3" s="1"/>
      <c r="B3" s="1"/>
      <c r="C3" s="1"/>
      <c r="D3" s="1"/>
      <c r="E3" s="2"/>
    </row>
    <row r="4" ht="19.5" customHeight="1">
      <c r="A4" s="170" t="s">
        <v>143</v>
      </c>
      <c r="B4" s="171"/>
      <c r="C4" s="172" t="s">
        <v>42</v>
      </c>
      <c r="D4" s="172" t="s">
        <v>38</v>
      </c>
      <c r="E4" s="222" t="s">
        <v>35</v>
      </c>
      <c r="F4" s="172" t="s">
        <v>29</v>
      </c>
      <c r="G4" s="172" t="s">
        <v>48</v>
      </c>
    </row>
    <row r="5" ht="19.5" customHeight="1">
      <c r="A5" s="176">
        <v>0.3333333333333333</v>
      </c>
      <c r="B5" s="177">
        <v>0.3541666666666667</v>
      </c>
      <c r="C5" s="200"/>
      <c r="D5" s="179"/>
      <c r="E5" s="178"/>
      <c r="F5" s="179"/>
      <c r="G5" s="178"/>
    </row>
    <row r="6" ht="19.5" customHeight="1">
      <c r="A6" s="176">
        <v>0.35416666666666663</v>
      </c>
      <c r="B6" s="177">
        <v>0.375</v>
      </c>
      <c r="C6" s="200"/>
      <c r="D6" s="179"/>
      <c r="E6" s="178"/>
      <c r="F6" s="179"/>
      <c r="G6" s="178"/>
    </row>
    <row r="7" ht="19.5" customHeight="1">
      <c r="A7" s="176">
        <v>0.375</v>
      </c>
      <c r="B7" s="177">
        <v>0.3958333333333333</v>
      </c>
      <c r="C7" s="200"/>
      <c r="D7" s="188"/>
      <c r="E7" s="200"/>
      <c r="F7" s="179"/>
      <c r="G7" s="223" t="s">
        <v>158</v>
      </c>
    </row>
    <row r="8" ht="19.5" customHeight="1">
      <c r="A8" s="176">
        <v>0.3958333333333333</v>
      </c>
      <c r="B8" s="177">
        <v>0.4166666666666667</v>
      </c>
      <c r="C8" s="200"/>
      <c r="D8" s="188"/>
      <c r="E8" s="200"/>
      <c r="F8" s="179"/>
      <c r="G8" s="192"/>
    </row>
    <row r="9" ht="19.5" customHeight="1">
      <c r="A9" s="176">
        <v>0.4166666666666667</v>
      </c>
      <c r="B9" s="177">
        <v>0.4375</v>
      </c>
      <c r="C9" s="200"/>
      <c r="D9" s="188"/>
      <c r="E9" s="200"/>
      <c r="F9" s="179"/>
      <c r="G9" s="192"/>
    </row>
    <row r="10" ht="19.5" customHeight="1">
      <c r="A10" s="176">
        <v>0.4375</v>
      </c>
      <c r="B10" s="177">
        <v>0.4583333333333333</v>
      </c>
      <c r="C10" s="200"/>
      <c r="D10" s="188"/>
      <c r="E10" s="200"/>
      <c r="F10" s="179"/>
      <c r="G10" s="192"/>
    </row>
    <row r="11" ht="19.5" customHeight="1">
      <c r="A11" s="176">
        <v>0.4583333333333333</v>
      </c>
      <c r="B11" s="177">
        <v>0.4791666666666667</v>
      </c>
      <c r="C11" s="200"/>
      <c r="D11" s="224" t="s">
        <v>159</v>
      </c>
      <c r="E11" s="200"/>
      <c r="F11" s="224" t="s">
        <v>160</v>
      </c>
      <c r="G11" s="192"/>
    </row>
    <row r="12" ht="19.5" customHeight="1">
      <c r="A12" s="176">
        <v>0.47916666666666663</v>
      </c>
      <c r="B12" s="177">
        <v>0.5</v>
      </c>
      <c r="C12" s="200"/>
      <c r="D12" s="192"/>
      <c r="E12" s="200"/>
      <c r="F12" s="192"/>
      <c r="G12" s="192"/>
    </row>
    <row r="13" ht="19.5" customHeight="1">
      <c r="A13" s="176">
        <v>0.5</v>
      </c>
      <c r="B13" s="177">
        <v>0.5208333333333334</v>
      </c>
      <c r="C13" s="200"/>
      <c r="D13" s="192"/>
      <c r="E13" s="200"/>
      <c r="F13" s="192"/>
      <c r="G13" s="192"/>
    </row>
    <row r="14" ht="19.5" customHeight="1">
      <c r="A14" s="176">
        <v>0.5208333333333334</v>
      </c>
      <c r="B14" s="177">
        <v>0.5416666666666666</v>
      </c>
      <c r="C14" s="200"/>
      <c r="D14" s="192"/>
      <c r="E14" s="200"/>
      <c r="F14" s="192"/>
      <c r="G14" s="192"/>
    </row>
    <row r="15" ht="19.5" customHeight="1">
      <c r="A15" s="176">
        <v>0.5416666666666666</v>
      </c>
      <c r="B15" s="177">
        <v>0.5625</v>
      </c>
      <c r="C15" s="200"/>
      <c r="D15" s="192"/>
      <c r="E15" s="200"/>
      <c r="F15" s="192"/>
      <c r="G15" s="196"/>
    </row>
    <row r="16" ht="19.5" customHeight="1">
      <c r="A16" s="176">
        <v>0.5625</v>
      </c>
      <c r="B16" s="177">
        <v>0.5833333333333334</v>
      </c>
      <c r="C16" s="200"/>
      <c r="D16" s="192"/>
      <c r="E16" s="178"/>
      <c r="F16" s="192"/>
      <c r="G16" s="178"/>
    </row>
    <row r="17" ht="19.5" customHeight="1">
      <c r="A17" s="176">
        <v>0.5833333333333334</v>
      </c>
      <c r="B17" s="177">
        <v>0.6041666666666666</v>
      </c>
      <c r="C17" s="200"/>
      <c r="D17" s="192"/>
      <c r="E17" s="178"/>
      <c r="F17" s="192"/>
      <c r="G17" s="178"/>
    </row>
    <row r="18" ht="19.5" customHeight="1">
      <c r="A18" s="176">
        <v>0.6041666666666667</v>
      </c>
      <c r="B18" s="177">
        <v>0.625</v>
      </c>
      <c r="C18" s="200"/>
      <c r="D18" s="192"/>
      <c r="E18" s="178"/>
      <c r="F18" s="192"/>
      <c r="G18" s="178"/>
    </row>
    <row r="19" ht="19.5" customHeight="1">
      <c r="A19" s="176">
        <v>0.625</v>
      </c>
      <c r="B19" s="177">
        <v>0.6458333333333334</v>
      </c>
      <c r="C19" s="200"/>
      <c r="D19" s="196"/>
      <c r="E19" s="200"/>
      <c r="F19" s="196"/>
      <c r="G19" s="178"/>
    </row>
    <row r="20" ht="19.5" customHeight="1">
      <c r="A20" s="176">
        <v>0.6458333333333334</v>
      </c>
      <c r="B20" s="177">
        <v>0.6666666666666666</v>
      </c>
      <c r="C20" s="178"/>
      <c r="D20" s="204"/>
      <c r="E20" s="200"/>
      <c r="F20" s="179"/>
      <c r="G20" s="178"/>
    </row>
    <row r="21" ht="19.5" customHeight="1">
      <c r="A21" s="176">
        <v>0.6666666666666666</v>
      </c>
      <c r="B21" s="177">
        <v>0.6875</v>
      </c>
      <c r="C21" s="178"/>
      <c r="D21" s="179"/>
      <c r="E21" s="200"/>
      <c r="F21" s="179"/>
      <c r="G21" s="178"/>
    </row>
    <row r="22" ht="19.5" customHeight="1">
      <c r="A22" s="176">
        <v>0.6875</v>
      </c>
      <c r="B22" s="177">
        <v>0.7083333333333334</v>
      </c>
      <c r="C22" s="178"/>
      <c r="D22" s="179"/>
      <c r="E22" s="200"/>
      <c r="F22" s="179"/>
      <c r="G22" s="178"/>
    </row>
    <row r="23" ht="19.5" customHeight="1">
      <c r="A23" s="176">
        <v>0.7083333333333334</v>
      </c>
      <c r="B23" s="177">
        <v>0.7291666666666666</v>
      </c>
      <c r="C23" s="225" t="s">
        <v>161</v>
      </c>
      <c r="D23" s="223" t="s">
        <v>162</v>
      </c>
      <c r="E23" s="226" t="s">
        <v>163</v>
      </c>
      <c r="F23" s="179"/>
      <c r="G23" s="178"/>
    </row>
    <row r="24" ht="19.5" customHeight="1">
      <c r="A24" s="176">
        <v>0.7291666666666667</v>
      </c>
      <c r="B24" s="177">
        <v>0.75</v>
      </c>
      <c r="C24" s="192"/>
      <c r="D24" s="192"/>
      <c r="E24" s="192"/>
      <c r="F24" s="179"/>
      <c r="G24" s="178"/>
    </row>
    <row r="25" ht="19.5" customHeight="1">
      <c r="A25" s="176">
        <v>0.75</v>
      </c>
      <c r="B25" s="177">
        <v>0.7708333333333334</v>
      </c>
      <c r="C25" s="192"/>
      <c r="D25" s="192"/>
      <c r="E25" s="192"/>
      <c r="F25" s="179"/>
      <c r="G25" s="226" t="s">
        <v>164</v>
      </c>
    </row>
    <row r="26" ht="19.5" customHeight="1">
      <c r="A26" s="176">
        <v>0.7708333333333334</v>
      </c>
      <c r="B26" s="177">
        <v>0.7916666666666666</v>
      </c>
      <c r="C26" s="192"/>
      <c r="D26" s="192"/>
      <c r="E26" s="192"/>
      <c r="F26" s="179"/>
      <c r="G26" s="192"/>
    </row>
    <row r="27" ht="19.5" customHeight="1">
      <c r="A27" s="176">
        <v>0.7916666666666666</v>
      </c>
      <c r="B27" s="177">
        <v>0.8125</v>
      </c>
      <c r="C27" s="192"/>
      <c r="D27" s="192"/>
      <c r="E27" s="192"/>
      <c r="F27" s="179"/>
      <c r="G27" s="192"/>
    </row>
    <row r="28" ht="19.5" customHeight="1">
      <c r="A28" s="176">
        <v>0.8125</v>
      </c>
      <c r="B28" s="177">
        <v>0.8333333333333334</v>
      </c>
      <c r="C28" s="196"/>
      <c r="D28" s="192"/>
      <c r="E28" s="196"/>
      <c r="F28" s="179"/>
      <c r="G28" s="192"/>
    </row>
    <row r="29" ht="19.5" customHeight="1">
      <c r="A29" s="176">
        <v>0.8333333333333334</v>
      </c>
      <c r="B29" s="177">
        <v>0.8541666666666666</v>
      </c>
      <c r="C29" s="210"/>
      <c r="D29" s="192"/>
      <c r="E29" s="227" t="s">
        <v>165</v>
      </c>
      <c r="F29" s="179"/>
      <c r="G29" s="192"/>
    </row>
    <row r="30" ht="19.5" customHeight="1">
      <c r="A30" s="176">
        <v>0.8541666666666667</v>
      </c>
      <c r="B30" s="177">
        <v>0.875</v>
      </c>
      <c r="C30" s="178"/>
      <c r="D30" s="192"/>
      <c r="E30" s="192"/>
      <c r="F30" s="179"/>
      <c r="G30" s="196"/>
    </row>
    <row r="31" ht="19.5" customHeight="1">
      <c r="A31" s="176">
        <v>0.875</v>
      </c>
      <c r="B31" s="177">
        <v>0.8958333333333334</v>
      </c>
      <c r="C31" s="178"/>
      <c r="D31" s="196"/>
      <c r="E31" s="192"/>
      <c r="F31" s="179"/>
      <c r="G31" s="210"/>
    </row>
    <row r="32" ht="19.5" customHeight="1">
      <c r="A32" s="176">
        <v>0.8958333333333334</v>
      </c>
      <c r="B32" s="177">
        <v>0.9166666666666666</v>
      </c>
      <c r="C32" s="178"/>
      <c r="D32" s="188"/>
      <c r="E32" s="192"/>
      <c r="F32" s="179"/>
      <c r="G32" s="178"/>
    </row>
    <row r="33" ht="19.5" customHeight="1">
      <c r="A33" s="176">
        <v>0.9166666666666666</v>
      </c>
      <c r="B33" s="177">
        <v>0.9375</v>
      </c>
      <c r="C33" s="178"/>
      <c r="D33" s="188"/>
      <c r="E33" s="192"/>
      <c r="F33" s="179"/>
      <c r="G33" s="178"/>
    </row>
    <row r="34" ht="19.5" customHeight="1">
      <c r="A34" s="214">
        <v>0.9375</v>
      </c>
      <c r="B34" s="215">
        <v>0.9583333333333334</v>
      </c>
      <c r="C34" s="178"/>
      <c r="D34" s="188"/>
      <c r="E34" s="196"/>
      <c r="F34" s="179"/>
      <c r="G34" s="178"/>
    </row>
  </sheetData>
  <mergeCells count="11">
    <mergeCell ref="D23:D31"/>
    <mergeCell ref="E23:E28"/>
    <mergeCell ref="E29:E34"/>
    <mergeCell ref="F1:G3"/>
    <mergeCell ref="A2:D2"/>
    <mergeCell ref="A4:B4"/>
    <mergeCell ref="G7:G15"/>
    <mergeCell ref="D11:D19"/>
    <mergeCell ref="F11:F19"/>
    <mergeCell ref="C23:C28"/>
    <mergeCell ref="G25:G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86"/>
    <col customWidth="1" min="3" max="8" width="24.86"/>
  </cols>
  <sheetData>
    <row r="1" ht="9.75" customHeight="1">
      <c r="A1" s="1"/>
      <c r="B1" s="1"/>
      <c r="C1" s="1"/>
      <c r="D1" s="1"/>
      <c r="E1" s="2"/>
      <c r="F1" s="2"/>
      <c r="G1" s="143" t="s">
        <v>0</v>
      </c>
    </row>
    <row r="2" ht="42.75" customHeight="1">
      <c r="A2" s="1"/>
      <c r="F2" s="2"/>
    </row>
    <row r="3" ht="9.75" customHeight="1">
      <c r="A3" s="1"/>
      <c r="B3" s="1"/>
      <c r="C3" s="1"/>
      <c r="D3" s="1"/>
      <c r="E3" s="2"/>
      <c r="F3" s="2"/>
    </row>
    <row r="4" ht="19.5" customHeight="1">
      <c r="A4" s="170" t="s">
        <v>143</v>
      </c>
      <c r="B4" s="171"/>
      <c r="C4" s="172" t="s">
        <v>42</v>
      </c>
      <c r="D4" s="172" t="s">
        <v>38</v>
      </c>
      <c r="E4" s="172" t="s">
        <v>35</v>
      </c>
      <c r="F4" s="171"/>
      <c r="G4" s="172" t="s">
        <v>29</v>
      </c>
      <c r="H4" s="172" t="s">
        <v>48</v>
      </c>
    </row>
    <row r="5" ht="19.5" customHeight="1">
      <c r="A5" s="176">
        <v>0.3333333333333333</v>
      </c>
      <c r="B5" s="177">
        <v>0.3541666666666667</v>
      </c>
      <c r="C5" s="178"/>
      <c r="D5" s="179"/>
      <c r="E5" s="178"/>
      <c r="F5" s="178"/>
      <c r="G5" s="179"/>
      <c r="H5" s="178"/>
    </row>
    <row r="6" ht="19.5" customHeight="1">
      <c r="A6" s="176">
        <v>0.35416666666666663</v>
      </c>
      <c r="B6" s="177">
        <v>0.375</v>
      </c>
      <c r="C6" s="178"/>
      <c r="D6" s="179"/>
      <c r="E6" s="178"/>
      <c r="F6" s="178"/>
      <c r="G6" s="179"/>
      <c r="H6" s="178"/>
    </row>
    <row r="7" ht="19.5" customHeight="1">
      <c r="A7" s="176">
        <v>0.375</v>
      </c>
      <c r="B7" s="177">
        <v>0.3958333333333333</v>
      </c>
      <c r="C7" s="178"/>
      <c r="D7" s="179"/>
      <c r="E7" s="178"/>
      <c r="F7" s="178"/>
      <c r="G7" s="179"/>
      <c r="H7" s="178"/>
    </row>
    <row r="8" ht="19.5" customHeight="1">
      <c r="A8" s="176">
        <v>0.3958333333333333</v>
      </c>
      <c r="B8" s="177">
        <v>0.4166666666666667</v>
      </c>
      <c r="C8" s="178"/>
      <c r="D8" s="179"/>
      <c r="E8" s="178"/>
      <c r="F8" s="178"/>
      <c r="G8" s="179"/>
      <c r="H8" s="178"/>
    </row>
    <row r="9" ht="19.5" customHeight="1">
      <c r="A9" s="176">
        <v>0.4166666666666667</v>
      </c>
      <c r="B9" s="177">
        <v>0.4375</v>
      </c>
      <c r="C9" s="178"/>
      <c r="D9" s="179"/>
      <c r="E9" s="178"/>
      <c r="F9" s="178"/>
      <c r="G9" s="179"/>
      <c r="H9" s="178"/>
    </row>
    <row r="10" ht="19.5" customHeight="1">
      <c r="A10" s="176">
        <v>0.4375</v>
      </c>
      <c r="B10" s="177">
        <v>0.4583333333333333</v>
      </c>
      <c r="C10" s="178"/>
      <c r="D10" s="179"/>
      <c r="E10" s="178"/>
      <c r="F10" s="178"/>
      <c r="G10" s="179"/>
      <c r="H10" s="178"/>
    </row>
    <row r="11" ht="19.5" customHeight="1">
      <c r="A11" s="176">
        <v>0.4583333333333333</v>
      </c>
      <c r="B11" s="177">
        <v>0.4791666666666667</v>
      </c>
      <c r="C11" s="178"/>
      <c r="D11" s="179"/>
      <c r="E11" s="178"/>
      <c r="F11" s="178"/>
      <c r="G11" s="179"/>
      <c r="H11" s="178"/>
    </row>
    <row r="12" ht="19.5" customHeight="1">
      <c r="A12" s="176">
        <v>0.47916666666666663</v>
      </c>
      <c r="B12" s="177">
        <v>0.5</v>
      </c>
      <c r="C12" s="178"/>
      <c r="D12" s="179"/>
      <c r="E12" s="178"/>
      <c r="F12" s="178"/>
      <c r="G12" s="179"/>
      <c r="H12" s="178"/>
    </row>
    <row r="13" ht="19.5" customHeight="1">
      <c r="A13" s="176">
        <v>0.5</v>
      </c>
      <c r="B13" s="177">
        <v>0.5208333333333334</v>
      </c>
      <c r="C13" s="178"/>
      <c r="D13" s="179"/>
      <c r="E13" s="178"/>
      <c r="F13" s="178"/>
      <c r="G13" s="179"/>
      <c r="H13" s="178"/>
    </row>
    <row r="14" ht="19.5" customHeight="1">
      <c r="A14" s="176">
        <v>0.5208333333333334</v>
      </c>
      <c r="B14" s="177">
        <v>0.5416666666666666</v>
      </c>
      <c r="C14" s="178"/>
      <c r="D14" s="179"/>
      <c r="E14" s="178"/>
      <c r="F14" s="178"/>
      <c r="G14" s="179"/>
      <c r="H14" s="178"/>
    </row>
    <row r="15" ht="19.5" customHeight="1">
      <c r="A15" s="176">
        <v>0.5416666666666666</v>
      </c>
      <c r="B15" s="177">
        <v>0.5625</v>
      </c>
      <c r="C15" s="178"/>
      <c r="D15" s="179"/>
      <c r="E15" s="178"/>
      <c r="F15" s="178"/>
      <c r="G15" s="179"/>
      <c r="H15" s="178"/>
    </row>
    <row r="16" ht="19.5" customHeight="1">
      <c r="A16" s="176">
        <v>0.5625</v>
      </c>
      <c r="B16" s="177">
        <v>0.5833333333333334</v>
      </c>
      <c r="C16" s="178"/>
      <c r="D16" s="179"/>
      <c r="E16" s="178"/>
      <c r="F16" s="178"/>
      <c r="G16" s="179"/>
      <c r="H16" s="178"/>
    </row>
    <row r="17" ht="19.5" customHeight="1">
      <c r="A17" s="176">
        <v>0.5833333333333334</v>
      </c>
      <c r="B17" s="177">
        <v>0.6041666666666666</v>
      </c>
      <c r="C17" s="178"/>
      <c r="D17" s="179"/>
      <c r="E17" s="178"/>
      <c r="F17" s="178"/>
      <c r="G17" s="179"/>
      <c r="H17" s="178"/>
    </row>
    <row r="18" ht="19.5" customHeight="1">
      <c r="A18" s="176">
        <v>0.6041666666666667</v>
      </c>
      <c r="B18" s="177">
        <v>0.625</v>
      </c>
      <c r="C18" s="178"/>
      <c r="D18" s="179"/>
      <c r="E18" s="178"/>
      <c r="F18" s="178"/>
      <c r="G18" s="179"/>
      <c r="H18" s="178"/>
    </row>
    <row r="19" ht="19.5" customHeight="1">
      <c r="A19" s="176">
        <v>0.625</v>
      </c>
      <c r="B19" s="177">
        <v>0.6458333333333334</v>
      </c>
      <c r="C19" s="200"/>
      <c r="D19" s="228" t="s">
        <v>166</v>
      </c>
      <c r="E19" s="178"/>
      <c r="F19" s="178"/>
      <c r="G19" s="179"/>
      <c r="H19" s="178"/>
    </row>
    <row r="20" ht="19.5" customHeight="1">
      <c r="A20" s="176">
        <v>0.6458333333333334</v>
      </c>
      <c r="B20" s="177">
        <v>0.6666666666666666</v>
      </c>
      <c r="C20" s="200"/>
      <c r="D20" s="229"/>
      <c r="E20" s="178"/>
      <c r="F20" s="178"/>
      <c r="G20" s="179"/>
      <c r="H20" s="178"/>
    </row>
    <row r="21" ht="19.5" customHeight="1">
      <c r="A21" s="176">
        <v>0.6666666666666666</v>
      </c>
      <c r="B21" s="177">
        <v>0.6875</v>
      </c>
      <c r="C21" s="200"/>
      <c r="D21" s="229"/>
      <c r="E21" s="178"/>
      <c r="F21" s="200"/>
      <c r="G21" s="225" t="s">
        <v>95</v>
      </c>
      <c r="H21" s="208"/>
    </row>
    <row r="22" ht="19.5" customHeight="1">
      <c r="A22" s="176">
        <v>0.6875</v>
      </c>
      <c r="B22" s="177">
        <v>0.7083333333333334</v>
      </c>
      <c r="C22" s="200"/>
      <c r="D22" s="229"/>
      <c r="E22" s="178"/>
      <c r="F22" s="200"/>
      <c r="G22" s="196"/>
      <c r="H22" s="208"/>
    </row>
    <row r="23" ht="19.5" customHeight="1">
      <c r="A23" s="176">
        <v>0.7083333333333334</v>
      </c>
      <c r="B23" s="177">
        <v>0.7291666666666666</v>
      </c>
      <c r="C23" s="230" t="s">
        <v>167</v>
      </c>
      <c r="D23" s="229"/>
      <c r="E23" s="200"/>
      <c r="F23" s="231" t="s">
        <v>168</v>
      </c>
      <c r="G23" s="204"/>
      <c r="H23" s="178"/>
    </row>
    <row r="24" ht="19.5" customHeight="1">
      <c r="A24" s="176">
        <v>0.7291666666666667</v>
      </c>
      <c r="B24" s="177">
        <v>0.75</v>
      </c>
      <c r="C24" s="191"/>
      <c r="D24" s="229"/>
      <c r="E24" s="200"/>
      <c r="F24" s="192"/>
      <c r="G24" s="179"/>
      <c r="H24" s="178"/>
    </row>
    <row r="25" ht="19.5" customHeight="1">
      <c r="A25" s="176">
        <v>0.75</v>
      </c>
      <c r="B25" s="177">
        <v>0.7708333333333334</v>
      </c>
      <c r="C25" s="191"/>
      <c r="D25" s="229"/>
      <c r="E25" s="200"/>
      <c r="F25" s="192"/>
      <c r="G25" s="189" t="s">
        <v>169</v>
      </c>
      <c r="H25" s="231" t="s">
        <v>170</v>
      </c>
    </row>
    <row r="26" ht="19.5" customHeight="1">
      <c r="A26" s="176">
        <v>0.7708333333333334</v>
      </c>
      <c r="B26" s="177">
        <v>0.7916666666666666</v>
      </c>
      <c r="C26" s="191"/>
      <c r="D26" s="229"/>
      <c r="E26" s="200"/>
      <c r="F26" s="192"/>
      <c r="G26" s="191"/>
      <c r="H26" s="192"/>
    </row>
    <row r="27" ht="19.5" customHeight="1">
      <c r="A27" s="176">
        <v>0.7916666666666666</v>
      </c>
      <c r="B27" s="177">
        <v>0.8125</v>
      </c>
      <c r="C27" s="191"/>
      <c r="D27" s="229"/>
      <c r="E27" s="200"/>
      <c r="F27" s="192"/>
      <c r="G27" s="191"/>
      <c r="H27" s="192"/>
    </row>
    <row r="28" ht="19.5" customHeight="1">
      <c r="A28" s="176">
        <v>0.8125</v>
      </c>
      <c r="B28" s="177">
        <v>0.8333333333333334</v>
      </c>
      <c r="C28" s="195"/>
      <c r="D28" s="232"/>
      <c r="E28" s="200"/>
      <c r="F28" s="192"/>
      <c r="G28" s="191"/>
      <c r="H28" s="192"/>
    </row>
    <row r="29" ht="19.5" customHeight="1">
      <c r="A29" s="176">
        <v>0.8333333333333334</v>
      </c>
      <c r="B29" s="177">
        <v>0.8541666666666666</v>
      </c>
      <c r="C29" s="210"/>
      <c r="D29" s="188"/>
      <c r="E29" s="230" t="s">
        <v>171</v>
      </c>
      <c r="F29" s="196"/>
      <c r="G29" s="191"/>
      <c r="H29" s="192"/>
    </row>
    <row r="30" ht="19.5" customHeight="1">
      <c r="A30" s="176">
        <v>0.8541666666666667</v>
      </c>
      <c r="B30" s="177">
        <v>0.875</v>
      </c>
      <c r="C30" s="178"/>
      <c r="D30" s="188"/>
      <c r="E30" s="191"/>
      <c r="F30" s="233"/>
      <c r="G30" s="191"/>
      <c r="H30" s="192"/>
    </row>
    <row r="31" ht="19.5" customHeight="1">
      <c r="A31" s="176">
        <v>0.875</v>
      </c>
      <c r="B31" s="177">
        <v>0.8958333333333334</v>
      </c>
      <c r="C31" s="178"/>
      <c r="D31" s="188"/>
      <c r="E31" s="191"/>
      <c r="F31" s="234"/>
      <c r="G31" s="191"/>
      <c r="H31" s="196"/>
    </row>
    <row r="32" ht="19.5" customHeight="1">
      <c r="A32" s="176">
        <v>0.8958333333333334</v>
      </c>
      <c r="B32" s="177">
        <v>0.9166666666666666</v>
      </c>
      <c r="C32" s="178"/>
      <c r="D32" s="188"/>
      <c r="E32" s="195"/>
      <c r="F32" s="234"/>
      <c r="G32" s="195"/>
      <c r="H32" s="210"/>
    </row>
    <row r="33" ht="19.5" customHeight="1">
      <c r="A33" s="176">
        <v>0.9166666666666666</v>
      </c>
      <c r="B33" s="177">
        <v>0.9375</v>
      </c>
      <c r="C33" s="178"/>
      <c r="D33" s="179"/>
      <c r="E33" s="210"/>
      <c r="F33" s="178"/>
      <c r="G33" s="204"/>
      <c r="H33" s="178"/>
    </row>
    <row r="34" ht="19.5" customHeight="1">
      <c r="A34" s="214">
        <v>0.9375</v>
      </c>
      <c r="B34" s="215">
        <v>0.9583333333333334</v>
      </c>
      <c r="C34" s="178"/>
      <c r="D34" s="179"/>
      <c r="E34" s="178"/>
      <c r="F34" s="178"/>
      <c r="G34" s="179"/>
      <c r="H34" s="178"/>
    </row>
  </sheetData>
  <mergeCells count="11">
    <mergeCell ref="G21:G22"/>
    <mergeCell ref="G25:G32"/>
    <mergeCell ref="H25:H31"/>
    <mergeCell ref="G1:H3"/>
    <mergeCell ref="A2:E2"/>
    <mergeCell ref="A4:B4"/>
    <mergeCell ref="E4:F4"/>
    <mergeCell ref="D19:D28"/>
    <mergeCell ref="C23:C28"/>
    <mergeCell ref="F23:F29"/>
    <mergeCell ref="E29:E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86"/>
    <col customWidth="1" min="3" max="12" width="20.14"/>
  </cols>
  <sheetData>
    <row r="1" ht="9.75" customHeight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</row>
    <row r="2" ht="42.75" customHeight="1">
      <c r="A2" s="1"/>
      <c r="G2" s="2"/>
      <c r="H2" s="143" t="s">
        <v>0</v>
      </c>
    </row>
    <row r="3" ht="9.75" customHeight="1">
      <c r="A3" s="1"/>
      <c r="B3" s="1"/>
      <c r="C3" s="1"/>
      <c r="D3" s="1"/>
      <c r="E3" s="1"/>
      <c r="F3" s="1"/>
      <c r="G3" s="2"/>
      <c r="H3" s="3"/>
      <c r="I3" s="3"/>
      <c r="J3" s="3"/>
      <c r="K3" s="3"/>
      <c r="L3" s="3"/>
    </row>
    <row r="4" ht="19.5" customHeight="1">
      <c r="A4" s="170" t="s">
        <v>143</v>
      </c>
      <c r="B4" s="171"/>
      <c r="C4" s="172" t="s">
        <v>42</v>
      </c>
      <c r="D4" s="171"/>
      <c r="E4" s="172" t="s">
        <v>38</v>
      </c>
      <c r="F4" s="171"/>
      <c r="G4" s="172" t="s">
        <v>35</v>
      </c>
      <c r="H4" s="171"/>
      <c r="I4" s="172" t="s">
        <v>29</v>
      </c>
      <c r="J4" s="171"/>
      <c r="K4" s="172" t="s">
        <v>48</v>
      </c>
      <c r="L4" s="171"/>
    </row>
    <row r="5" ht="19.5" customHeight="1">
      <c r="A5" s="176">
        <v>0.3333333333333333</v>
      </c>
      <c r="B5" s="177">
        <v>0.3541666666666667</v>
      </c>
      <c r="C5" s="178"/>
      <c r="D5" s="235"/>
      <c r="E5" s="179"/>
      <c r="F5" s="236"/>
      <c r="G5" s="178"/>
      <c r="H5" s="235"/>
      <c r="I5" s="179"/>
      <c r="J5" s="236"/>
      <c r="K5" s="178"/>
      <c r="L5" s="235"/>
    </row>
    <row r="6" ht="19.5" customHeight="1">
      <c r="A6" s="176">
        <v>0.35416666666666663</v>
      </c>
      <c r="B6" s="177">
        <v>0.375</v>
      </c>
      <c r="C6" s="178"/>
      <c r="D6" s="235"/>
      <c r="E6" s="179"/>
      <c r="F6" s="236"/>
      <c r="G6" s="178"/>
      <c r="H6" s="235"/>
      <c r="I6" s="179"/>
      <c r="J6" s="236"/>
      <c r="K6" s="178"/>
      <c r="L6" s="235"/>
    </row>
    <row r="7" ht="19.5" customHeight="1">
      <c r="A7" s="176">
        <v>0.375</v>
      </c>
      <c r="B7" s="177">
        <v>0.3958333333333333</v>
      </c>
      <c r="C7" s="178"/>
      <c r="D7" s="235"/>
      <c r="E7" s="179"/>
      <c r="F7" s="236"/>
      <c r="G7" s="178"/>
      <c r="H7" s="235"/>
      <c r="I7" s="179"/>
      <c r="J7" s="236"/>
      <c r="K7" s="178"/>
      <c r="L7" s="235"/>
    </row>
    <row r="8" ht="19.5" customHeight="1">
      <c r="A8" s="176">
        <v>0.3958333333333333</v>
      </c>
      <c r="B8" s="177">
        <v>0.4166666666666667</v>
      </c>
      <c r="C8" s="178"/>
      <c r="D8" s="235"/>
      <c r="E8" s="179"/>
      <c r="F8" s="236"/>
      <c r="G8" s="178"/>
      <c r="H8" s="235"/>
      <c r="I8" s="179"/>
      <c r="J8" s="236"/>
      <c r="K8" s="178"/>
      <c r="L8" s="235"/>
    </row>
    <row r="9" ht="19.5" customHeight="1">
      <c r="A9" s="176">
        <v>0.4166666666666667</v>
      </c>
      <c r="B9" s="177">
        <v>0.4375</v>
      </c>
      <c r="C9" s="178"/>
      <c r="D9" s="235"/>
      <c r="E9" s="179"/>
      <c r="F9" s="236"/>
      <c r="G9" s="178"/>
      <c r="H9" s="235"/>
      <c r="I9" s="179"/>
      <c r="J9" s="236"/>
      <c r="K9" s="178"/>
      <c r="L9" s="235"/>
    </row>
    <row r="10" ht="19.5" customHeight="1">
      <c r="A10" s="176">
        <v>0.4375</v>
      </c>
      <c r="B10" s="177">
        <v>0.4583333333333333</v>
      </c>
      <c r="C10" s="178"/>
      <c r="D10" s="235"/>
      <c r="E10" s="179"/>
      <c r="F10" s="236"/>
      <c r="G10" s="178"/>
      <c r="H10" s="235"/>
      <c r="I10" s="179"/>
      <c r="J10" s="236"/>
      <c r="K10" s="178"/>
      <c r="L10" s="235"/>
    </row>
    <row r="11" ht="19.5" customHeight="1">
      <c r="A11" s="176">
        <v>0.4583333333333333</v>
      </c>
      <c r="B11" s="177">
        <v>0.4791666666666667</v>
      </c>
      <c r="C11" s="178"/>
      <c r="D11" s="235"/>
      <c r="E11" s="179"/>
      <c r="F11" s="236"/>
      <c r="G11" s="178"/>
      <c r="H11" s="235"/>
      <c r="I11" s="179"/>
      <c r="J11" s="236"/>
      <c r="K11" s="178"/>
      <c r="L11" s="235"/>
    </row>
    <row r="12" ht="19.5" customHeight="1">
      <c r="A12" s="176">
        <v>0.47916666666666663</v>
      </c>
      <c r="B12" s="177">
        <v>0.5</v>
      </c>
      <c r="C12" s="178"/>
      <c r="D12" s="235"/>
      <c r="E12" s="179"/>
      <c r="F12" s="236"/>
      <c r="G12" s="178"/>
      <c r="H12" s="235"/>
      <c r="I12" s="179"/>
      <c r="J12" s="236"/>
      <c r="K12" s="178"/>
      <c r="L12" s="235"/>
    </row>
    <row r="13" ht="19.5" customHeight="1">
      <c r="A13" s="176">
        <v>0.5</v>
      </c>
      <c r="B13" s="177">
        <v>0.5208333333333334</v>
      </c>
      <c r="C13" s="178"/>
      <c r="D13" s="235"/>
      <c r="E13" s="179"/>
      <c r="F13" s="236"/>
      <c r="G13" s="178"/>
      <c r="H13" s="235"/>
      <c r="I13" s="179"/>
      <c r="J13" s="236"/>
      <c r="K13" s="178"/>
      <c r="L13" s="235"/>
    </row>
    <row r="14" ht="19.5" customHeight="1">
      <c r="A14" s="176">
        <v>0.5208333333333334</v>
      </c>
      <c r="B14" s="177">
        <v>0.5416666666666666</v>
      </c>
      <c r="C14" s="178"/>
      <c r="D14" s="235"/>
      <c r="E14" s="179"/>
      <c r="F14" s="236"/>
      <c r="G14" s="178"/>
      <c r="H14" s="235"/>
      <c r="I14" s="179"/>
      <c r="J14" s="236"/>
      <c r="K14" s="178"/>
      <c r="L14" s="235"/>
    </row>
    <row r="15" ht="19.5" customHeight="1">
      <c r="A15" s="176">
        <v>0.5416666666666666</v>
      </c>
      <c r="B15" s="177">
        <v>0.5625</v>
      </c>
      <c r="C15" s="178"/>
      <c r="D15" s="235"/>
      <c r="E15" s="179"/>
      <c r="F15" s="236"/>
      <c r="G15" s="200"/>
      <c r="H15" s="235"/>
      <c r="I15" s="179"/>
      <c r="J15" s="236"/>
      <c r="K15" s="178"/>
      <c r="L15" s="235"/>
    </row>
    <row r="16" ht="19.5" customHeight="1">
      <c r="A16" s="176">
        <v>0.5625</v>
      </c>
      <c r="B16" s="177">
        <v>0.5833333333333334</v>
      </c>
      <c r="C16" s="178"/>
      <c r="D16" s="235"/>
      <c r="E16" s="179"/>
      <c r="F16" s="236"/>
      <c r="G16" s="200"/>
      <c r="H16" s="235"/>
      <c r="I16" s="179"/>
      <c r="J16" s="236"/>
      <c r="K16" s="178"/>
      <c r="L16" s="235"/>
    </row>
    <row r="17" ht="19.5" customHeight="1">
      <c r="A17" s="176">
        <v>0.5833333333333334</v>
      </c>
      <c r="B17" s="177">
        <v>0.6041666666666666</v>
      </c>
      <c r="C17" s="178"/>
      <c r="D17" s="235"/>
      <c r="E17" s="179"/>
      <c r="F17" s="236"/>
      <c r="G17" s="200"/>
      <c r="H17" s="235"/>
      <c r="I17" s="179"/>
      <c r="J17" s="236"/>
      <c r="K17" s="178"/>
      <c r="L17" s="235"/>
    </row>
    <row r="18" ht="19.5" customHeight="1">
      <c r="A18" s="176">
        <v>0.6041666666666667</v>
      </c>
      <c r="B18" s="177">
        <v>0.625</v>
      </c>
      <c r="C18" s="178"/>
      <c r="D18" s="235"/>
      <c r="E18" s="179"/>
      <c r="F18" s="236"/>
      <c r="G18" s="200"/>
      <c r="H18" s="235"/>
      <c r="I18" s="179"/>
      <c r="J18" s="236"/>
      <c r="K18" s="178"/>
      <c r="L18" s="235"/>
    </row>
    <row r="19" ht="19.5" customHeight="1">
      <c r="A19" s="176">
        <v>0.625</v>
      </c>
      <c r="B19" s="177">
        <v>0.6458333333333334</v>
      </c>
      <c r="C19" s="178"/>
      <c r="D19" s="235"/>
      <c r="E19" s="179"/>
      <c r="F19" s="236"/>
      <c r="G19" s="200"/>
      <c r="H19" s="235"/>
      <c r="I19" s="179"/>
      <c r="J19" s="236"/>
      <c r="K19" s="178"/>
      <c r="L19" s="235"/>
    </row>
    <row r="20" ht="19.5" customHeight="1">
      <c r="A20" s="176">
        <v>0.6458333333333334</v>
      </c>
      <c r="B20" s="177">
        <v>0.6666666666666666</v>
      </c>
      <c r="C20" s="178"/>
      <c r="D20" s="235"/>
      <c r="E20" s="179"/>
      <c r="F20" s="236"/>
      <c r="G20" s="200"/>
      <c r="H20" s="235"/>
      <c r="I20" s="179"/>
      <c r="J20" s="236"/>
      <c r="K20" s="178"/>
      <c r="L20" s="235"/>
    </row>
    <row r="21" ht="19.5" customHeight="1">
      <c r="A21" s="176">
        <v>0.6666666666666666</v>
      </c>
      <c r="B21" s="177">
        <v>0.6875</v>
      </c>
      <c r="C21" s="178"/>
      <c r="D21" s="235"/>
      <c r="E21" s="179"/>
      <c r="F21" s="236"/>
      <c r="G21" s="178"/>
      <c r="H21" s="235"/>
      <c r="I21" s="179"/>
      <c r="J21" s="236"/>
      <c r="K21" s="178"/>
      <c r="L21" s="235"/>
    </row>
    <row r="22" ht="19.5" customHeight="1">
      <c r="A22" s="176">
        <v>0.6875</v>
      </c>
      <c r="B22" s="177">
        <v>0.7083333333333334</v>
      </c>
      <c r="C22" s="178"/>
      <c r="D22" s="235"/>
      <c r="E22" s="179"/>
      <c r="F22" s="236"/>
      <c r="G22" s="178"/>
      <c r="H22" s="237" t="s">
        <v>172</v>
      </c>
      <c r="I22" s="179"/>
      <c r="J22" s="236"/>
      <c r="K22" s="178"/>
      <c r="L22" s="235"/>
    </row>
    <row r="23" ht="19.5" customHeight="1">
      <c r="A23" s="176">
        <v>0.7083333333333334</v>
      </c>
      <c r="B23" s="177">
        <v>0.7291666666666666</v>
      </c>
      <c r="C23" s="209" t="s">
        <v>173</v>
      </c>
      <c r="D23" s="238"/>
      <c r="E23" s="179"/>
      <c r="F23" s="236"/>
      <c r="G23" s="239" t="s">
        <v>174</v>
      </c>
      <c r="H23" s="191"/>
      <c r="I23" s="179"/>
      <c r="J23" s="236"/>
      <c r="K23" s="178"/>
      <c r="L23" s="235"/>
    </row>
    <row r="24" ht="19.5" customHeight="1">
      <c r="A24" s="176">
        <v>0.7291666666666667</v>
      </c>
      <c r="B24" s="177">
        <v>0.75</v>
      </c>
      <c r="C24" s="192"/>
      <c r="D24" s="238"/>
      <c r="E24" s="231" t="s">
        <v>175</v>
      </c>
      <c r="F24" s="240"/>
      <c r="G24" s="192"/>
      <c r="H24" s="191"/>
      <c r="I24" s="179"/>
      <c r="J24" s="236"/>
      <c r="K24" s="231" t="s">
        <v>176</v>
      </c>
      <c r="L24" s="238"/>
    </row>
    <row r="25" ht="19.5" customHeight="1">
      <c r="A25" s="176">
        <v>0.75</v>
      </c>
      <c r="B25" s="177">
        <v>0.7708333333333334</v>
      </c>
      <c r="C25" s="192"/>
      <c r="D25" s="238"/>
      <c r="E25" s="192"/>
      <c r="F25" s="241" t="s">
        <v>177</v>
      </c>
      <c r="G25" s="192"/>
      <c r="H25" s="191"/>
      <c r="I25" s="179"/>
      <c r="J25" s="240"/>
      <c r="K25" s="192"/>
      <c r="L25" s="238"/>
    </row>
    <row r="26" ht="19.5" customHeight="1">
      <c r="A26" s="176">
        <v>0.7708333333333334</v>
      </c>
      <c r="B26" s="177">
        <v>0.7916666666666666</v>
      </c>
      <c r="C26" s="192"/>
      <c r="D26" s="238"/>
      <c r="E26" s="192"/>
      <c r="F26" s="191"/>
      <c r="G26" s="192"/>
      <c r="H26" s="191"/>
      <c r="I26" s="179"/>
      <c r="J26" s="240"/>
      <c r="K26" s="192"/>
      <c r="L26" s="238"/>
    </row>
    <row r="27" ht="19.5" customHeight="1">
      <c r="A27" s="176">
        <v>0.7916666666666666</v>
      </c>
      <c r="B27" s="177">
        <v>0.8125</v>
      </c>
      <c r="C27" s="192"/>
      <c r="D27" s="238"/>
      <c r="E27" s="192"/>
      <c r="F27" s="191"/>
      <c r="G27" s="192"/>
      <c r="H27" s="195"/>
      <c r="I27" s="242" t="s">
        <v>178</v>
      </c>
      <c r="J27" s="240"/>
      <c r="K27" s="192"/>
      <c r="L27" s="238"/>
    </row>
    <row r="28" ht="19.5" customHeight="1">
      <c r="A28" s="176">
        <v>0.8125</v>
      </c>
      <c r="B28" s="177">
        <v>0.8333333333333334</v>
      </c>
      <c r="C28" s="192"/>
      <c r="D28" s="238"/>
      <c r="E28" s="192"/>
      <c r="F28" s="191"/>
      <c r="G28" s="196"/>
      <c r="H28" s="235"/>
      <c r="I28" s="192"/>
      <c r="J28" s="240"/>
      <c r="K28" s="192"/>
      <c r="L28" s="238"/>
    </row>
    <row r="29" ht="19.5" customHeight="1">
      <c r="A29" s="176">
        <v>0.8333333333333334</v>
      </c>
      <c r="B29" s="177">
        <v>0.8541666666666666</v>
      </c>
      <c r="C29" s="243" t="s">
        <v>179</v>
      </c>
      <c r="D29" s="238"/>
      <c r="E29" s="192"/>
      <c r="F29" s="191"/>
      <c r="G29" s="244"/>
      <c r="H29" s="235"/>
      <c r="I29" s="192"/>
      <c r="J29" s="240"/>
      <c r="K29" s="192"/>
      <c r="L29" s="238"/>
    </row>
    <row r="30" ht="19.5" customHeight="1">
      <c r="A30" s="176">
        <v>0.8541666666666667</v>
      </c>
      <c r="B30" s="177">
        <v>0.875</v>
      </c>
      <c r="C30" s="192"/>
      <c r="D30" s="238"/>
      <c r="E30" s="196"/>
      <c r="F30" s="191"/>
      <c r="G30" s="200"/>
      <c r="H30" s="235"/>
      <c r="I30" s="192"/>
      <c r="J30" s="240"/>
      <c r="K30" s="196"/>
      <c r="L30" s="238"/>
    </row>
    <row r="31" ht="19.5" customHeight="1">
      <c r="A31" s="176">
        <v>0.875</v>
      </c>
      <c r="B31" s="177">
        <v>0.8958333333333334</v>
      </c>
      <c r="C31" s="192"/>
      <c r="D31" s="238"/>
      <c r="E31" s="245"/>
      <c r="F31" s="195"/>
      <c r="G31" s="178"/>
      <c r="H31" s="235"/>
      <c r="I31" s="192"/>
      <c r="J31" s="240"/>
      <c r="K31" s="210"/>
      <c r="L31" s="235"/>
    </row>
    <row r="32" ht="19.5" customHeight="1">
      <c r="A32" s="176">
        <v>0.8958333333333334</v>
      </c>
      <c r="B32" s="177">
        <v>0.9166666666666666</v>
      </c>
      <c r="C32" s="192"/>
      <c r="D32" s="238"/>
      <c r="E32" s="179"/>
      <c r="F32" s="246"/>
      <c r="G32" s="178"/>
      <c r="H32" s="235"/>
      <c r="I32" s="192"/>
      <c r="J32" s="240"/>
      <c r="K32" s="178"/>
      <c r="L32" s="235"/>
    </row>
    <row r="33" ht="19.5" customHeight="1">
      <c r="A33" s="176">
        <v>0.9166666666666666</v>
      </c>
      <c r="B33" s="177">
        <v>0.9375</v>
      </c>
      <c r="C33" s="192"/>
      <c r="D33" s="238"/>
      <c r="E33" s="179"/>
      <c r="F33" s="236"/>
      <c r="G33" s="178"/>
      <c r="H33" s="235"/>
      <c r="I33" s="196"/>
      <c r="J33" s="240"/>
      <c r="K33" s="178"/>
      <c r="L33" s="235"/>
    </row>
    <row r="34" ht="19.5" customHeight="1">
      <c r="A34" s="214">
        <v>0.9375</v>
      </c>
      <c r="B34" s="215">
        <v>0.9583333333333334</v>
      </c>
      <c r="C34" s="196"/>
      <c r="D34" s="238"/>
      <c r="E34" s="179"/>
      <c r="F34" s="236"/>
      <c r="G34" s="178"/>
      <c r="H34" s="235"/>
      <c r="I34" s="179"/>
      <c r="J34" s="240"/>
      <c r="K34" s="178"/>
      <c r="L34" s="235"/>
    </row>
  </sheetData>
  <mergeCells count="16">
    <mergeCell ref="A2:F2"/>
    <mergeCell ref="H2:L2"/>
    <mergeCell ref="A4:B4"/>
    <mergeCell ref="C4:D4"/>
    <mergeCell ref="E4:F4"/>
    <mergeCell ref="I4:J4"/>
    <mergeCell ref="K4:L4"/>
    <mergeCell ref="C23:C28"/>
    <mergeCell ref="C29:C34"/>
    <mergeCell ref="G4:H4"/>
    <mergeCell ref="H22:H27"/>
    <mergeCell ref="G23:G28"/>
    <mergeCell ref="E24:E30"/>
    <mergeCell ref="K24:K30"/>
    <mergeCell ref="F25:F31"/>
    <mergeCell ref="I27:I3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2" width="6.86"/>
    <col customWidth="1" min="3" max="12" width="20.14"/>
  </cols>
  <sheetData>
    <row r="1" ht="9.75" customHeight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</row>
    <row r="2" ht="42.75" customHeight="1">
      <c r="A2" s="1"/>
      <c r="G2" s="2"/>
      <c r="H2" s="143" t="s">
        <v>0</v>
      </c>
    </row>
    <row r="3" ht="9.75" customHeight="1">
      <c r="A3" s="1"/>
      <c r="B3" s="1"/>
      <c r="C3" s="1"/>
      <c r="D3" s="1"/>
      <c r="E3" s="1"/>
      <c r="F3" s="1"/>
      <c r="G3" s="2"/>
      <c r="H3" s="3"/>
      <c r="I3" s="3"/>
      <c r="J3" s="3"/>
      <c r="K3" s="3"/>
      <c r="L3" s="3"/>
    </row>
    <row r="4" ht="19.5" customHeight="1">
      <c r="A4" s="170" t="s">
        <v>143</v>
      </c>
      <c r="B4" s="171"/>
      <c r="C4" s="172" t="s">
        <v>42</v>
      </c>
      <c r="D4" s="171"/>
      <c r="E4" s="172" t="s">
        <v>38</v>
      </c>
      <c r="F4" s="171"/>
      <c r="G4" s="172" t="s">
        <v>35</v>
      </c>
      <c r="H4" s="171"/>
      <c r="I4" s="172" t="s">
        <v>29</v>
      </c>
      <c r="J4" s="171"/>
      <c r="K4" s="172" t="s">
        <v>48</v>
      </c>
      <c r="L4" s="171"/>
    </row>
    <row r="5" ht="19.5" customHeight="1">
      <c r="A5" s="176">
        <v>0.3333333333333333</v>
      </c>
      <c r="B5" s="177">
        <v>0.3541666666666667</v>
      </c>
      <c r="C5" s="178"/>
      <c r="D5" s="235"/>
      <c r="E5" s="178"/>
      <c r="F5" s="235"/>
      <c r="G5" s="178"/>
      <c r="H5" s="235"/>
      <c r="I5" s="178"/>
      <c r="J5" s="235"/>
      <c r="K5" s="178"/>
      <c r="L5" s="235"/>
    </row>
    <row r="6" ht="19.5" customHeight="1">
      <c r="A6" s="176">
        <v>0.35416666666666663</v>
      </c>
      <c r="B6" s="177">
        <v>0.375</v>
      </c>
      <c r="C6" s="178"/>
      <c r="D6" s="235"/>
      <c r="E6" s="178"/>
      <c r="F6" s="235"/>
      <c r="G6" s="178"/>
      <c r="H6" s="235"/>
      <c r="I6" s="178"/>
      <c r="J6" s="235"/>
      <c r="K6" s="178"/>
      <c r="L6" s="235"/>
    </row>
    <row r="7" ht="19.5" customHeight="1">
      <c r="A7" s="176">
        <v>0.375</v>
      </c>
      <c r="B7" s="177">
        <v>0.3958333333333333</v>
      </c>
      <c r="C7" s="178"/>
      <c r="D7" s="235"/>
      <c r="E7" s="178"/>
      <c r="F7" s="235"/>
      <c r="G7" s="178"/>
      <c r="H7" s="235"/>
      <c r="I7" s="178"/>
      <c r="J7" s="235"/>
      <c r="K7" s="178"/>
      <c r="L7" s="235"/>
    </row>
    <row r="8" ht="19.5" customHeight="1">
      <c r="A8" s="176">
        <v>0.3958333333333333</v>
      </c>
      <c r="B8" s="177">
        <v>0.4166666666666667</v>
      </c>
      <c r="C8" s="178"/>
      <c r="D8" s="235"/>
      <c r="E8" s="178"/>
      <c r="F8" s="235"/>
      <c r="G8" s="178"/>
      <c r="H8" s="235"/>
      <c r="I8" s="178"/>
      <c r="J8" s="235"/>
      <c r="K8" s="178"/>
      <c r="L8" s="235"/>
    </row>
    <row r="9" ht="19.5" customHeight="1">
      <c r="A9" s="176">
        <v>0.4166666666666667</v>
      </c>
      <c r="B9" s="177">
        <v>0.4375</v>
      </c>
      <c r="C9" s="178"/>
      <c r="D9" s="235"/>
      <c r="E9" s="178"/>
      <c r="F9" s="235"/>
      <c r="G9" s="178"/>
      <c r="H9" s="235"/>
      <c r="I9" s="178"/>
      <c r="J9" s="235"/>
      <c r="K9" s="178"/>
      <c r="L9" s="235"/>
    </row>
    <row r="10" ht="19.5" customHeight="1">
      <c r="A10" s="176">
        <v>0.4375</v>
      </c>
      <c r="B10" s="177">
        <v>0.4583333333333333</v>
      </c>
      <c r="C10" s="178"/>
      <c r="D10" s="235"/>
      <c r="E10" s="178"/>
      <c r="F10" s="235"/>
      <c r="G10" s="178"/>
      <c r="H10" s="235"/>
      <c r="I10" s="178"/>
      <c r="J10" s="235"/>
      <c r="K10" s="178"/>
      <c r="L10" s="235"/>
    </row>
    <row r="11" ht="19.5" customHeight="1">
      <c r="A11" s="176">
        <v>0.4583333333333333</v>
      </c>
      <c r="B11" s="177">
        <v>0.4791666666666667</v>
      </c>
      <c r="C11" s="178"/>
      <c r="D11" s="235"/>
      <c r="E11" s="178"/>
      <c r="F11" s="235"/>
      <c r="G11" s="178"/>
      <c r="H11" s="235"/>
      <c r="I11" s="178"/>
      <c r="J11" s="235"/>
      <c r="K11" s="178"/>
      <c r="L11" s="235"/>
    </row>
    <row r="12" ht="19.5" customHeight="1">
      <c r="A12" s="176">
        <v>0.47916666666666663</v>
      </c>
      <c r="B12" s="177">
        <v>0.5</v>
      </c>
      <c r="C12" s="178"/>
      <c r="D12" s="235"/>
      <c r="E12" s="178"/>
      <c r="F12" s="235"/>
      <c r="G12" s="178"/>
      <c r="H12" s="235"/>
      <c r="I12" s="178"/>
      <c r="J12" s="235"/>
      <c r="K12" s="178"/>
      <c r="L12" s="235"/>
    </row>
    <row r="13" ht="19.5" customHeight="1">
      <c r="A13" s="176">
        <v>0.5</v>
      </c>
      <c r="B13" s="177">
        <v>0.5208333333333334</v>
      </c>
      <c r="C13" s="178"/>
      <c r="D13" s="235"/>
      <c r="E13" s="178"/>
      <c r="F13" s="235"/>
      <c r="G13" s="178"/>
      <c r="H13" s="235"/>
      <c r="I13" s="178"/>
      <c r="J13" s="235"/>
      <c r="K13" s="178"/>
      <c r="L13" s="235"/>
    </row>
    <row r="14" ht="19.5" customHeight="1">
      <c r="A14" s="176">
        <v>0.5208333333333334</v>
      </c>
      <c r="B14" s="177">
        <v>0.5416666666666666</v>
      </c>
      <c r="C14" s="178"/>
      <c r="D14" s="235"/>
      <c r="E14" s="247" t="s">
        <v>180</v>
      </c>
      <c r="F14" s="238"/>
      <c r="G14" s="178"/>
      <c r="H14" s="235"/>
      <c r="I14" s="247" t="s">
        <v>180</v>
      </c>
      <c r="J14" s="235"/>
      <c r="K14" s="178"/>
      <c r="L14" s="235"/>
    </row>
    <row r="15" ht="19.5" customHeight="1">
      <c r="A15" s="176">
        <v>0.5416666666666666</v>
      </c>
      <c r="B15" s="177">
        <v>0.5625</v>
      </c>
      <c r="C15" s="178"/>
      <c r="D15" s="235"/>
      <c r="E15" s="192"/>
      <c r="F15" s="238"/>
      <c r="G15" s="178"/>
      <c r="H15" s="235"/>
      <c r="I15" s="192"/>
      <c r="J15" s="235"/>
      <c r="K15" s="178"/>
      <c r="L15" s="235"/>
    </row>
    <row r="16" ht="19.5" customHeight="1">
      <c r="A16" s="176">
        <v>0.5625</v>
      </c>
      <c r="B16" s="177">
        <v>0.5833333333333334</v>
      </c>
      <c r="C16" s="178"/>
      <c r="D16" s="235"/>
      <c r="E16" s="192"/>
      <c r="F16" s="238"/>
      <c r="G16" s="178"/>
      <c r="H16" s="235"/>
      <c r="I16" s="192"/>
      <c r="J16" s="235"/>
      <c r="K16" s="178"/>
      <c r="L16" s="235"/>
    </row>
    <row r="17" ht="19.5" customHeight="1">
      <c r="A17" s="176">
        <v>0.5833333333333334</v>
      </c>
      <c r="B17" s="177">
        <v>0.6041666666666666</v>
      </c>
      <c r="C17" s="178"/>
      <c r="D17" s="235"/>
      <c r="E17" s="192"/>
      <c r="F17" s="238"/>
      <c r="G17" s="178"/>
      <c r="H17" s="235"/>
      <c r="I17" s="192"/>
      <c r="J17" s="235"/>
      <c r="K17" s="178"/>
      <c r="L17" s="235"/>
    </row>
    <row r="18" ht="19.5" customHeight="1">
      <c r="A18" s="176">
        <v>0.6041666666666667</v>
      </c>
      <c r="B18" s="177">
        <v>0.625</v>
      </c>
      <c r="C18" s="178"/>
      <c r="D18" s="235"/>
      <c r="E18" s="192"/>
      <c r="F18" s="238"/>
      <c r="G18" s="178"/>
      <c r="H18" s="235"/>
      <c r="I18" s="192"/>
      <c r="J18" s="235"/>
      <c r="K18" s="178"/>
      <c r="L18" s="235"/>
    </row>
    <row r="19" ht="19.5" customHeight="1">
      <c r="A19" s="176">
        <v>0.625</v>
      </c>
      <c r="B19" s="177">
        <v>0.6458333333333334</v>
      </c>
      <c r="C19" s="178"/>
      <c r="D19" s="235"/>
      <c r="E19" s="192"/>
      <c r="F19" s="238"/>
      <c r="G19" s="178"/>
      <c r="H19" s="235"/>
      <c r="I19" s="192"/>
      <c r="J19" s="235"/>
      <c r="K19" s="178"/>
      <c r="L19" s="235"/>
    </row>
    <row r="20" ht="19.5" customHeight="1">
      <c r="A20" s="176">
        <v>0.6458333333333334</v>
      </c>
      <c r="B20" s="177">
        <v>0.6666666666666666</v>
      </c>
      <c r="C20" s="178"/>
      <c r="D20" s="235"/>
      <c r="E20" s="196"/>
      <c r="F20" s="238"/>
      <c r="G20" s="178"/>
      <c r="H20" s="235"/>
      <c r="I20" s="196"/>
      <c r="J20" s="235"/>
      <c r="K20" s="178"/>
      <c r="L20" s="235"/>
    </row>
    <row r="21" ht="19.5" customHeight="1">
      <c r="A21" s="176">
        <v>0.6666666666666666</v>
      </c>
      <c r="B21" s="177">
        <v>0.6875</v>
      </c>
      <c r="C21" s="178"/>
      <c r="D21" s="235"/>
      <c r="E21" s="210"/>
      <c r="F21" s="235"/>
      <c r="G21" s="178"/>
      <c r="H21" s="235"/>
      <c r="I21" s="178"/>
      <c r="J21" s="235"/>
      <c r="K21" s="178"/>
      <c r="L21" s="235"/>
    </row>
    <row r="22" ht="19.5" customHeight="1">
      <c r="A22" s="176">
        <v>0.6875</v>
      </c>
      <c r="B22" s="177">
        <v>0.7083333333333334</v>
      </c>
      <c r="C22" s="178"/>
      <c r="D22" s="235"/>
      <c r="E22" s="178"/>
      <c r="F22" s="235"/>
      <c r="G22" s="178"/>
      <c r="H22" s="235"/>
      <c r="I22" s="178"/>
      <c r="J22" s="235"/>
      <c r="K22" s="178"/>
      <c r="L22" s="235"/>
    </row>
    <row r="23" ht="19.5" customHeight="1">
      <c r="A23" s="176">
        <v>0.7083333333333334</v>
      </c>
      <c r="B23" s="177">
        <v>0.7291666666666666</v>
      </c>
      <c r="C23" s="178"/>
      <c r="D23" s="235"/>
      <c r="E23" s="178"/>
      <c r="F23" s="235"/>
      <c r="G23" s="178"/>
      <c r="H23" s="235"/>
      <c r="I23" s="178"/>
      <c r="J23" s="235"/>
      <c r="K23" s="248" t="s">
        <v>181</v>
      </c>
      <c r="L23" s="238"/>
    </row>
    <row r="24" ht="19.5" customHeight="1">
      <c r="A24" s="176">
        <v>0.7291666666666667</v>
      </c>
      <c r="B24" s="177">
        <v>0.75</v>
      </c>
      <c r="C24" s="178"/>
      <c r="D24" s="235"/>
      <c r="E24" s="178"/>
      <c r="F24" s="235"/>
      <c r="G24" s="178"/>
      <c r="H24" s="235"/>
      <c r="I24" s="178"/>
      <c r="J24" s="235"/>
      <c r="K24" s="192"/>
      <c r="L24" s="238"/>
    </row>
    <row r="25" ht="19.5" customHeight="1">
      <c r="A25" s="176">
        <v>0.75</v>
      </c>
      <c r="B25" s="177">
        <v>0.7708333333333334</v>
      </c>
      <c r="C25" s="178"/>
      <c r="D25" s="235"/>
      <c r="E25" s="178"/>
      <c r="F25" s="235"/>
      <c r="G25" s="178"/>
      <c r="H25" s="235"/>
      <c r="I25" s="178"/>
      <c r="J25" s="235"/>
      <c r="K25" s="192"/>
      <c r="L25" s="238"/>
    </row>
    <row r="26" ht="19.5" customHeight="1">
      <c r="A26" s="176">
        <v>0.7708333333333334</v>
      </c>
      <c r="B26" s="177">
        <v>0.7916666666666666</v>
      </c>
      <c r="C26" s="178"/>
      <c r="D26" s="235"/>
      <c r="E26" s="178"/>
      <c r="F26" s="235"/>
      <c r="G26" s="178"/>
      <c r="H26" s="235"/>
      <c r="I26" s="178"/>
      <c r="J26" s="235"/>
      <c r="K26" s="192"/>
      <c r="L26" s="238"/>
    </row>
    <row r="27" ht="19.5" customHeight="1">
      <c r="A27" s="176">
        <v>0.7916666666666666</v>
      </c>
      <c r="B27" s="177">
        <v>0.8125</v>
      </c>
      <c r="C27" s="178"/>
      <c r="D27" s="235"/>
      <c r="E27" s="178"/>
      <c r="F27" s="235"/>
      <c r="G27" s="178"/>
      <c r="H27" s="235"/>
      <c r="I27" s="178"/>
      <c r="J27" s="235"/>
      <c r="K27" s="192"/>
      <c r="L27" s="238"/>
    </row>
    <row r="28" ht="19.5" customHeight="1">
      <c r="A28" s="176">
        <v>0.8125</v>
      </c>
      <c r="B28" s="177">
        <v>0.8333333333333334</v>
      </c>
      <c r="C28" s="178"/>
      <c r="D28" s="235"/>
      <c r="E28" s="178"/>
      <c r="F28" s="235"/>
      <c r="G28" s="178"/>
      <c r="H28" s="235"/>
      <c r="I28" s="178"/>
      <c r="J28" s="235"/>
      <c r="K28" s="192"/>
      <c r="L28" s="238"/>
    </row>
    <row r="29" ht="19.5" customHeight="1">
      <c r="A29" s="176">
        <v>0.8333333333333334</v>
      </c>
      <c r="B29" s="177">
        <v>0.8541666666666666</v>
      </c>
      <c r="C29" s="178"/>
      <c r="D29" s="235"/>
      <c r="E29" s="178"/>
      <c r="F29" s="235"/>
      <c r="G29" s="178"/>
      <c r="H29" s="235"/>
      <c r="I29" s="178"/>
      <c r="J29" s="235"/>
      <c r="K29" s="192"/>
      <c r="L29" s="238"/>
    </row>
    <row r="30" ht="19.5" customHeight="1">
      <c r="A30" s="176">
        <v>0.8541666666666667</v>
      </c>
      <c r="B30" s="177">
        <v>0.875</v>
      </c>
      <c r="C30" s="178"/>
      <c r="D30" s="235"/>
      <c r="E30" s="178"/>
      <c r="F30" s="235"/>
      <c r="G30" s="178"/>
      <c r="H30" s="235"/>
      <c r="I30" s="178"/>
      <c r="J30" s="235"/>
      <c r="K30" s="196"/>
      <c r="L30" s="238"/>
    </row>
    <row r="31" ht="19.5" customHeight="1">
      <c r="A31" s="176">
        <v>0.875</v>
      </c>
      <c r="B31" s="177">
        <v>0.8958333333333334</v>
      </c>
      <c r="C31" s="178"/>
      <c r="D31" s="235"/>
      <c r="E31" s="178"/>
      <c r="F31" s="235"/>
      <c r="G31" s="178"/>
      <c r="H31" s="235"/>
      <c r="I31" s="178"/>
      <c r="J31" s="235"/>
      <c r="K31" s="210"/>
      <c r="L31" s="235"/>
    </row>
    <row r="32" ht="19.5" customHeight="1">
      <c r="A32" s="176">
        <v>0.8958333333333334</v>
      </c>
      <c r="B32" s="177">
        <v>0.9166666666666666</v>
      </c>
      <c r="C32" s="178"/>
      <c r="D32" s="235"/>
      <c r="E32" s="178"/>
      <c r="F32" s="235"/>
      <c r="G32" s="178"/>
      <c r="H32" s="235"/>
      <c r="I32" s="178"/>
      <c r="J32" s="235"/>
      <c r="K32" s="178"/>
      <c r="L32" s="235"/>
    </row>
    <row r="33" ht="19.5" customHeight="1">
      <c r="A33" s="176">
        <v>0.9166666666666666</v>
      </c>
      <c r="B33" s="177">
        <v>0.9375</v>
      </c>
      <c r="C33" s="178"/>
      <c r="D33" s="235"/>
      <c r="E33" s="178"/>
      <c r="F33" s="235"/>
      <c r="G33" s="178"/>
      <c r="H33" s="235"/>
      <c r="I33" s="178"/>
      <c r="J33" s="235"/>
      <c r="K33" s="178"/>
      <c r="L33" s="235"/>
    </row>
    <row r="34" ht="19.5" customHeight="1">
      <c r="A34" s="214">
        <v>0.9375</v>
      </c>
      <c r="B34" s="215">
        <v>0.9583333333333334</v>
      </c>
      <c r="C34" s="178"/>
      <c r="D34" s="235"/>
      <c r="E34" s="178"/>
      <c r="F34" s="235"/>
      <c r="G34" s="178"/>
      <c r="H34" s="235"/>
      <c r="I34" s="178"/>
      <c r="J34" s="235"/>
      <c r="K34" s="178"/>
      <c r="L34" s="235"/>
    </row>
  </sheetData>
  <mergeCells count="11">
    <mergeCell ref="E4:F4"/>
    <mergeCell ref="E14:E20"/>
    <mergeCell ref="I14:I20"/>
    <mergeCell ref="K23:K30"/>
    <mergeCell ref="A2:F2"/>
    <mergeCell ref="H2:L2"/>
    <mergeCell ref="A4:B4"/>
    <mergeCell ref="C4:D4"/>
    <mergeCell ref="G4:H4"/>
    <mergeCell ref="I4:J4"/>
    <mergeCell ref="K4:L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86"/>
    <col customWidth="1" min="2" max="2" width="59.57"/>
  </cols>
  <sheetData>
    <row r="1">
      <c r="A1" s="249" t="s">
        <v>182</v>
      </c>
      <c r="B1" s="250" t="s">
        <v>183</v>
      </c>
    </row>
    <row r="2">
      <c r="A2" s="251">
        <v>45658.0</v>
      </c>
      <c r="B2" s="252" t="s">
        <v>184</v>
      </c>
    </row>
    <row r="3">
      <c r="A3" s="253">
        <v>45719.0</v>
      </c>
      <c r="B3" s="254" t="s">
        <v>185</v>
      </c>
    </row>
    <row r="4">
      <c r="A4" s="251">
        <v>45720.0</v>
      </c>
      <c r="B4" s="252" t="s">
        <v>185</v>
      </c>
    </row>
    <row r="5">
      <c r="A5" s="253">
        <v>45740.0</v>
      </c>
      <c r="B5" s="254" t="s">
        <v>186</v>
      </c>
    </row>
    <row r="6">
      <c r="A6" s="251">
        <v>45749.0</v>
      </c>
      <c r="B6" s="252" t="s">
        <v>187</v>
      </c>
    </row>
    <row r="7">
      <c r="A7" s="253">
        <v>45764.0</v>
      </c>
      <c r="B7" s="254" t="s">
        <v>188</v>
      </c>
    </row>
    <row r="8">
      <c r="A8" s="251">
        <v>45765.0</v>
      </c>
      <c r="B8" s="252" t="s">
        <v>188</v>
      </c>
    </row>
    <row r="9">
      <c r="A9" s="253">
        <v>45778.0</v>
      </c>
      <c r="B9" s="254" t="s">
        <v>189</v>
      </c>
    </row>
    <row r="10">
      <c r="A10" s="251">
        <v>45779.0</v>
      </c>
      <c r="B10" s="252" t="s">
        <v>190</v>
      </c>
    </row>
    <row r="11">
      <c r="A11" s="253">
        <v>45780.0</v>
      </c>
      <c r="B11" s="254" t="s">
        <v>191</v>
      </c>
    </row>
    <row r="12">
      <c r="A12" s="251">
        <v>45802.0</v>
      </c>
      <c r="B12" s="252" t="s">
        <v>192</v>
      </c>
    </row>
    <row r="13">
      <c r="A13" s="253">
        <v>45824.0</v>
      </c>
      <c r="B13" s="254" t="s">
        <v>193</v>
      </c>
    </row>
    <row r="14">
      <c r="A14" s="251">
        <v>45828.0</v>
      </c>
      <c r="B14" s="252" t="s">
        <v>194</v>
      </c>
    </row>
    <row r="15">
      <c r="A15" s="253">
        <v>45847.0</v>
      </c>
      <c r="B15" s="254" t="s">
        <v>195</v>
      </c>
    </row>
    <row r="16">
      <c r="A16" s="251">
        <v>45884.0</v>
      </c>
      <c r="B16" s="252" t="s">
        <v>190</v>
      </c>
    </row>
    <row r="17">
      <c r="A17" s="253">
        <v>45886.0</v>
      </c>
      <c r="B17" s="254" t="s">
        <v>196</v>
      </c>
    </row>
    <row r="18">
      <c r="A18" s="251">
        <v>45917.0</v>
      </c>
      <c r="B18" s="252" t="s">
        <v>197</v>
      </c>
    </row>
    <row r="19">
      <c r="A19" s="253">
        <v>45921.0</v>
      </c>
      <c r="B19" s="254" t="s">
        <v>198</v>
      </c>
    </row>
    <row r="20">
      <c r="A20" s="251">
        <v>45942.0</v>
      </c>
      <c r="B20" s="252" t="s">
        <v>199</v>
      </c>
    </row>
    <row r="21">
      <c r="A21" s="253">
        <v>45982.0</v>
      </c>
      <c r="B21" s="254" t="s">
        <v>190</v>
      </c>
    </row>
    <row r="22">
      <c r="A22" s="251">
        <v>45985.0</v>
      </c>
      <c r="B22" s="252" t="s">
        <v>200</v>
      </c>
    </row>
    <row r="23">
      <c r="A23" s="253">
        <v>45987.0</v>
      </c>
      <c r="B23" s="254" t="s">
        <v>201</v>
      </c>
    </row>
    <row r="24">
      <c r="A24" s="251">
        <v>45999.0</v>
      </c>
      <c r="B24" s="252" t="s">
        <v>202</v>
      </c>
    </row>
    <row r="25">
      <c r="A25" s="255">
        <v>46016.0</v>
      </c>
      <c r="B25" s="256" t="s">
        <v>203</v>
      </c>
    </row>
  </sheetData>
  <dataValidations>
    <dataValidation type="custom" allowBlank="1" showDropDown="1" sqref="A2:A25">
      <formula1>OR(NOT(ISERROR(DATEVALUE(A2))), AND(ISNUMBER(A2), LEFT(CELL("format", A2))="D"))</formula1>
    </dataValidation>
  </dataValidations>
  <drawing r:id="rId1"/>
  <tableParts count="1">
    <tablePart r:id="rId3"/>
  </tableParts>
</worksheet>
</file>