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E\KULIAH\SEMESTER KULIAH\SEMESTER 7\PPW\TA-UAS\data\"/>
    </mc:Choice>
  </mc:AlternateContent>
  <xr:revisionPtr revIDLastSave="0" documentId="8_{DF9A48CD-60C4-4B3E-8836-2900135B734D}" xr6:coauthVersionLast="47" xr6:coauthVersionMax="47" xr10:uidLastSave="{00000000-0000-0000-0000-000000000000}"/>
  <bookViews>
    <workbookView xWindow="-108" yWindow="-108" windowWidth="23256" windowHeight="12456" xr2:uid="{82B2F16D-CC82-4FEF-A82D-CE5E7897D7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1" l="1"/>
  <c r="G96" i="1"/>
  <c r="G97" i="1"/>
  <c r="G98" i="1"/>
  <c r="G99" i="1"/>
  <c r="G100" i="1"/>
  <c r="G94" i="1"/>
  <c r="F97" i="1"/>
  <c r="F98" i="1"/>
  <c r="F99" i="1"/>
  <c r="F100" i="1"/>
  <c r="F95" i="1"/>
  <c r="F96" i="1"/>
  <c r="F94" i="1"/>
  <c r="E98" i="1"/>
  <c r="E99" i="1"/>
  <c r="E100" i="1"/>
  <c r="E97" i="1"/>
  <c r="E95" i="1"/>
  <c r="E96" i="1"/>
  <c r="E94" i="1"/>
  <c r="F71" i="1"/>
  <c r="F72" i="1"/>
  <c r="F73" i="1"/>
  <c r="F74" i="1"/>
  <c r="F75" i="1"/>
  <c r="F76" i="1"/>
  <c r="F70" i="1"/>
  <c r="E70" i="1"/>
  <c r="E74" i="1" s="1"/>
  <c r="E72" i="1"/>
  <c r="E71" i="1"/>
  <c r="E73" i="1"/>
  <c r="E43" i="1"/>
  <c r="D43" i="1"/>
  <c r="E42" i="1"/>
  <c r="D42" i="1"/>
  <c r="N36" i="1"/>
  <c r="N32" i="1"/>
  <c r="E75" i="1" l="1"/>
  <c r="E76" i="1"/>
</calcChain>
</file>

<file path=xl/sharedStrings.xml><?xml version="1.0" encoding="utf-8"?>
<sst xmlns="http://schemas.openxmlformats.org/spreadsheetml/2006/main" count="115" uniqueCount="76">
  <si>
    <t>Perhitungan Manual LDA</t>
  </si>
  <si>
    <t>v</t>
  </si>
  <si>
    <t>fiqry</t>
  </si>
  <si>
    <t>belajar</t>
  </si>
  <si>
    <t>ppw</t>
  </si>
  <si>
    <t>nizam</t>
  </si>
  <si>
    <t>D1</t>
  </si>
  <si>
    <t>D2</t>
  </si>
  <si>
    <t>fiqry belajar ppw</t>
  </si>
  <si>
    <t>bermain</t>
  </si>
  <si>
    <t>playstation</t>
  </si>
  <si>
    <t>Langkah-1</t>
  </si>
  <si>
    <t>Menantukan parameter yang digunakan</t>
  </si>
  <si>
    <t>k</t>
  </si>
  <si>
    <t>alpha</t>
  </si>
  <si>
    <t>beta</t>
  </si>
  <si>
    <t>Langkah-2</t>
  </si>
  <si>
    <t>Menentukan Topik secara random</t>
  </si>
  <si>
    <t>topik1</t>
  </si>
  <si>
    <t>topik2</t>
  </si>
  <si>
    <t>Langkah-3</t>
  </si>
  <si>
    <t>Mencari proporsi topik pada dokumen</t>
  </si>
  <si>
    <t>keterangan</t>
  </si>
  <si>
    <t>tk</t>
  </si>
  <si>
    <t>topik ke k</t>
  </si>
  <si>
    <t>di</t>
  </si>
  <si>
    <t>dokumen ke i</t>
  </si>
  <si>
    <t>nik</t>
  </si>
  <si>
    <t>banyak kata dalam dokumen i yang memiliki topik ke k</t>
  </si>
  <si>
    <t>ni</t>
  </si>
  <si>
    <t>banyak kata dalam dokumen i</t>
  </si>
  <si>
    <t>Banyak kata D1T1 (nd1t1)</t>
  </si>
  <si>
    <t>Banyak kata D1T2 (nd1t2)</t>
  </si>
  <si>
    <t>Banyak kata D2T2 (nd2t2)</t>
  </si>
  <si>
    <t>Banyak kata D2T1 (nd2t1)</t>
  </si>
  <si>
    <t>nizam bermain playstation fifa</t>
  </si>
  <si>
    <t>fifa</t>
  </si>
  <si>
    <t>Banyak kata pada Dokumen 1 (Nd1)</t>
  </si>
  <si>
    <t>Banyak kata pada Dokumen 2 (Nd2)</t>
  </si>
  <si>
    <t>Perhitungan</t>
  </si>
  <si>
    <t>T1</t>
  </si>
  <si>
    <t>T2</t>
  </si>
  <si>
    <t>Langkah-4</t>
  </si>
  <si>
    <t>Menghitung proporsi kata di tiap dokumen ke i dan topik ke k</t>
  </si>
  <si>
    <t>wj</t>
  </si>
  <si>
    <t>kata ke j</t>
  </si>
  <si>
    <t>mjk</t>
  </si>
  <si>
    <t>jumlah kata (wj) dalam topik ke k</t>
  </si>
  <si>
    <t>sigma(jev mjk)</t>
  </si>
  <si>
    <t>jumlah kata (wj) dari seluruh dokumen i topik ke k</t>
  </si>
  <si>
    <t>(mjk) total kata (wj) di tiap topik</t>
  </si>
  <si>
    <t>term</t>
  </si>
  <si>
    <t>proporsi kata "fiqry"</t>
  </si>
  <si>
    <t>proporsi kata "belajar"</t>
  </si>
  <si>
    <t>proporsi kata "ppw"</t>
  </si>
  <si>
    <t>proporsi kata "nizam"</t>
  </si>
  <si>
    <t>proporsi kata "bermain"</t>
  </si>
  <si>
    <t>proporsi kata "playstation"</t>
  </si>
  <si>
    <t>proporsi kata "fifa"</t>
  </si>
  <si>
    <t>Langkah-5</t>
  </si>
  <si>
    <t>Menghitung proporsi kata (wj) di tiap topik ke-k dan dokumen ke-i</t>
  </si>
  <si>
    <t>p(tk|di)</t>
  </si>
  <si>
    <t>proporsi topik ke k dengan dokumen ke i</t>
  </si>
  <si>
    <t>p(wj|tk)</t>
  </si>
  <si>
    <t>proporsi kate ke j dengan topik ke k</t>
  </si>
  <si>
    <t>p("fiqry" | tk,d1)</t>
  </si>
  <si>
    <t>p("belajar" | tk,d1)</t>
  </si>
  <si>
    <t>p("ppw" | tk,d1)</t>
  </si>
  <si>
    <t>p("nizam" | tk,d2)</t>
  </si>
  <si>
    <t>p("bermain" | tk,d2)</t>
  </si>
  <si>
    <t>p("playstation" | tk,d2)</t>
  </si>
  <si>
    <t>p("fifa" | tk,d2)</t>
  </si>
  <si>
    <t>Topik Baru</t>
  </si>
  <si>
    <t>Warning</t>
  </si>
  <si>
    <t>*untuk menentukan topik baru bandingkan besar mana nilai dari proporsi kata ke topik dan dokumen pada topik 1 atau 2</t>
  </si>
  <si>
    <t>*Lakukan sebanyak iterasi yang ditetapkan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</si>
</sst>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FF00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vertical="center" wrapText="1"/>
    </xf>
    <xf numFmtId="0" fontId="0" fillId="0" borderId="1" xfId="0" applyFill="1" applyBorder="1"/>
    <xf numFmtId="0" fontId="0" fillId="9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Border="1"/>
    <xf numFmtId="0" fontId="0" fillId="10" borderId="1" xfId="0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0" fillId="11" borderId="1" xfId="0" applyFill="1" applyBorder="1"/>
    <xf numFmtId="0" fontId="0" fillId="9" borderId="0" xfId="0" applyFill="1" applyAlignment="1">
      <alignment horizontal="center"/>
    </xf>
    <xf numFmtId="0" fontId="4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28</xdr:row>
      <xdr:rowOff>175260</xdr:rowOff>
    </xdr:from>
    <xdr:to>
      <xdr:col>4</xdr:col>
      <xdr:colOff>53340</xdr:colOff>
      <xdr:row>32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CFA590-434E-81C8-A725-D2B4F3259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95900"/>
          <a:ext cx="170688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22860</xdr:rowOff>
    </xdr:from>
    <xdr:to>
      <xdr:col>4</xdr:col>
      <xdr:colOff>487680</xdr:colOff>
      <xdr:row>50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F94A3D-148F-929E-E0CF-CEB2B5835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43060"/>
          <a:ext cx="214122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</xdr:colOff>
      <xdr:row>80</xdr:row>
      <xdr:rowOff>0</xdr:rowOff>
    </xdr:from>
    <xdr:to>
      <xdr:col>6</xdr:col>
      <xdr:colOff>38100</xdr:colOff>
      <xdr:row>82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76617-F5D6-A04E-FB12-AA8CC5A1D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5407640"/>
          <a:ext cx="314706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F431-5CD2-4D14-9C06-104AFF5CF5B1}">
  <dimension ref="A2:P104"/>
  <sheetViews>
    <sheetView tabSelected="1" topLeftCell="A48" workbookViewId="0">
      <selection activeCell="E106" sqref="E106"/>
    </sheetView>
  </sheetViews>
  <sheetFormatPr defaultRowHeight="14.4" x14ac:dyDescent="0.3"/>
  <cols>
    <col min="3" max="3" width="11.33203125" customWidth="1"/>
    <col min="4" max="4" width="12.77734375" customWidth="1"/>
    <col min="5" max="5" width="12.5546875" customWidth="1"/>
    <col min="7" max="7" width="9.6640625" bestFit="1" customWidth="1"/>
    <col min="8" max="8" width="10" bestFit="1" customWidth="1"/>
  </cols>
  <sheetData>
    <row r="2" spans="1:15" x14ac:dyDescent="0.3">
      <c r="D2" s="1" t="s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7" spans="1:15" x14ac:dyDescent="0.3">
      <c r="B7" s="8" t="s">
        <v>6</v>
      </c>
      <c r="C7" s="5" t="s">
        <v>8</v>
      </c>
      <c r="D7" s="6"/>
      <c r="E7" s="6"/>
      <c r="F7" s="7"/>
    </row>
    <row r="8" spans="1:15" x14ac:dyDescent="0.3">
      <c r="B8" s="8" t="s">
        <v>7</v>
      </c>
      <c r="C8" s="4" t="s">
        <v>35</v>
      </c>
      <c r="D8" s="4"/>
      <c r="E8" s="4"/>
      <c r="F8" s="4"/>
    </row>
    <row r="10" spans="1:15" x14ac:dyDescent="0.3">
      <c r="B10" s="9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9</v>
      </c>
      <c r="H10" s="3" t="s">
        <v>10</v>
      </c>
      <c r="I10" s="28" t="s">
        <v>36</v>
      </c>
    </row>
    <row r="13" spans="1:15" x14ac:dyDescent="0.3">
      <c r="A13" s="10" t="s">
        <v>11</v>
      </c>
      <c r="C13" s="11" t="s">
        <v>12</v>
      </c>
      <c r="D13" s="11"/>
      <c r="E13" s="11"/>
      <c r="F13" s="11"/>
      <c r="G13" s="11"/>
    </row>
    <row r="15" spans="1:15" x14ac:dyDescent="0.3">
      <c r="D15" s="13" t="s">
        <v>13</v>
      </c>
      <c r="E15" s="13" t="s">
        <v>14</v>
      </c>
      <c r="F15" s="13" t="s">
        <v>15</v>
      </c>
    </row>
    <row r="16" spans="1:15" x14ac:dyDescent="0.3">
      <c r="D16" s="12">
        <v>2</v>
      </c>
      <c r="E16" s="12">
        <v>0.2</v>
      </c>
      <c r="F16" s="12">
        <v>0.3</v>
      </c>
    </row>
    <row r="19" spans="1:16" x14ac:dyDescent="0.3">
      <c r="A19" s="10" t="s">
        <v>16</v>
      </c>
      <c r="C19" s="11" t="s">
        <v>17</v>
      </c>
      <c r="D19" s="11"/>
      <c r="E19" s="11"/>
      <c r="F19" s="11"/>
      <c r="G19" s="11"/>
    </row>
    <row r="21" spans="1:16" x14ac:dyDescent="0.3">
      <c r="C21" s="15" t="s">
        <v>6</v>
      </c>
      <c r="D21" s="29" t="s">
        <v>18</v>
      </c>
      <c r="E21" s="3" t="s">
        <v>2</v>
      </c>
      <c r="F21" s="3" t="s">
        <v>4</v>
      </c>
    </row>
    <row r="22" spans="1:16" x14ac:dyDescent="0.3">
      <c r="C22" s="15"/>
      <c r="D22" s="29" t="s">
        <v>19</v>
      </c>
      <c r="E22" s="3" t="s">
        <v>3</v>
      </c>
      <c r="F22" s="3"/>
    </row>
    <row r="24" spans="1:16" x14ac:dyDescent="0.3">
      <c r="C24" s="15" t="s">
        <v>7</v>
      </c>
      <c r="D24" s="29" t="s">
        <v>18</v>
      </c>
      <c r="E24" s="3" t="s">
        <v>10</v>
      </c>
      <c r="F24" s="3" t="s">
        <v>9</v>
      </c>
    </row>
    <row r="25" spans="1:16" x14ac:dyDescent="0.3">
      <c r="C25" s="15"/>
      <c r="D25" s="29" t="s">
        <v>19</v>
      </c>
      <c r="E25" s="3" t="s">
        <v>5</v>
      </c>
      <c r="F25" s="3" t="s">
        <v>36</v>
      </c>
    </row>
    <row r="28" spans="1:16" x14ac:dyDescent="0.3">
      <c r="A28" s="10" t="s">
        <v>20</v>
      </c>
      <c r="C28" s="11" t="s">
        <v>21</v>
      </c>
      <c r="D28" s="11"/>
      <c r="E28" s="11"/>
      <c r="F28" s="11"/>
      <c r="G28" s="11"/>
      <c r="M28" s="26"/>
    </row>
    <row r="29" spans="1:16" x14ac:dyDescent="0.3">
      <c r="M29" s="26"/>
    </row>
    <row r="30" spans="1:16" ht="14.4" customHeight="1" x14ac:dyDescent="0.3">
      <c r="I30" s="25" t="s">
        <v>31</v>
      </c>
      <c r="J30" s="25"/>
      <c r="K30" s="25" t="s">
        <v>32</v>
      </c>
      <c r="L30" s="25"/>
      <c r="M30" s="27"/>
      <c r="N30" s="30" t="s">
        <v>37</v>
      </c>
      <c r="O30" s="30"/>
      <c r="P30" s="30"/>
    </row>
    <row r="31" spans="1:16" x14ac:dyDescent="0.3">
      <c r="I31" s="25"/>
      <c r="J31" s="25"/>
      <c r="K31" s="25"/>
      <c r="L31" s="25"/>
      <c r="M31" s="27"/>
      <c r="N31" s="30"/>
      <c r="O31" s="30"/>
      <c r="P31" s="30"/>
    </row>
    <row r="32" spans="1:16" x14ac:dyDescent="0.3">
      <c r="I32" s="4">
        <v>2</v>
      </c>
      <c r="J32" s="4"/>
      <c r="K32" s="4">
        <v>1</v>
      </c>
      <c r="L32" s="4"/>
      <c r="M32" s="26"/>
      <c r="N32" s="14">
        <f xml:space="preserve"> SUM(I32:L32)</f>
        <v>3</v>
      </c>
      <c r="O32" s="14"/>
      <c r="P32" s="14"/>
    </row>
    <row r="33" spans="1:16" x14ac:dyDescent="0.3">
      <c r="M33" s="26"/>
    </row>
    <row r="34" spans="1:16" ht="27" customHeight="1" x14ac:dyDescent="0.3">
      <c r="C34" s="20" t="s">
        <v>22</v>
      </c>
      <c r="D34" s="21"/>
      <c r="E34" s="21"/>
      <c r="F34" s="21"/>
      <c r="G34" s="22"/>
      <c r="I34" s="25" t="s">
        <v>34</v>
      </c>
      <c r="J34" s="25"/>
      <c r="K34" s="25" t="s">
        <v>33</v>
      </c>
      <c r="L34" s="25"/>
      <c r="N34" s="30" t="s">
        <v>38</v>
      </c>
      <c r="O34" s="30"/>
      <c r="P34" s="30"/>
    </row>
    <row r="35" spans="1:16" x14ac:dyDescent="0.3">
      <c r="C35" s="23" t="s">
        <v>23</v>
      </c>
      <c r="D35" s="17" t="s">
        <v>24</v>
      </c>
      <c r="E35" s="18"/>
      <c r="F35" s="18"/>
      <c r="G35" s="19"/>
      <c r="I35" s="25"/>
      <c r="J35" s="25"/>
      <c r="K35" s="25"/>
      <c r="L35" s="25"/>
      <c r="N35" s="30"/>
      <c r="O35" s="30"/>
      <c r="P35" s="30"/>
    </row>
    <row r="36" spans="1:16" ht="27" customHeight="1" x14ac:dyDescent="0.3">
      <c r="C36" s="23" t="s">
        <v>25</v>
      </c>
      <c r="D36" s="17" t="s">
        <v>26</v>
      </c>
      <c r="E36" s="18"/>
      <c r="F36" s="18"/>
      <c r="G36" s="19"/>
      <c r="I36" s="14">
        <v>2</v>
      </c>
      <c r="J36" s="14"/>
      <c r="K36" s="14">
        <v>2</v>
      </c>
      <c r="L36" s="14"/>
      <c r="N36" s="14">
        <f>SUM(I36:L36)</f>
        <v>4</v>
      </c>
      <c r="O36" s="14"/>
      <c r="P36" s="14"/>
    </row>
    <row r="37" spans="1:16" ht="26.4" customHeight="1" x14ac:dyDescent="0.3">
      <c r="C37" s="23" t="s">
        <v>27</v>
      </c>
      <c r="D37" s="16" t="s">
        <v>28</v>
      </c>
      <c r="E37" s="16"/>
      <c r="F37" s="16"/>
      <c r="G37" s="16"/>
    </row>
    <row r="38" spans="1:16" ht="26.4" customHeight="1" x14ac:dyDescent="0.3">
      <c r="C38" s="23" t="s">
        <v>29</v>
      </c>
      <c r="D38" s="17" t="s">
        <v>30</v>
      </c>
      <c r="E38" s="18"/>
      <c r="F38" s="18"/>
      <c r="G38" s="19"/>
    </row>
    <row r="41" spans="1:16" x14ac:dyDescent="0.3">
      <c r="C41" s="31" t="s">
        <v>39</v>
      </c>
      <c r="D41" s="32" t="s">
        <v>40</v>
      </c>
      <c r="E41" s="32" t="s">
        <v>41</v>
      </c>
    </row>
    <row r="42" spans="1:16" x14ac:dyDescent="0.3">
      <c r="C42" s="23" t="s">
        <v>6</v>
      </c>
      <c r="D42" s="3">
        <f>(I32+$E$16)/(N32+($D$16*$E$16))</f>
        <v>0.6470588235294118</v>
      </c>
      <c r="E42" s="3">
        <f>(K32+$E$16)/(N32+($D$16*$E$16))</f>
        <v>0.35294117647058826</v>
      </c>
    </row>
    <row r="43" spans="1:16" x14ac:dyDescent="0.3">
      <c r="C43" s="23" t="s">
        <v>7</v>
      </c>
      <c r="D43" s="3">
        <f>(I36+$E$16)/(N36+($D$16*$E$16))</f>
        <v>0.5</v>
      </c>
      <c r="E43" s="3">
        <f>(K36+$E$16)/(N36+($D$16*$E$16))</f>
        <v>0.5</v>
      </c>
    </row>
    <row r="46" spans="1:16" x14ac:dyDescent="0.3">
      <c r="A46" s="10" t="s">
        <v>42</v>
      </c>
      <c r="C46" s="11" t="s">
        <v>43</v>
      </c>
      <c r="D46" s="11"/>
      <c r="E46" s="11"/>
      <c r="F46" s="11"/>
      <c r="G46" s="11"/>
    </row>
    <row r="48" spans="1:16" x14ac:dyDescent="0.3">
      <c r="I48" s="25" t="s">
        <v>1</v>
      </c>
      <c r="J48" s="25"/>
    </row>
    <row r="49" spans="3:10" x14ac:dyDescent="0.3">
      <c r="I49" s="25"/>
      <c r="J49" s="25"/>
    </row>
    <row r="50" spans="3:10" x14ac:dyDescent="0.3">
      <c r="I50" s="4">
        <v>7</v>
      </c>
      <c r="J50" s="4"/>
    </row>
    <row r="52" spans="3:10" x14ac:dyDescent="0.3">
      <c r="C52" s="20" t="s">
        <v>22</v>
      </c>
      <c r="D52" s="21"/>
      <c r="E52" s="21"/>
      <c r="F52" s="21"/>
      <c r="G52" s="22"/>
    </row>
    <row r="53" spans="3:10" x14ac:dyDescent="0.3">
      <c r="C53" s="23" t="s">
        <v>44</v>
      </c>
      <c r="D53" s="17" t="s">
        <v>45</v>
      </c>
      <c r="E53" s="18"/>
      <c r="F53" s="18"/>
      <c r="G53" s="19"/>
    </row>
    <row r="54" spans="3:10" x14ac:dyDescent="0.3">
      <c r="C54" s="23" t="s">
        <v>23</v>
      </c>
      <c r="D54" s="17" t="s">
        <v>24</v>
      </c>
      <c r="E54" s="18"/>
      <c r="F54" s="18"/>
      <c r="G54" s="19"/>
    </row>
    <row r="55" spans="3:10" x14ac:dyDescent="0.3">
      <c r="C55" s="23" t="s">
        <v>46</v>
      </c>
      <c r="D55" s="33" t="s">
        <v>47</v>
      </c>
      <c r="E55" s="33"/>
      <c r="F55" s="33"/>
      <c r="G55" s="33"/>
    </row>
    <row r="56" spans="3:10" ht="26.4" x14ac:dyDescent="0.3">
      <c r="C56" s="23" t="s">
        <v>48</v>
      </c>
      <c r="D56" s="17" t="s">
        <v>49</v>
      </c>
      <c r="E56" s="18"/>
      <c r="F56" s="18"/>
      <c r="G56" s="19"/>
    </row>
    <row r="58" spans="3:10" x14ac:dyDescent="0.3">
      <c r="D58" s="24" t="s">
        <v>50</v>
      </c>
      <c r="E58" s="24"/>
      <c r="F58" s="24"/>
    </row>
    <row r="59" spans="3:10" x14ac:dyDescent="0.3">
      <c r="D59" s="36" t="s">
        <v>51</v>
      </c>
      <c r="E59" s="36" t="s">
        <v>40</v>
      </c>
      <c r="F59" s="32" t="s">
        <v>41</v>
      </c>
    </row>
    <row r="60" spans="3:10" x14ac:dyDescent="0.3">
      <c r="D60" s="3" t="s">
        <v>2</v>
      </c>
      <c r="E60" s="12">
        <v>1</v>
      </c>
      <c r="F60" s="12">
        <v>0</v>
      </c>
    </row>
    <row r="61" spans="3:10" x14ac:dyDescent="0.3">
      <c r="D61" s="3" t="s">
        <v>3</v>
      </c>
      <c r="E61" s="12">
        <v>0</v>
      </c>
      <c r="F61" s="12">
        <v>1</v>
      </c>
    </row>
    <row r="62" spans="3:10" x14ac:dyDescent="0.3">
      <c r="D62" s="3" t="s">
        <v>4</v>
      </c>
      <c r="E62" s="12">
        <v>1</v>
      </c>
      <c r="F62" s="12">
        <v>0</v>
      </c>
    </row>
    <row r="63" spans="3:10" x14ac:dyDescent="0.3">
      <c r="D63" s="3" t="s">
        <v>5</v>
      </c>
      <c r="E63" s="12">
        <v>0</v>
      </c>
      <c r="F63" s="12">
        <v>1</v>
      </c>
    </row>
    <row r="64" spans="3:10" x14ac:dyDescent="0.3">
      <c r="D64" s="3" t="s">
        <v>9</v>
      </c>
      <c r="E64" s="12">
        <v>1</v>
      </c>
      <c r="F64" s="12">
        <v>0</v>
      </c>
    </row>
    <row r="65" spans="1:7" x14ac:dyDescent="0.3">
      <c r="D65" s="3" t="s">
        <v>10</v>
      </c>
      <c r="E65" s="12">
        <v>1</v>
      </c>
      <c r="F65" s="12">
        <v>0</v>
      </c>
    </row>
    <row r="66" spans="1:7" x14ac:dyDescent="0.3">
      <c r="D66" s="3" t="s">
        <v>36</v>
      </c>
      <c r="E66" s="12">
        <v>0</v>
      </c>
      <c r="F66" s="12">
        <v>1</v>
      </c>
    </row>
    <row r="67" spans="1:7" x14ac:dyDescent="0.3">
      <c r="D67" s="37"/>
      <c r="E67" s="37"/>
      <c r="F67" s="37"/>
    </row>
    <row r="69" spans="1:7" x14ac:dyDescent="0.3">
      <c r="C69" s="34" t="s">
        <v>39</v>
      </c>
      <c r="D69" s="34"/>
      <c r="E69" s="35" t="s">
        <v>40</v>
      </c>
      <c r="F69" s="35" t="s">
        <v>41</v>
      </c>
    </row>
    <row r="70" spans="1:7" x14ac:dyDescent="0.3">
      <c r="C70" s="38" t="s">
        <v>52</v>
      </c>
      <c r="D70" s="38"/>
      <c r="E70" s="3">
        <f>(E60+$F$16)/(SUM(E60:E66)+($I$50*$F$16))</f>
        <v>0.21311475409836067</v>
      </c>
      <c r="F70" s="3">
        <f>(F60+$F$16)/(SUM(F60:F66)+($I$50*$F$16))</f>
        <v>5.8823529411764705E-2</v>
      </c>
    </row>
    <row r="71" spans="1:7" x14ac:dyDescent="0.3">
      <c r="C71" s="38" t="s">
        <v>53</v>
      </c>
      <c r="D71" s="38"/>
      <c r="E71" s="3">
        <f>(E61+$F$16)/(SUM(E61:E67)+($I$50*$F$16))</f>
        <v>5.8823529411764705E-2</v>
      </c>
      <c r="F71" s="3">
        <f t="shared" ref="F71:F76" si="0">(F61+$F$16)/(SUM(F61:F67)+($I$50*$F$16))</f>
        <v>0.25490196078431376</v>
      </c>
    </row>
    <row r="72" spans="1:7" x14ac:dyDescent="0.3">
      <c r="C72" s="38" t="s">
        <v>54</v>
      </c>
      <c r="D72" s="38"/>
      <c r="E72" s="3">
        <f>(E62+$F$16)/(SUM(E62:E68)+($I$50*$F$16))</f>
        <v>0.25490196078431376</v>
      </c>
      <c r="F72" s="3">
        <f t="shared" si="0"/>
        <v>7.3170731707317083E-2</v>
      </c>
    </row>
    <row r="73" spans="1:7" x14ac:dyDescent="0.3">
      <c r="C73" s="38" t="s">
        <v>55</v>
      </c>
      <c r="D73" s="38"/>
      <c r="E73" s="3">
        <f t="shared" ref="E71:E76" si="1">(E63+$F$16)/(SUM(E63:E69)+($I$50*$F$16))</f>
        <v>7.3170731707317083E-2</v>
      </c>
      <c r="F73" s="3">
        <f t="shared" si="0"/>
        <v>0.31707317073170738</v>
      </c>
    </row>
    <row r="74" spans="1:7" x14ac:dyDescent="0.3">
      <c r="C74" s="38" t="s">
        <v>56</v>
      </c>
      <c r="D74" s="38"/>
      <c r="E74" s="3">
        <f t="shared" si="1"/>
        <v>0.30140630938806534</v>
      </c>
      <c r="F74" s="3">
        <f t="shared" si="0"/>
        <v>9.4972067039106128E-2</v>
      </c>
    </row>
    <row r="75" spans="1:7" x14ac:dyDescent="0.3">
      <c r="C75" s="38" t="s">
        <v>57</v>
      </c>
      <c r="D75" s="38"/>
      <c r="E75" s="3">
        <f t="shared" si="1"/>
        <v>0.38553493293676894</v>
      </c>
      <c r="F75" s="3">
        <f t="shared" si="0"/>
        <v>8.7880528431935653E-2</v>
      </c>
    </row>
    <row r="76" spans="1:7" x14ac:dyDescent="0.3">
      <c r="C76" s="38" t="s">
        <v>58</v>
      </c>
      <c r="D76" s="38"/>
      <c r="E76" s="3">
        <f t="shared" si="1"/>
        <v>0.11420565093427636</v>
      </c>
      <c r="F76" s="3">
        <f t="shared" si="0"/>
        <v>0.3728244023535543</v>
      </c>
    </row>
    <row r="77" spans="1:7" x14ac:dyDescent="0.3">
      <c r="C77" s="4"/>
      <c r="D77" s="4"/>
      <c r="E77" s="3"/>
      <c r="F77" s="3"/>
    </row>
    <row r="79" spans="1:7" x14ac:dyDescent="0.3">
      <c r="A79" s="10" t="s">
        <v>59</v>
      </c>
      <c r="C79" s="11" t="s">
        <v>60</v>
      </c>
      <c r="D79" s="11"/>
      <c r="E79" s="11"/>
      <c r="F79" s="11"/>
      <c r="G79" s="11"/>
    </row>
    <row r="85" spans="3:7" x14ac:dyDescent="0.3">
      <c r="C85" s="20" t="s">
        <v>22</v>
      </c>
      <c r="D85" s="21"/>
      <c r="E85" s="21"/>
      <c r="F85" s="22"/>
    </row>
    <row r="86" spans="3:7" x14ac:dyDescent="0.3">
      <c r="C86" s="42" t="s">
        <v>44</v>
      </c>
      <c r="D86" s="17" t="s">
        <v>45</v>
      </c>
      <c r="E86" s="18"/>
      <c r="F86" s="19"/>
    </row>
    <row r="87" spans="3:7" x14ac:dyDescent="0.3">
      <c r="C87" s="42" t="s">
        <v>23</v>
      </c>
      <c r="D87" s="17" t="s">
        <v>24</v>
      </c>
      <c r="E87" s="18"/>
      <c r="F87" s="19"/>
    </row>
    <row r="88" spans="3:7" x14ac:dyDescent="0.3">
      <c r="C88" s="42" t="s">
        <v>25</v>
      </c>
      <c r="D88" s="17" t="s">
        <v>26</v>
      </c>
      <c r="E88" s="18"/>
      <c r="F88" s="19"/>
    </row>
    <row r="89" spans="3:7" x14ac:dyDescent="0.3">
      <c r="C89" s="42" t="s">
        <v>61</v>
      </c>
      <c r="D89" s="39" t="s">
        <v>62</v>
      </c>
      <c r="E89" s="40"/>
      <c r="F89" s="41"/>
    </row>
    <row r="90" spans="3:7" x14ac:dyDescent="0.3">
      <c r="C90" s="42" t="s">
        <v>63</v>
      </c>
      <c r="D90" s="39" t="s">
        <v>64</v>
      </c>
      <c r="E90" s="40"/>
      <c r="F90" s="41"/>
    </row>
    <row r="93" spans="3:7" x14ac:dyDescent="0.3">
      <c r="C93" s="34" t="s">
        <v>39</v>
      </c>
      <c r="D93" s="34"/>
      <c r="E93" s="35" t="s">
        <v>40</v>
      </c>
      <c r="F93" s="35" t="s">
        <v>41</v>
      </c>
      <c r="G93" s="43" t="s">
        <v>72</v>
      </c>
    </row>
    <row r="94" spans="3:7" x14ac:dyDescent="0.3">
      <c r="C94" s="38" t="s">
        <v>65</v>
      </c>
      <c r="D94" s="38"/>
      <c r="E94" s="3">
        <f>$D$42*E70</f>
        <v>0.13789778206364514</v>
      </c>
      <c r="F94" s="3">
        <f>$E$42*F70</f>
        <v>2.0761245674740487E-2</v>
      </c>
      <c r="G94" s="12" t="str">
        <f>IF(E94&gt;F94,"T1","T2")</f>
        <v>T1</v>
      </c>
    </row>
    <row r="95" spans="3:7" x14ac:dyDescent="0.3">
      <c r="C95" s="38" t="s">
        <v>66</v>
      </c>
      <c r="D95" s="38"/>
      <c r="E95" s="3">
        <f>$D$42*E71</f>
        <v>3.8062283737024222E-2</v>
      </c>
      <c r="F95" s="3">
        <f t="shared" ref="F95:F100" si="2">$E$42*F71</f>
        <v>8.9965397923875451E-2</v>
      </c>
      <c r="G95" s="12" t="str">
        <f t="shared" ref="G95:G100" si="3">IF(E95&gt;F95,"T1","T2")</f>
        <v>T2</v>
      </c>
    </row>
    <row r="96" spans="3:7" x14ac:dyDescent="0.3">
      <c r="C96" s="38" t="s">
        <v>67</v>
      </c>
      <c r="D96" s="38"/>
      <c r="E96" s="3">
        <f t="shared" ref="E95:E100" si="4">$D$42*E72</f>
        <v>0.16493656286043831</v>
      </c>
      <c r="F96" s="3">
        <f t="shared" si="2"/>
        <v>2.5824964131994265E-2</v>
      </c>
      <c r="G96" s="12" t="str">
        <f t="shared" si="3"/>
        <v>T1</v>
      </c>
    </row>
    <row r="97" spans="2:12" x14ac:dyDescent="0.3">
      <c r="C97" s="38" t="s">
        <v>68</v>
      </c>
      <c r="D97" s="38"/>
      <c r="E97" s="3">
        <f>$D$43*E73</f>
        <v>3.6585365853658541E-2</v>
      </c>
      <c r="F97" s="3">
        <f>$E$43*F73</f>
        <v>0.15853658536585369</v>
      </c>
      <c r="G97" s="12" t="str">
        <f t="shared" si="3"/>
        <v>T2</v>
      </c>
    </row>
    <row r="98" spans="2:12" x14ac:dyDescent="0.3">
      <c r="C98" s="38" t="s">
        <v>69</v>
      </c>
      <c r="D98" s="38"/>
      <c r="E98" s="3">
        <f t="shared" ref="E98:E100" si="5">$D$43*E74</f>
        <v>0.15070315469403267</v>
      </c>
      <c r="F98" s="3">
        <f t="shared" ref="F98:F100" si="6">$E$43*F74</f>
        <v>4.7486033519553064E-2</v>
      </c>
      <c r="G98" s="12" t="str">
        <f t="shared" si="3"/>
        <v>T1</v>
      </c>
    </row>
    <row r="99" spans="2:12" x14ac:dyDescent="0.3">
      <c r="C99" s="38" t="s">
        <v>70</v>
      </c>
      <c r="D99" s="38"/>
      <c r="E99" s="3">
        <f t="shared" si="5"/>
        <v>0.19276746646838447</v>
      </c>
      <c r="F99" s="3">
        <f t="shared" si="6"/>
        <v>4.3940264215967827E-2</v>
      </c>
      <c r="G99" s="12" t="str">
        <f t="shared" si="3"/>
        <v>T1</v>
      </c>
    </row>
    <row r="100" spans="2:12" x14ac:dyDescent="0.3">
      <c r="C100" s="38" t="s">
        <v>71</v>
      </c>
      <c r="D100" s="38"/>
      <c r="E100" s="3">
        <f t="shared" si="5"/>
        <v>5.7102825467138178E-2</v>
      </c>
      <c r="F100" s="3">
        <f t="shared" si="6"/>
        <v>0.18641220117677715</v>
      </c>
      <c r="G100" s="12" t="str">
        <f t="shared" si="3"/>
        <v>T2</v>
      </c>
    </row>
    <row r="102" spans="2:12" x14ac:dyDescent="0.3">
      <c r="B102" s="45" t="s">
        <v>73</v>
      </c>
      <c r="C102" s="44" t="s">
        <v>74</v>
      </c>
      <c r="D102" s="44"/>
      <c r="E102" s="44"/>
      <c r="F102" s="44"/>
      <c r="G102" s="44"/>
      <c r="H102" s="44"/>
      <c r="I102" s="44"/>
      <c r="J102" s="44"/>
      <c r="K102" s="44"/>
      <c r="L102" s="44"/>
    </row>
    <row r="104" spans="2:12" x14ac:dyDescent="0.3">
      <c r="B104" t="s">
        <v>75</v>
      </c>
    </row>
  </sheetData>
  <mergeCells count="59">
    <mergeCell ref="C100:D100"/>
    <mergeCell ref="C102:L102"/>
    <mergeCell ref="C94:D94"/>
    <mergeCell ref="C95:D95"/>
    <mergeCell ref="C96:D96"/>
    <mergeCell ref="C97:D97"/>
    <mergeCell ref="C98:D98"/>
    <mergeCell ref="C99:D99"/>
    <mergeCell ref="D86:F86"/>
    <mergeCell ref="D87:F87"/>
    <mergeCell ref="D88:F88"/>
    <mergeCell ref="D90:F90"/>
    <mergeCell ref="D89:F89"/>
    <mergeCell ref="C93:D93"/>
    <mergeCell ref="C74:D74"/>
    <mergeCell ref="C75:D75"/>
    <mergeCell ref="C76:D76"/>
    <mergeCell ref="C77:D77"/>
    <mergeCell ref="C79:G79"/>
    <mergeCell ref="C85:F85"/>
    <mergeCell ref="D58:F58"/>
    <mergeCell ref="C69:D69"/>
    <mergeCell ref="C70:D70"/>
    <mergeCell ref="C71:D71"/>
    <mergeCell ref="C72:D72"/>
    <mergeCell ref="C73:D73"/>
    <mergeCell ref="D53:G53"/>
    <mergeCell ref="D54:G54"/>
    <mergeCell ref="D55:G55"/>
    <mergeCell ref="D56:G56"/>
    <mergeCell ref="I48:J49"/>
    <mergeCell ref="I50:J50"/>
    <mergeCell ref="N30:P31"/>
    <mergeCell ref="N32:P32"/>
    <mergeCell ref="N34:P35"/>
    <mergeCell ref="N36:P36"/>
    <mergeCell ref="C46:G46"/>
    <mergeCell ref="C52:G52"/>
    <mergeCell ref="I32:J32"/>
    <mergeCell ref="K32:L32"/>
    <mergeCell ref="I34:J35"/>
    <mergeCell ref="K34:L35"/>
    <mergeCell ref="I36:J36"/>
    <mergeCell ref="K36:L36"/>
    <mergeCell ref="I30:J31"/>
    <mergeCell ref="K30:L31"/>
    <mergeCell ref="C24:C25"/>
    <mergeCell ref="C28:G28"/>
    <mergeCell ref="D37:G37"/>
    <mergeCell ref="C34:G34"/>
    <mergeCell ref="D35:G35"/>
    <mergeCell ref="D36:G36"/>
    <mergeCell ref="D38:G38"/>
    <mergeCell ref="D2:O4"/>
    <mergeCell ref="C7:F7"/>
    <mergeCell ref="C8:F8"/>
    <mergeCell ref="C13:G13"/>
    <mergeCell ref="C19:G19"/>
    <mergeCell ref="C21:C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fiqry wahyu diky wicaksono</dc:creator>
  <cp:lastModifiedBy>fiqry wahyu diky wicaksono</cp:lastModifiedBy>
  <dcterms:created xsi:type="dcterms:W3CDTF">2023-12-11T04:32:25Z</dcterms:created>
  <dcterms:modified xsi:type="dcterms:W3CDTF">2023-12-11T05:36:58Z</dcterms:modified>
</cp:coreProperties>
</file>