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15345" windowHeight="4575" firstSheet="1" activeTab="2"/>
  </bookViews>
  <sheets>
    <sheet name="ProjectSchedule" sheetId="11" state="hidden" r:id="rId1"/>
    <sheet name="About" sheetId="12" r:id="rId2"/>
    <sheet name="ProjectSchedule (2)" sheetId="13" r:id="rId3"/>
  </sheets>
  <definedNames>
    <definedName name="Display_Week" localSheetId="2">'ProjectSchedule (2)'!$E$4</definedName>
    <definedName name="Display_Week">ProjectSchedule!$E$4</definedName>
    <definedName name="_xlnm.Print_Titles" localSheetId="0">ProjectSchedule!$4:$6</definedName>
    <definedName name="_xlnm.Print_Titles" localSheetId="2">'ProjectSchedule (2)'!$4:$6</definedName>
    <definedName name="Project_Start" localSheetId="2">'ProjectSchedule (2)'!$E$3</definedName>
    <definedName name="Project_Start">ProjectSchedule!$E$3</definedName>
    <definedName name="task_end" localSheetId="0">ProjectSchedule!$F1</definedName>
    <definedName name="task_end" localSheetId="2">'ProjectSchedule (2)'!$F1</definedName>
    <definedName name="task_progress" localSheetId="0">ProjectSchedule!$D1</definedName>
    <definedName name="task_progress" localSheetId="2">'ProjectSchedule (2)'!$D1</definedName>
    <definedName name="task_start" localSheetId="0">ProjectSchedule!$E1</definedName>
    <definedName name="task_start" localSheetId="2">'ProjectSchedule (2)'!$E1</definedName>
    <definedName name="today" localSheetId="0">TODAY()</definedName>
    <definedName name="today" localSheetId="2">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A5" i="13" l="1"/>
  <c r="CA4" i="13" s="1"/>
  <c r="CB5" i="13"/>
  <c r="CB6" i="13" s="1"/>
  <c r="CC5" i="13"/>
  <c r="CD5" i="13" s="1"/>
  <c r="F31" i="13"/>
  <c r="E31" i="13"/>
  <c r="F30" i="13"/>
  <c r="CE5" i="13" l="1"/>
  <c r="CD6" i="13"/>
  <c r="CC6" i="13"/>
  <c r="CA6" i="13"/>
  <c r="H33" i="13"/>
  <c r="H32" i="13"/>
  <c r="H26" i="13"/>
  <c r="H20" i="13"/>
  <c r="H14" i="13"/>
  <c r="H8" i="13"/>
  <c r="H7" i="13"/>
  <c r="E3" i="13"/>
  <c r="E3" i="11"/>
  <c r="CE6" i="13" l="1"/>
  <c r="CF5" i="13"/>
  <c r="E9" i="13"/>
  <c r="F9" i="13" s="1"/>
  <c r="I5" i="13"/>
  <c r="H7" i="11"/>
  <c r="CF6" i="13" l="1"/>
  <c r="CG5" i="13"/>
  <c r="CG6" i="13" s="1"/>
  <c r="I6" i="13"/>
  <c r="I4" i="13"/>
  <c r="J5" i="13"/>
  <c r="E15" i="13"/>
  <c r="H9" i="13"/>
  <c r="E10" i="13"/>
  <c r="E9" i="11"/>
  <c r="E16" i="13" l="1"/>
  <c r="F15" i="13"/>
  <c r="H15" i="13" s="1"/>
  <c r="E15" i="11"/>
  <c r="K5" i="13"/>
  <c r="J6" i="13"/>
  <c r="E13" i="13"/>
  <c r="F10" i="13"/>
  <c r="E11" i="13" s="1"/>
  <c r="H10" i="13"/>
  <c r="F9" i="11"/>
  <c r="E10" i="11" s="1"/>
  <c r="E13" i="11" s="1"/>
  <c r="I5" i="11"/>
  <c r="H33" i="11"/>
  <c r="H32" i="11"/>
  <c r="H26" i="11"/>
  <c r="H20" i="11"/>
  <c r="H14" i="11"/>
  <c r="H8" i="11"/>
  <c r="F13" i="13" l="1"/>
  <c r="H13" i="13" s="1"/>
  <c r="K6" i="13"/>
  <c r="L5" i="13"/>
  <c r="F11" i="13"/>
  <c r="E12" i="13" s="1"/>
  <c r="F15" i="11"/>
  <c r="E16" i="11"/>
  <c r="F16" i="13"/>
  <c r="H16" i="13" s="1"/>
  <c r="E17" i="13"/>
  <c r="E18" i="13" s="1"/>
  <c r="F13" i="11"/>
  <c r="H13" i="11"/>
  <c r="H9" i="11"/>
  <c r="F10" i="11"/>
  <c r="E11" i="11" s="1"/>
  <c r="I6" i="11"/>
  <c r="E21" i="13" l="1"/>
  <c r="F18" i="13"/>
  <c r="F17" i="13"/>
  <c r="H17" i="13" s="1"/>
  <c r="F12" i="13"/>
  <c r="H12" i="13" s="1"/>
  <c r="E17" i="11"/>
  <c r="F17" i="11" s="1"/>
  <c r="F16" i="11"/>
  <c r="M5" i="13"/>
  <c r="L6" i="13"/>
  <c r="H11" i="13"/>
  <c r="H10" i="11"/>
  <c r="H15" i="11"/>
  <c r="F11" i="11"/>
  <c r="E12" i="11" s="1"/>
  <c r="J5" i="11"/>
  <c r="K5" i="11" s="1"/>
  <c r="L5" i="11" s="1"/>
  <c r="M5" i="11" s="1"/>
  <c r="N5" i="11" s="1"/>
  <c r="O5" i="11" s="1"/>
  <c r="P5" i="11" s="1"/>
  <c r="I4" i="11"/>
  <c r="E22" i="13" l="1"/>
  <c r="F22" i="13" s="1"/>
  <c r="F28" i="13" s="1"/>
  <c r="E29" i="13" s="1"/>
  <c r="E27" i="13"/>
  <c r="F27" i="13" s="1"/>
  <c r="F21" i="13"/>
  <c r="E19" i="13"/>
  <c r="H18" i="13"/>
  <c r="N5" i="13"/>
  <c r="M6" i="13"/>
  <c r="F12" i="11"/>
  <c r="H12" i="11" s="1"/>
  <c r="H16" i="11"/>
  <c r="E18" i="11"/>
  <c r="H11" i="11"/>
  <c r="P4" i="11"/>
  <c r="Q5" i="11"/>
  <c r="R5" i="11" s="1"/>
  <c r="S5" i="11" s="1"/>
  <c r="T5" i="11" s="1"/>
  <c r="U5" i="11" s="1"/>
  <c r="V5" i="11" s="1"/>
  <c r="W5" i="11" s="1"/>
  <c r="J6" i="11"/>
  <c r="F29" i="13" l="1"/>
  <c r="E30" i="13"/>
  <c r="F19" i="13"/>
  <c r="H19" i="13"/>
  <c r="E19" i="11"/>
  <c r="E21" i="11"/>
  <c r="F18" i="11"/>
  <c r="O5" i="13"/>
  <c r="N6" i="13"/>
  <c r="H21" i="13"/>
  <c r="F19" i="11"/>
  <c r="H19" i="11" s="1"/>
  <c r="H18" i="11"/>
  <c r="H17" i="11"/>
  <c r="W4" i="11"/>
  <c r="X5" i="11"/>
  <c r="Y5" i="11" s="1"/>
  <c r="Z5" i="11" s="1"/>
  <c r="AA5" i="11" s="1"/>
  <c r="AB5" i="11" s="1"/>
  <c r="AC5" i="11" s="1"/>
  <c r="AD5" i="11" s="1"/>
  <c r="K6" i="11"/>
  <c r="O6" i="13" l="1"/>
  <c r="P5" i="13"/>
  <c r="F21" i="11"/>
  <c r="E22" i="11" s="1"/>
  <c r="H22" i="13"/>
  <c r="E28" i="13"/>
  <c r="E23" i="13"/>
  <c r="AE5" i="11"/>
  <c r="AF5" i="11" s="1"/>
  <c r="AG5" i="11" s="1"/>
  <c r="AH5" i="11" s="1"/>
  <c r="AI5" i="11" s="1"/>
  <c r="AJ5" i="11" s="1"/>
  <c r="AD4" i="11"/>
  <c r="L6" i="11"/>
  <c r="H21" i="11" l="1"/>
  <c r="H28" i="13"/>
  <c r="F22" i="11"/>
  <c r="F28" i="11" s="1"/>
  <c r="E23" i="11"/>
  <c r="E27" i="11"/>
  <c r="E28" i="11"/>
  <c r="H22" i="11"/>
  <c r="P4" i="13"/>
  <c r="Q5" i="13"/>
  <c r="P6" i="13"/>
  <c r="E25" i="13"/>
  <c r="F23" i="13"/>
  <c r="H23" i="13" s="1"/>
  <c r="H27" i="13"/>
  <c r="AK5" i="11"/>
  <c r="AL5" i="11" s="1"/>
  <c r="AM5" i="11" s="1"/>
  <c r="AN5" i="11" s="1"/>
  <c r="AO5" i="11" s="1"/>
  <c r="AP5" i="11" s="1"/>
  <c r="AQ5" i="11" s="1"/>
  <c r="M6" i="11"/>
  <c r="Q6" i="13" l="1"/>
  <c r="R5" i="13"/>
  <c r="F27" i="11"/>
  <c r="H27" i="11" s="1"/>
  <c r="E29" i="11"/>
  <c r="E25" i="11"/>
  <c r="F23" i="11"/>
  <c r="H29" i="13"/>
  <c r="E24" i="13"/>
  <c r="F25" i="13"/>
  <c r="H28" i="11"/>
  <c r="AR5" i="11"/>
  <c r="AS5" i="11" s="1"/>
  <c r="AK4" i="11"/>
  <c r="N6" i="11"/>
  <c r="H31" i="13" l="1"/>
  <c r="F29" i="11"/>
  <c r="H29" i="11" s="1"/>
  <c r="E24" i="11"/>
  <c r="F24" i="13"/>
  <c r="E31" i="11"/>
  <c r="F25" i="11"/>
  <c r="F31" i="11" s="1"/>
  <c r="H31" i="11" s="1"/>
  <c r="S5" i="13"/>
  <c r="R6" i="13"/>
  <c r="H25" i="13"/>
  <c r="H23" i="11"/>
  <c r="AT5" i="11"/>
  <c r="AS6" i="11"/>
  <c r="AR4" i="11"/>
  <c r="O6" i="11"/>
  <c r="H25" i="11" l="1"/>
  <c r="H24" i="13"/>
  <c r="E30" i="11"/>
  <c r="F24" i="11"/>
  <c r="F30" i="11" s="1"/>
  <c r="S6" i="13"/>
  <c r="T5" i="13"/>
  <c r="H30" i="13"/>
  <c r="AU5" i="11"/>
  <c r="AT6" i="11"/>
  <c r="H24" i="11" l="1"/>
  <c r="H30" i="11"/>
  <c r="U5" i="13"/>
  <c r="T6" i="13"/>
  <c r="AV5" i="11"/>
  <c r="AU6" i="11"/>
  <c r="P6" i="11"/>
  <c r="Q6" i="11"/>
  <c r="V5" i="13" l="1"/>
  <c r="U6" i="13"/>
  <c r="AW5" i="11"/>
  <c r="AV6" i="11"/>
  <c r="R6" i="11"/>
  <c r="W5" i="13" l="1"/>
  <c r="V6" i="13"/>
  <c r="AX5" i="11"/>
  <c r="AY5" i="11" s="1"/>
  <c r="AW6" i="11"/>
  <c r="S6" i="11"/>
  <c r="W6" i="13" l="1"/>
  <c r="W4" i="13"/>
  <c r="X5" i="13"/>
  <c r="AY6" i="11"/>
  <c r="AZ5" i="11"/>
  <c r="AY4" i="11"/>
  <c r="AX6" i="11"/>
  <c r="T6" i="11"/>
  <c r="Y5" i="13" l="1"/>
  <c r="X6" i="13"/>
  <c r="BA5" i="11"/>
  <c r="AZ6" i="11"/>
  <c r="U6" i="11"/>
  <c r="Z5" i="13" l="1"/>
  <c r="Y6" i="13"/>
  <c r="BA6" i="11"/>
  <c r="BB5" i="11"/>
  <c r="V6" i="11"/>
  <c r="AA5" i="13" l="1"/>
  <c r="Z6" i="13"/>
  <c r="BB6" i="11"/>
  <c r="BC5" i="11"/>
  <c r="W6" i="11"/>
  <c r="AA6" i="13" l="1"/>
  <c r="AB5" i="13"/>
  <c r="BC6" i="11"/>
  <c r="BD5" i="11"/>
  <c r="X6" i="11"/>
  <c r="AC5" i="13" l="1"/>
  <c r="AB6" i="13"/>
  <c r="BE5" i="11"/>
  <c r="BD6" i="11"/>
  <c r="Y6" i="11"/>
  <c r="AC6" i="13" l="1"/>
  <c r="AD5" i="13"/>
  <c r="BE6" i="11"/>
  <c r="BF5" i="11"/>
  <c r="BF4" i="11" s="1"/>
  <c r="Z6" i="11"/>
  <c r="AE5" i="13" l="1"/>
  <c r="AD6" i="13"/>
  <c r="AD4" i="13"/>
  <c r="BF6" i="11"/>
  <c r="BG5" i="11"/>
  <c r="AA6" i="11"/>
  <c r="AE6" i="13" l="1"/>
  <c r="AF5" i="13"/>
  <c r="BG6" i="11"/>
  <c r="BH5" i="11"/>
  <c r="AB6" i="11"/>
  <c r="AG5" i="13" l="1"/>
  <c r="AF6" i="13"/>
  <c r="BI5" i="11"/>
  <c r="BH6" i="11"/>
  <c r="AC6" i="11"/>
  <c r="AH5" i="13" l="1"/>
  <c r="AG6" i="13"/>
  <c r="BJ5" i="11"/>
  <c r="BI6" i="11"/>
  <c r="AD6" i="11"/>
  <c r="AI5" i="13" l="1"/>
  <c r="AH6" i="13"/>
  <c r="BK5" i="11"/>
  <c r="BJ6" i="11"/>
  <c r="AE6" i="11"/>
  <c r="AI6" i="13" l="1"/>
  <c r="AJ5" i="13"/>
  <c r="BL5" i="11"/>
  <c r="BK6" i="11"/>
  <c r="AF6" i="11"/>
  <c r="AK5" i="13" l="1"/>
  <c r="AJ6" i="13"/>
  <c r="BL6" i="11"/>
  <c r="AG6" i="11"/>
  <c r="AK4" i="13" l="1"/>
  <c r="AL5" i="13"/>
  <c r="AK6" i="13"/>
  <c r="AH6" i="11"/>
  <c r="AM5" i="13" l="1"/>
  <c r="AL6" i="13"/>
  <c r="AI6" i="11"/>
  <c r="AM6" i="13" l="1"/>
  <c r="AN5" i="13"/>
  <c r="AJ6" i="11"/>
  <c r="AO5" i="13" l="1"/>
  <c r="AN6" i="13"/>
  <c r="AK6" i="11"/>
  <c r="AP5" i="13" l="1"/>
  <c r="AO6" i="13"/>
  <c r="AL6" i="11"/>
  <c r="AQ5" i="13" l="1"/>
  <c r="AP6" i="13"/>
  <c r="AM6" i="11"/>
  <c r="AQ6" i="13" l="1"/>
  <c r="AR5" i="13"/>
  <c r="AN6" i="11"/>
  <c r="AR4" i="13" l="1"/>
  <c r="AS5" i="13"/>
  <c r="AR6" i="13"/>
  <c r="AO6" i="11"/>
  <c r="AT5" i="13" l="1"/>
  <c r="AS6" i="13"/>
  <c r="AP6" i="11"/>
  <c r="AU5" i="13" l="1"/>
  <c r="AT6" i="13"/>
  <c r="AQ6" i="11"/>
  <c r="AU6" i="13" l="1"/>
  <c r="AV5" i="13"/>
  <c r="AR6" i="11"/>
  <c r="AW5" i="13" l="1"/>
  <c r="AV6" i="13"/>
  <c r="AX5" i="13" l="1"/>
  <c r="AW6" i="13"/>
  <c r="AY5" i="13" l="1"/>
  <c r="AX6" i="13"/>
  <c r="AY6" i="13" l="1"/>
  <c r="AY4" i="13"/>
  <c r="AZ5" i="13"/>
  <c r="BA5" i="13" l="1"/>
  <c r="AZ6" i="13"/>
  <c r="BB5" i="13" l="1"/>
  <c r="BA6" i="13"/>
  <c r="BC5" i="13" l="1"/>
  <c r="BB6" i="13"/>
  <c r="BC6" i="13" l="1"/>
  <c r="BD5" i="13"/>
  <c r="BE5" i="13" l="1"/>
  <c r="BD6" i="13"/>
  <c r="BF5" i="13" l="1"/>
  <c r="BE6" i="13"/>
  <c r="BG5" i="13" l="1"/>
  <c r="BF6" i="13"/>
  <c r="BF4" i="13"/>
  <c r="BG6" i="13" l="1"/>
  <c r="BH5" i="13"/>
  <c r="BI5" i="13" l="1"/>
  <c r="BH6" i="13"/>
  <c r="BJ5" i="13" l="1"/>
  <c r="BI6" i="13"/>
  <c r="BK5" i="13" l="1"/>
  <c r="BJ6" i="13"/>
  <c r="BK6" i="13" l="1"/>
  <c r="BL5" i="13"/>
  <c r="BL6" i="13" l="1"/>
  <c r="BM5" i="13"/>
  <c r="BM4" i="13" l="1"/>
  <c r="BM6" i="13"/>
  <c r="BN5" i="13"/>
  <c r="BN6" i="13" l="1"/>
  <c r="BO5" i="13"/>
  <c r="BO6" i="13" l="1"/>
  <c r="BP5" i="13"/>
  <c r="BQ5" i="13" l="1"/>
  <c r="BP6" i="13"/>
  <c r="BR5" i="13" l="1"/>
  <c r="BQ6" i="13"/>
  <c r="BR6" i="13" l="1"/>
  <c r="BS5" i="13"/>
  <c r="BS6" i="13" l="1"/>
  <c r="BT5" i="13"/>
  <c r="BT4" i="13" l="1"/>
  <c r="BT6" i="13"/>
  <c r="BU5" i="13"/>
  <c r="BU6" i="13" l="1"/>
  <c r="BV5" i="13"/>
  <c r="BW5" i="13" l="1"/>
  <c r="BV6" i="13"/>
  <c r="BX5" i="13" l="1"/>
  <c r="BW6" i="13"/>
  <c r="BX6" i="13" l="1"/>
  <c r="BY5" i="13"/>
  <c r="BZ5" i="13" l="1"/>
  <c r="BZ6" i="13" s="1"/>
  <c r="BY6" i="13"/>
</calcChain>
</file>

<file path=xl/sharedStrings.xml><?xml version="1.0" encoding="utf-8"?>
<sst xmlns="http://schemas.openxmlformats.org/spreadsheetml/2006/main" count="121" uniqueCount="64">
  <si>
    <t>Task 3</t>
  </si>
  <si>
    <t>Task 4</t>
  </si>
  <si>
    <t>Task 5</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</si>
  <si>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</si>
  <si>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</si>
  <si>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</si>
  <si>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</si>
  <si>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</si>
  <si>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</si>
  <si>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</si>
  <si>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</si>
  <si>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</si>
  <si>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</si>
  <si>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</si>
  <si>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</si>
  <si>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</si>
  <si>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</si>
  <si>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</si>
  <si>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</si>
  <si>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</si>
  <si>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</si>
  <si>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</si>
  <si>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</si>
  <si>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</si>
  <si>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</si>
  <si>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</si>
  <si>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</si>
  <si>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</si>
  <si>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Name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</si>
  <si>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</si>
  <si>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</si>
  <si>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</si>
  <si>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</si>
  <si>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</si>
  <si>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</si>
  <si>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</si>
  <si>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</si>
  <si>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</si>
  <si>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</si>
  <si>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</si>
  <si>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</si>
  <si>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</si>
  <si>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Menentukan Projek</t>
  </si>
  <si>
    <t>Rumusan Masalah</t>
  </si>
  <si>
    <t>Tujuan Projek</t>
  </si>
  <si>
    <t>Batasan Projek</t>
  </si>
  <si>
    <t>Menentukan Kebutuhan Proyek</t>
  </si>
  <si>
    <t>Menentukan Kebutuhan SDM</t>
  </si>
  <si>
    <t>Menentukan Kebutuhan Software</t>
  </si>
  <si>
    <t>Managemen Waktu</t>
  </si>
  <si>
    <t>Menetukan Kebutuhan Hardware</t>
  </si>
  <si>
    <t>PT DATA UTAMA DINAMIKA</t>
  </si>
  <si>
    <t>PROYEK SIMACAN</t>
  </si>
  <si>
    <t>Rivaldo Ismir</t>
  </si>
  <si>
    <t>GANTT CHART</t>
  </si>
  <si>
    <t>Mendesain Tampilan Proyek</t>
  </si>
  <si>
    <t>Mendesain Mockup</t>
  </si>
  <si>
    <t>Implementasi ke dalam Proyek</t>
  </si>
  <si>
    <t>Mendesain Database</t>
  </si>
  <si>
    <t>Mendesain database</t>
  </si>
  <si>
    <t xml:space="preserve">Integrasi Front End dan Backend </t>
  </si>
  <si>
    <t>Testing Proyek</t>
  </si>
  <si>
    <t>Revisi Proyek</t>
  </si>
  <si>
    <t>Launching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</si>
</sst>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m/d/yy;@"/>
    <numFmt numFmtId="165" formatCode="ddd\,\ m/d/yyyy"/>
    <numFmt numFmtId="166" formatCode="mmm\ d\,\ yyyy"/>
    <numFmt numFmtId="167"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59999389629810485"/>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167" fontId="11" fillId="6" borderId="0" xfId="0" applyNumberFormat="1" applyFont="1" applyFill="1" applyAlignment="1">
      <alignment horizontal="center" vertical="center"/>
    </xf>
    <xf numFmtId="167" fontId="11" fillId="6" borderId="6" xfId="0" applyNumberFormat="1" applyFont="1" applyFill="1" applyBorder="1" applyAlignment="1">
      <alignment horizontal="center" vertical="center"/>
    </xf>
    <xf numFmtId="167" fontId="11" fillId="6" borderId="7" xfId="0" applyNumberFormat="1" applyFont="1" applyFill="1" applyBorder="1" applyAlignment="1">
      <alignment horizontal="center" vertical="center"/>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5" fillId="7"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9" fontId="5" fillId="8"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9" borderId="2" xfId="10" applyFill="1">
      <alignment horizontal="center" vertical="center"/>
    </xf>
    <xf numFmtId="164" fontId="9" fillId="0" borderId="2" xfId="10">
      <alignment horizontal="center" vertical="center"/>
    </xf>
    <xf numFmtId="0" fontId="9" fillId="7" borderId="2" xfId="11" applyFill="1">
      <alignment horizontal="center" vertical="center"/>
    </xf>
    <xf numFmtId="0" fontId="9" fillId="3" borderId="2" xfId="11" applyFill="1">
      <alignment horizontal="center" vertical="center"/>
    </xf>
    <xf numFmtId="0" fontId="9" fillId="4"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8"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9"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0" fillId="3" borderId="2" xfId="12" applyFont="1" applyFill="1">
      <alignment horizontal="left" vertical="center" indent="2"/>
    </xf>
    <xf numFmtId="0" fontId="9" fillId="0" borderId="0" xfId="8" applyAlignment="1"/>
    <xf numFmtId="0" fontId="6" fillId="12" borderId="2" xfId="0" applyFont="1" applyFill="1" applyBorder="1" applyAlignment="1">
      <alignment horizontal="left" vertical="center" indent="1"/>
    </xf>
    <xf numFmtId="0" fontId="9" fillId="12" borderId="2" xfId="11" applyFill="1">
      <alignment horizontal="center" vertical="center"/>
    </xf>
    <xf numFmtId="9" fontId="5" fillId="12" borderId="2" xfId="2" applyFont="1" applyFill="1" applyBorder="1" applyAlignment="1">
      <alignment horizontal="center" vertical="center"/>
    </xf>
    <xf numFmtId="164" fontId="0" fillId="12" borderId="2" xfId="0" applyNumberFormat="1" applyFill="1" applyBorder="1" applyAlignment="1">
      <alignment horizontal="center" vertical="center"/>
    </xf>
    <xf numFmtId="164" fontId="5" fillId="12" borderId="2" xfId="0" applyNumberFormat="1" applyFont="1" applyFill="1" applyBorder="1" applyAlignment="1">
      <alignment horizontal="center" vertical="center"/>
    </xf>
    <xf numFmtId="0" fontId="9" fillId="13" borderId="2" xfId="11" applyFill="1">
      <alignment horizontal="center" vertical="center"/>
    </xf>
    <xf numFmtId="9" fontId="5" fillId="13" borderId="2" xfId="2" applyFont="1" applyFill="1" applyBorder="1" applyAlignment="1">
      <alignment horizontal="center" vertical="center"/>
    </xf>
    <xf numFmtId="0" fontId="0" fillId="13" borderId="2" xfId="12" applyFont="1" applyFill="1">
      <alignment horizontal="left" vertical="center" indent="2"/>
    </xf>
    <xf numFmtId="164" fontId="9" fillId="13" borderId="2" xfId="10" applyFill="1">
      <alignment horizontal="center" vertical="center"/>
    </xf>
    <xf numFmtId="0" fontId="9" fillId="13" borderId="2" xfId="12" applyFill="1">
      <alignment horizontal="left" vertical="center" indent="2"/>
    </xf>
    <xf numFmtId="0" fontId="9" fillId="14" borderId="2" xfId="11" applyFill="1">
      <alignment horizontal="center" vertical="center"/>
    </xf>
    <xf numFmtId="9" fontId="5" fillId="14" borderId="2" xfId="2" applyFont="1" applyFill="1" applyBorder="1" applyAlignment="1">
      <alignment horizontal="center" vertical="center"/>
    </xf>
    <xf numFmtId="0" fontId="9" fillId="14" borderId="2" xfId="12" applyFill="1">
      <alignment horizontal="left" vertical="center" indent="2"/>
    </xf>
    <xf numFmtId="164" fontId="9" fillId="14" borderId="2" xfId="10" applyFill="1">
      <alignment horizontal="center" vertical="center"/>
    </xf>
    <xf numFmtId="0" fontId="6" fillId="15" borderId="2" xfId="0" applyFont="1" applyFill="1" applyBorder="1" applyAlignment="1">
      <alignment horizontal="left" vertical="center" indent="1"/>
    </xf>
    <xf numFmtId="0" fontId="9" fillId="15" borderId="2" xfId="11" applyFill="1">
      <alignment horizontal="center" vertical="center"/>
    </xf>
    <xf numFmtId="9" fontId="5" fillId="15" borderId="2" xfId="2" applyFont="1" applyFill="1" applyBorder="1" applyAlignment="1">
      <alignment horizontal="center" vertical="center"/>
    </xf>
    <xf numFmtId="164" fontId="0" fillId="15" borderId="2" xfId="0" applyNumberFormat="1" applyFill="1" applyBorder="1" applyAlignment="1">
      <alignment horizontal="center" vertical="center"/>
    </xf>
    <xf numFmtId="164" fontId="5" fillId="15" borderId="2" xfId="0" applyNumberFormat="1" applyFont="1" applyFill="1" applyBorder="1" applyAlignment="1">
      <alignment horizontal="center" vertical="center"/>
    </xf>
    <xf numFmtId="0" fontId="6" fillId="8" borderId="2" xfId="0" applyFont="1" applyFill="1" applyBorder="1" applyAlignment="1">
      <alignment horizontal="left" vertical="center" indent="1"/>
    </xf>
    <xf numFmtId="164" fontId="0" fillId="8" borderId="2" xfId="0" applyNumberFormat="1" applyFill="1" applyBorder="1" applyAlignment="1">
      <alignment horizontal="center" vertical="center"/>
    </xf>
    <xf numFmtId="0" fontId="0" fillId="2" borderId="2" xfId="12" applyFont="1" applyFill="1">
      <alignment horizontal="left" vertical="center" indent="2"/>
    </xf>
    <xf numFmtId="0" fontId="9" fillId="2" borderId="2" xfId="11" applyFill="1">
      <alignment horizontal="center" vertical="center"/>
    </xf>
    <xf numFmtId="164" fontId="9" fillId="2" borderId="2" xfId="10" applyFill="1">
      <alignment horizontal="center" vertical="center"/>
    </xf>
    <xf numFmtId="0" fontId="9" fillId="2" borderId="2" xfId="12" applyFill="1">
      <alignment horizontal="left" vertical="center" indent="2"/>
    </xf>
    <xf numFmtId="0" fontId="6" fillId="2" borderId="2" xfId="0" applyFont="1" applyFill="1" applyBorder="1" applyAlignment="1">
      <alignment horizontal="left" vertical="center" indent="1"/>
    </xf>
    <xf numFmtId="164" fontId="0" fillId="2" borderId="2" xfId="0" applyNumberFormat="1" applyFill="1" applyBorder="1" applyAlignment="1">
      <alignment horizontal="center" vertical="center"/>
    </xf>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5" fontId="9" fillId="0" borderId="3" xfId="9">
      <alignment horizontal="center" vertical="center"/>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36"/>
  <sheetViews>
    <sheetView showGridLines="0" showRuler="0" topLeftCell="B1" zoomScale="85" zoomScaleNormal="85" zoomScalePageLayoutView="70" workbookViewId="0">
      <pane ySplit="6" topLeftCell="A8" activePane="bottomLeft" state="frozen"/>
      <selection pane="bottomLeft" activeCell="G26" sqref="A1:BL33"/>
    </sheetView>
  </sheetViews>
  <sheetFormatPr defaultRowHeight="30" customHeight="1" x14ac:dyDescent="0.25"/>
  <cols>
    <col min="1" max="1" width="2.7109375" style="50" customWidth="1"/>
    <col min="2" max="2" width="35.42578125" bestFit="1" customWidth="1"/>
    <col min="3" max="3" width="11.42578125" hidden="1" customWidth="1"/>
    <col min="4" max="4" width="13.85546875" customWidth="1"/>
    <col min="5" max="5" width="10.42578125" style="5" customWidth="1"/>
    <col min="6" max="6" width="10.42578125" customWidth="1"/>
    <col min="7" max="7" width="2.7109375" customWidth="1"/>
    <col min="8" max="8" width="6.140625" hidden="1" customWidth="1"/>
    <col min="9" max="20" width="2.5703125" customWidth="1"/>
    <col min="21" max="21" width="2.85546875" bestFit="1" customWidth="1"/>
    <col min="22" max="22" width="3.140625" bestFit="1" customWidth="1"/>
    <col min="23" max="23" width="2.5703125" customWidth="1"/>
    <col min="24" max="32" width="3.140625" bestFit="1" customWidth="1"/>
    <col min="33" max="52" width="2.5703125" customWidth="1"/>
    <col min="53" max="53" width="3.140625" bestFit="1" customWidth="1"/>
    <col min="54" max="54" width="2.5703125" customWidth="1"/>
    <col min="55" max="59" width="3.140625" bestFit="1" customWidth="1"/>
    <col min="60" max="64" width="2.5703125" customWidth="1"/>
    <col min="69" max="70" width="10.28515625"/>
  </cols>
  <sheetData>
    <row r="1" spans="1:64" ht="30" customHeight="1" x14ac:dyDescent="0.45">
      <c r="A1" s="51" t="s">
        <v>32</v>
      </c>
      <c r="B1" s="54" t="s">
        <v>52</v>
      </c>
      <c r="C1" s="1"/>
      <c r="D1" s="2"/>
      <c r="E1" s="4"/>
      <c r="F1" s="39"/>
      <c r="H1" s="2"/>
      <c r="I1" s="73" t="s">
        <v>54</v>
      </c>
    </row>
    <row r="2" spans="1:64" ht="30" customHeight="1" x14ac:dyDescent="0.3">
      <c r="A2" s="50" t="s">
        <v>27</v>
      </c>
      <c r="B2" s="55" t="s">
        <v>51</v>
      </c>
      <c r="I2" s="74"/>
    </row>
    <row r="3" spans="1:64" ht="30" customHeight="1" x14ac:dyDescent="0.25">
      <c r="A3" s="50" t="s">
        <v>39</v>
      </c>
      <c r="B3" s="56" t="s">
        <v>53</v>
      </c>
      <c r="D3" s="77" t="s">
        <v>4</v>
      </c>
      <c r="E3" s="108">
        <f>DATE(2022, 3, 10)</f>
        <v>44630</v>
      </c>
      <c r="F3" s="108"/>
    </row>
    <row r="4" spans="1:64" ht="30" customHeight="1" x14ac:dyDescent="0.25">
      <c r="A4" s="51" t="s">
        <v>33</v>
      </c>
      <c r="D4" s="77" t="s">
        <v>11</v>
      </c>
      <c r="E4" s="7">
        <v>1</v>
      </c>
      <c r="I4" s="105">
        <f>I5</f>
        <v>44627</v>
      </c>
      <c r="J4" s="106"/>
      <c r="K4" s="106"/>
      <c r="L4" s="106"/>
      <c r="M4" s="106"/>
      <c r="N4" s="106"/>
      <c r="O4" s="107"/>
      <c r="P4" s="105">
        <f>P5</f>
        <v>44634</v>
      </c>
      <c r="Q4" s="106"/>
      <c r="R4" s="106"/>
      <c r="S4" s="106"/>
      <c r="T4" s="106"/>
      <c r="U4" s="106"/>
      <c r="V4" s="107"/>
      <c r="W4" s="105">
        <f>W5</f>
        <v>44641</v>
      </c>
      <c r="X4" s="106"/>
      <c r="Y4" s="106"/>
      <c r="Z4" s="106"/>
      <c r="AA4" s="106"/>
      <c r="AB4" s="106"/>
      <c r="AC4" s="107"/>
      <c r="AD4" s="105">
        <f>AD5</f>
        <v>44648</v>
      </c>
      <c r="AE4" s="106"/>
      <c r="AF4" s="106"/>
      <c r="AG4" s="106"/>
      <c r="AH4" s="106"/>
      <c r="AI4" s="106"/>
      <c r="AJ4" s="107"/>
      <c r="AK4" s="105">
        <f>AK5</f>
        <v>44655</v>
      </c>
      <c r="AL4" s="106"/>
      <c r="AM4" s="106"/>
      <c r="AN4" s="106"/>
      <c r="AO4" s="106"/>
      <c r="AP4" s="106"/>
      <c r="AQ4" s="107"/>
      <c r="AR4" s="105">
        <f>AR5</f>
        <v>44662</v>
      </c>
      <c r="AS4" s="106"/>
      <c r="AT4" s="106"/>
      <c r="AU4" s="106"/>
      <c r="AV4" s="106"/>
      <c r="AW4" s="106"/>
      <c r="AX4" s="107"/>
      <c r="AY4" s="105">
        <f>AY5</f>
        <v>44669</v>
      </c>
      <c r="AZ4" s="106"/>
      <c r="BA4" s="106"/>
      <c r="BB4" s="106"/>
      <c r="BC4" s="106"/>
      <c r="BD4" s="106"/>
      <c r="BE4" s="107"/>
      <c r="BF4" s="105">
        <f>BF5</f>
        <v>44676</v>
      </c>
      <c r="BG4" s="106"/>
      <c r="BH4" s="106"/>
      <c r="BI4" s="106"/>
      <c r="BJ4" s="106"/>
      <c r="BK4" s="106"/>
      <c r="BL4" s="107"/>
    </row>
    <row r="5" spans="1:64" ht="15" customHeight="1" x14ac:dyDescent="0.25">
      <c r="A5" s="51" t="s">
        <v>34</v>
      </c>
      <c r="B5" s="72"/>
      <c r="C5" s="72"/>
      <c r="D5" s="72"/>
      <c r="E5" s="72"/>
      <c r="F5" s="72"/>
      <c r="G5" s="72"/>
      <c r="I5" s="11">
        <f>Project_Start-WEEKDAY(Project_Start,1)+2+7*(Display_Week-1)</f>
        <v>44627</v>
      </c>
      <c r="J5" s="10">
        <f>I5+1</f>
        <v>44628</v>
      </c>
      <c r="K5" s="10">
        <f t="shared" ref="K5:AX5" si="0">J5+1</f>
        <v>44629</v>
      </c>
      <c r="L5" s="10">
        <f t="shared" si="0"/>
        <v>44630</v>
      </c>
      <c r="M5" s="10">
        <f t="shared" si="0"/>
        <v>44631</v>
      </c>
      <c r="N5" s="10">
        <f t="shared" si="0"/>
        <v>44632</v>
      </c>
      <c r="O5" s="12">
        <f t="shared" si="0"/>
        <v>44633</v>
      </c>
      <c r="P5" s="11">
        <f>O5+1</f>
        <v>44634</v>
      </c>
      <c r="Q5" s="10">
        <f>P5+1</f>
        <v>44635</v>
      </c>
      <c r="R5" s="10">
        <f t="shared" si="0"/>
        <v>44636</v>
      </c>
      <c r="S5" s="10">
        <f t="shared" si="0"/>
        <v>44637</v>
      </c>
      <c r="T5" s="10">
        <f t="shared" si="0"/>
        <v>44638</v>
      </c>
      <c r="U5" s="10">
        <f t="shared" si="0"/>
        <v>44639</v>
      </c>
      <c r="V5" s="12">
        <f t="shared" si="0"/>
        <v>44640</v>
      </c>
      <c r="W5" s="11">
        <f>V5+1</f>
        <v>44641</v>
      </c>
      <c r="X5" s="10">
        <f>W5+1</f>
        <v>44642</v>
      </c>
      <c r="Y5" s="10">
        <f t="shared" si="0"/>
        <v>44643</v>
      </c>
      <c r="Z5" s="10">
        <f t="shared" si="0"/>
        <v>44644</v>
      </c>
      <c r="AA5" s="10">
        <f t="shared" si="0"/>
        <v>44645</v>
      </c>
      <c r="AB5" s="10">
        <f t="shared" si="0"/>
        <v>44646</v>
      </c>
      <c r="AC5" s="12">
        <f t="shared" si="0"/>
        <v>44647</v>
      </c>
      <c r="AD5" s="11">
        <f>AC5+1</f>
        <v>44648</v>
      </c>
      <c r="AE5" s="10">
        <f>AD5+1</f>
        <v>44649</v>
      </c>
      <c r="AF5" s="10">
        <f t="shared" si="0"/>
        <v>44650</v>
      </c>
      <c r="AG5" s="10">
        <f t="shared" si="0"/>
        <v>44651</v>
      </c>
      <c r="AH5" s="10">
        <f t="shared" si="0"/>
        <v>44652</v>
      </c>
      <c r="AI5" s="10">
        <f t="shared" si="0"/>
        <v>44653</v>
      </c>
      <c r="AJ5" s="12">
        <f t="shared" si="0"/>
        <v>44654</v>
      </c>
      <c r="AK5" s="11">
        <f>AJ5+1</f>
        <v>44655</v>
      </c>
      <c r="AL5" s="10">
        <f>AK5+1</f>
        <v>44656</v>
      </c>
      <c r="AM5" s="10">
        <f t="shared" si="0"/>
        <v>44657</v>
      </c>
      <c r="AN5" s="10">
        <f t="shared" si="0"/>
        <v>44658</v>
      </c>
      <c r="AO5" s="10">
        <f t="shared" si="0"/>
        <v>44659</v>
      </c>
      <c r="AP5" s="10">
        <f t="shared" si="0"/>
        <v>44660</v>
      </c>
      <c r="AQ5" s="12">
        <f t="shared" si="0"/>
        <v>44661</v>
      </c>
      <c r="AR5" s="11">
        <f>AQ5+1</f>
        <v>44662</v>
      </c>
      <c r="AS5" s="10">
        <f>AR5+1</f>
        <v>44663</v>
      </c>
      <c r="AT5" s="10">
        <f t="shared" si="0"/>
        <v>44664</v>
      </c>
      <c r="AU5" s="10">
        <f t="shared" si="0"/>
        <v>44665</v>
      </c>
      <c r="AV5" s="10">
        <f t="shared" si="0"/>
        <v>44666</v>
      </c>
      <c r="AW5" s="10">
        <f t="shared" si="0"/>
        <v>44667</v>
      </c>
      <c r="AX5" s="12">
        <f t="shared" si="0"/>
        <v>44668</v>
      </c>
      <c r="AY5" s="11">
        <f>AX5+1</f>
        <v>44669</v>
      </c>
      <c r="AZ5" s="10">
        <f>AY5+1</f>
        <v>44670</v>
      </c>
      <c r="BA5" s="10">
        <f t="shared" ref="BA5:BE5" si="1">AZ5+1</f>
        <v>44671</v>
      </c>
      <c r="BB5" s="10">
        <f t="shared" si="1"/>
        <v>44672</v>
      </c>
      <c r="BC5" s="10">
        <f t="shared" si="1"/>
        <v>44673</v>
      </c>
      <c r="BD5" s="10">
        <f t="shared" si="1"/>
        <v>44674</v>
      </c>
      <c r="BE5" s="12">
        <f t="shared" si="1"/>
        <v>44675</v>
      </c>
      <c r="BF5" s="11">
        <f>BE5+1</f>
        <v>44676</v>
      </c>
      <c r="BG5" s="10">
        <f>BF5+1</f>
        <v>44677</v>
      </c>
      <c r="BH5" s="10">
        <f t="shared" ref="BH5:BL5" si="2">BG5+1</f>
        <v>44678</v>
      </c>
      <c r="BI5" s="10">
        <f t="shared" si="2"/>
        <v>44679</v>
      </c>
      <c r="BJ5" s="10">
        <f t="shared" si="2"/>
        <v>44680</v>
      </c>
      <c r="BK5" s="10">
        <f t="shared" si="2"/>
        <v>44681</v>
      </c>
      <c r="BL5" s="12">
        <f t="shared" si="2"/>
        <v>44682</v>
      </c>
    </row>
    <row r="6" spans="1:64" ht="30" customHeight="1" thickBot="1" x14ac:dyDescent="0.3">
      <c r="A6" s="51" t="s">
        <v>35</v>
      </c>
      <c r="B6" s="8" t="s">
        <v>12</v>
      </c>
      <c r="C6" s="9" t="s">
        <v>6</v>
      </c>
      <c r="D6" s="9" t="s">
        <v>5</v>
      </c>
      <c r="E6" s="9" t="s">
        <v>8</v>
      </c>
      <c r="F6" s="9" t="s">
        <v>9</v>
      </c>
      <c r="G6" s="9"/>
      <c r="H6" s="9" t="s">
        <v>10</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50" t="s">
        <v>40</v>
      </c>
      <c r="C7" s="53"/>
      <c r="E7"/>
      <c r="H7" t="str">
        <f>IF(OR(ISBLANK(task_start),ISBLANK(task_end)),"",task_end-task_start+1)</f>
        <v/>
      </c>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row>
    <row r="8" spans="1:64" s="3" customFormat="1" ht="30" customHeight="1" thickBot="1" x14ac:dyDescent="0.3">
      <c r="A8" s="51" t="s">
        <v>36</v>
      </c>
      <c r="B8" s="18" t="s">
        <v>42</v>
      </c>
      <c r="C8" s="61"/>
      <c r="D8" s="19"/>
      <c r="E8" s="20"/>
      <c r="F8" s="21"/>
      <c r="G8" s="17"/>
      <c r="H8" s="17" t="str">
        <f t="shared" ref="H8:H33" si="6">IF(OR(ISBLANK(task_start),ISBLANK(task_end)),"",task_end-task_start+1)</f>
        <v/>
      </c>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3" customFormat="1" ht="30" customHeight="1" thickBot="1" x14ac:dyDescent="0.3">
      <c r="A9" s="51" t="s">
        <v>41</v>
      </c>
      <c r="B9" s="76" t="s">
        <v>43</v>
      </c>
      <c r="C9" s="62" t="s">
        <v>28</v>
      </c>
      <c r="D9" s="22">
        <v>1</v>
      </c>
      <c r="E9" s="57">
        <f>Project_Start</f>
        <v>44630</v>
      </c>
      <c r="F9" s="57">
        <f>E9+3</f>
        <v>44633</v>
      </c>
      <c r="G9" s="17"/>
      <c r="H9" s="17">
        <f t="shared" si="6"/>
        <v>4</v>
      </c>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row>
    <row r="10" spans="1:64" s="3" customFormat="1" ht="30" customHeight="1" thickBot="1" x14ac:dyDescent="0.3">
      <c r="A10" s="51" t="s">
        <v>37</v>
      </c>
      <c r="B10" s="76" t="s">
        <v>44</v>
      </c>
      <c r="C10" s="62"/>
      <c r="D10" s="22">
        <v>1</v>
      </c>
      <c r="E10" s="57">
        <f>F9</f>
        <v>44633</v>
      </c>
      <c r="F10" s="57">
        <f>E10+2</f>
        <v>44635</v>
      </c>
      <c r="G10" s="17"/>
      <c r="H10" s="17">
        <f t="shared" si="6"/>
        <v>3</v>
      </c>
      <c r="I10" s="36"/>
      <c r="J10" s="36"/>
      <c r="K10" s="36"/>
      <c r="L10" s="36"/>
      <c r="M10" s="36"/>
      <c r="N10" s="36"/>
      <c r="O10" s="36"/>
      <c r="P10" s="36"/>
      <c r="Q10" s="36"/>
      <c r="R10" s="36"/>
      <c r="S10" s="36"/>
      <c r="T10" s="36"/>
      <c r="U10" s="37"/>
      <c r="V10" s="37"/>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4" s="3" customFormat="1" ht="30" customHeight="1" thickBot="1" x14ac:dyDescent="0.3">
      <c r="A11" s="50"/>
      <c r="B11" s="76" t="s">
        <v>45</v>
      </c>
      <c r="C11" s="62"/>
      <c r="D11" s="22">
        <v>1</v>
      </c>
      <c r="E11" s="57">
        <f>F10</f>
        <v>44635</v>
      </c>
      <c r="F11" s="57">
        <f>E11+4</f>
        <v>44639</v>
      </c>
      <c r="G11" s="17"/>
      <c r="H11" s="17">
        <f t="shared" si="6"/>
        <v>5</v>
      </c>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row>
    <row r="12" spans="1:64" s="3" customFormat="1" ht="30" hidden="1" customHeight="1" thickBot="1" x14ac:dyDescent="0.3">
      <c r="A12" s="50"/>
      <c r="B12" s="68" t="s">
        <v>1</v>
      </c>
      <c r="C12" s="62"/>
      <c r="D12" s="22">
        <v>0.25</v>
      </c>
      <c r="E12" s="57">
        <f>F11</f>
        <v>44639</v>
      </c>
      <c r="F12" s="57">
        <f>E12+5</f>
        <v>44644</v>
      </c>
      <c r="G12" s="17"/>
      <c r="H12" s="17">
        <f t="shared" si="6"/>
        <v>6</v>
      </c>
      <c r="I12" s="36"/>
      <c r="J12" s="36"/>
      <c r="K12" s="36"/>
      <c r="L12" s="36"/>
      <c r="M12" s="36"/>
      <c r="N12" s="36"/>
      <c r="O12" s="36"/>
      <c r="P12" s="36"/>
      <c r="Q12" s="36"/>
      <c r="R12" s="36"/>
      <c r="S12" s="36"/>
      <c r="T12" s="36"/>
      <c r="U12" s="36"/>
      <c r="V12" s="36"/>
      <c r="W12" s="36"/>
      <c r="X12" s="36"/>
      <c r="Y12" s="37"/>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row>
    <row r="13" spans="1:64" s="3" customFormat="1" ht="30" hidden="1" customHeight="1" thickBot="1" x14ac:dyDescent="0.3">
      <c r="A13" s="50"/>
      <c r="B13" s="68" t="s">
        <v>2</v>
      </c>
      <c r="C13" s="62"/>
      <c r="D13" s="22"/>
      <c r="E13" s="57">
        <f>E10+1</f>
        <v>44634</v>
      </c>
      <c r="F13" s="57">
        <f>E13+2</f>
        <v>44636</v>
      </c>
      <c r="G13" s="17"/>
      <c r="H13" s="17">
        <f t="shared" si="6"/>
        <v>3</v>
      </c>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row>
    <row r="14" spans="1:64" s="3" customFormat="1" ht="30" customHeight="1" thickBot="1" x14ac:dyDescent="0.3">
      <c r="A14" s="51" t="s">
        <v>38</v>
      </c>
      <c r="B14" s="78" t="s">
        <v>46</v>
      </c>
      <c r="C14" s="79"/>
      <c r="D14" s="80"/>
      <c r="E14" s="81"/>
      <c r="F14" s="82"/>
      <c r="G14" s="17"/>
      <c r="H14" s="17" t="str">
        <f t="shared" si="6"/>
        <v/>
      </c>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row>
    <row r="15" spans="1:64" s="3" customFormat="1" ht="30" customHeight="1" thickBot="1" x14ac:dyDescent="0.3">
      <c r="A15" s="51"/>
      <c r="B15" s="85" t="s">
        <v>49</v>
      </c>
      <c r="C15" s="83"/>
      <c r="D15" s="84">
        <v>1</v>
      </c>
      <c r="E15" s="86">
        <f>E9+5</f>
        <v>44635</v>
      </c>
      <c r="F15" s="86">
        <f>E15+2</f>
        <v>44637</v>
      </c>
      <c r="G15" s="17"/>
      <c r="H15" s="17">
        <f t="shared" si="6"/>
        <v>3</v>
      </c>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row>
    <row r="16" spans="1:64" s="3" customFormat="1" ht="30" customHeight="1" thickBot="1" x14ac:dyDescent="0.3">
      <c r="A16" s="50"/>
      <c r="B16" s="85" t="s">
        <v>47</v>
      </c>
      <c r="C16" s="83"/>
      <c r="D16" s="84">
        <v>1</v>
      </c>
      <c r="E16" s="86">
        <f>E15+0</f>
        <v>44635</v>
      </c>
      <c r="F16" s="86">
        <f>E16+3</f>
        <v>44638</v>
      </c>
      <c r="G16" s="17"/>
      <c r="H16" s="17">
        <f t="shared" si="6"/>
        <v>4</v>
      </c>
      <c r="I16" s="36"/>
      <c r="J16" s="36"/>
      <c r="K16" s="36"/>
      <c r="L16" s="36"/>
      <c r="M16" s="36"/>
      <c r="N16" s="36"/>
      <c r="O16" s="36"/>
      <c r="P16" s="36"/>
      <c r="Q16" s="36"/>
      <c r="R16" s="36"/>
      <c r="S16" s="36"/>
      <c r="T16" s="36"/>
      <c r="U16" s="37"/>
      <c r="V16" s="37"/>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row>
    <row r="17" spans="1:64" s="3" customFormat="1" ht="30" customHeight="1" thickBot="1" x14ac:dyDescent="0.3">
      <c r="A17" s="50"/>
      <c r="B17" s="85" t="s">
        <v>50</v>
      </c>
      <c r="C17" s="83"/>
      <c r="D17" s="84">
        <v>1</v>
      </c>
      <c r="E17" s="86">
        <f>E16+1</f>
        <v>44636</v>
      </c>
      <c r="F17" s="86">
        <f>E17+2</f>
        <v>44638</v>
      </c>
      <c r="G17" s="17"/>
      <c r="H17" s="17">
        <f t="shared" si="6"/>
        <v>3</v>
      </c>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row>
    <row r="18" spans="1:64" s="3" customFormat="1" ht="30" customHeight="1" thickBot="1" x14ac:dyDescent="0.3">
      <c r="A18" s="50"/>
      <c r="B18" s="87" t="s">
        <v>48</v>
      </c>
      <c r="C18" s="83"/>
      <c r="D18" s="84">
        <v>1</v>
      </c>
      <c r="E18" s="86">
        <f>E17</f>
        <v>44636</v>
      </c>
      <c r="F18" s="86">
        <f>E18+1</f>
        <v>44637</v>
      </c>
      <c r="G18" s="17"/>
      <c r="H18" s="17">
        <f t="shared" si="6"/>
        <v>2</v>
      </c>
      <c r="I18" s="36"/>
      <c r="J18" s="36"/>
      <c r="K18" s="36"/>
      <c r="L18" s="36"/>
      <c r="M18" s="36"/>
      <c r="N18" s="36"/>
      <c r="O18" s="36"/>
      <c r="P18" s="36"/>
      <c r="Q18" s="36"/>
      <c r="R18" s="36"/>
      <c r="S18" s="36"/>
      <c r="T18" s="36"/>
      <c r="U18" s="36"/>
      <c r="V18" s="36"/>
      <c r="W18" s="36"/>
      <c r="X18" s="36"/>
      <c r="Y18" s="37"/>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row>
    <row r="19" spans="1:64" s="3" customFormat="1" ht="30" hidden="1" customHeight="1" thickBot="1" x14ac:dyDescent="0.3">
      <c r="A19" s="50"/>
      <c r="B19" s="69" t="s">
        <v>2</v>
      </c>
      <c r="C19" s="63"/>
      <c r="D19" s="23"/>
      <c r="E19" s="58">
        <f>E18</f>
        <v>44636</v>
      </c>
      <c r="F19" s="58">
        <f>E19+3</f>
        <v>44639</v>
      </c>
      <c r="G19" s="17"/>
      <c r="H19" s="17">
        <f t="shared" si="6"/>
        <v>4</v>
      </c>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row>
    <row r="20" spans="1:64" s="3" customFormat="1" ht="30" customHeight="1" thickBot="1" x14ac:dyDescent="0.3">
      <c r="A20" s="50" t="s">
        <v>29</v>
      </c>
      <c r="B20" s="24" t="s">
        <v>55</v>
      </c>
      <c r="C20" s="64"/>
      <c r="D20" s="25"/>
      <c r="E20" s="26"/>
      <c r="F20" s="27"/>
      <c r="G20" s="17"/>
      <c r="H20" s="17" t="str">
        <f t="shared" si="6"/>
        <v/>
      </c>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row>
    <row r="21" spans="1:64" s="3" customFormat="1" ht="30" customHeight="1" thickBot="1" x14ac:dyDescent="0.3">
      <c r="A21" s="50"/>
      <c r="B21" s="70" t="s">
        <v>56</v>
      </c>
      <c r="C21" s="65"/>
      <c r="D21" s="28">
        <v>1</v>
      </c>
      <c r="E21" s="59">
        <f>E18+4</f>
        <v>44640</v>
      </c>
      <c r="F21" s="59">
        <f>E21+5</f>
        <v>44645</v>
      </c>
      <c r="G21" s="17"/>
      <c r="H21" s="17">
        <f t="shared" si="6"/>
        <v>6</v>
      </c>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row>
    <row r="22" spans="1:64" s="3" customFormat="1" ht="30" customHeight="1" thickBot="1" x14ac:dyDescent="0.3">
      <c r="A22" s="50"/>
      <c r="B22" s="70" t="s">
        <v>57</v>
      </c>
      <c r="C22" s="65"/>
      <c r="D22" s="28">
        <v>1</v>
      </c>
      <c r="E22" s="59">
        <f>F21+1</f>
        <v>44646</v>
      </c>
      <c r="F22" s="59">
        <f>E22+4</f>
        <v>44650</v>
      </c>
      <c r="G22" s="17"/>
      <c r="H22" s="17">
        <f t="shared" si="6"/>
        <v>5</v>
      </c>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row>
    <row r="23" spans="1:64" s="3" customFormat="1" ht="30" hidden="1" customHeight="1" thickBot="1" x14ac:dyDescent="0.3">
      <c r="A23" s="50"/>
      <c r="B23" s="70" t="s">
        <v>0</v>
      </c>
      <c r="C23" s="65"/>
      <c r="D23" s="28"/>
      <c r="E23" s="59">
        <f>E22+5</f>
        <v>44651</v>
      </c>
      <c r="F23" s="59">
        <f>E23+5</f>
        <v>44656</v>
      </c>
      <c r="G23" s="17"/>
      <c r="H23" s="17">
        <f t="shared" si="6"/>
        <v>6</v>
      </c>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row>
    <row r="24" spans="1:64" s="3" customFormat="1" ht="30" hidden="1" customHeight="1" thickBot="1" x14ac:dyDescent="0.3">
      <c r="A24" s="50"/>
      <c r="B24" s="70" t="s">
        <v>1</v>
      </c>
      <c r="C24" s="65"/>
      <c r="D24" s="28"/>
      <c r="E24" s="59">
        <f>F23+1</f>
        <v>44657</v>
      </c>
      <c r="F24" s="59">
        <f>E24+4</f>
        <v>44661</v>
      </c>
      <c r="G24" s="17"/>
      <c r="H24" s="17">
        <f t="shared" si="6"/>
        <v>5</v>
      </c>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row>
    <row r="25" spans="1:64" s="3" customFormat="1" ht="30" hidden="1" customHeight="1" thickBot="1" x14ac:dyDescent="0.3">
      <c r="A25" s="50"/>
      <c r="B25" s="70" t="s">
        <v>2</v>
      </c>
      <c r="C25" s="65"/>
      <c r="D25" s="28"/>
      <c r="E25" s="59">
        <f>E23</f>
        <v>44651</v>
      </c>
      <c r="F25" s="59">
        <f>E25+4</f>
        <v>44655</v>
      </c>
      <c r="G25" s="17"/>
      <c r="H25" s="17">
        <f t="shared" si="6"/>
        <v>5</v>
      </c>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row>
    <row r="26" spans="1:64" s="3" customFormat="1" ht="30" customHeight="1" thickBot="1" x14ac:dyDescent="0.3">
      <c r="A26" s="50" t="s">
        <v>29</v>
      </c>
      <c r="B26" s="92" t="s">
        <v>58</v>
      </c>
      <c r="C26" s="93"/>
      <c r="D26" s="94"/>
      <c r="E26" s="95"/>
      <c r="F26" s="96"/>
      <c r="G26" s="17"/>
      <c r="H26" s="17" t="str">
        <f t="shared" si="6"/>
        <v/>
      </c>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row>
    <row r="27" spans="1:64" s="3" customFormat="1" ht="30" customHeight="1" thickBot="1" x14ac:dyDescent="0.3">
      <c r="A27" s="50"/>
      <c r="B27" s="90" t="s">
        <v>59</v>
      </c>
      <c r="C27" s="88"/>
      <c r="D27" s="89">
        <v>1</v>
      </c>
      <c r="E27" s="91">
        <f>E22+3</f>
        <v>44649</v>
      </c>
      <c r="F27" s="91">
        <f>E27+2</f>
        <v>44651</v>
      </c>
      <c r="G27" s="17"/>
      <c r="H27" s="17">
        <f t="shared" si="6"/>
        <v>3</v>
      </c>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row>
    <row r="28" spans="1:64" s="3" customFormat="1" ht="30" customHeight="1" thickBot="1" x14ac:dyDescent="0.3">
      <c r="A28" s="50"/>
      <c r="B28" s="97" t="s">
        <v>60</v>
      </c>
      <c r="C28" s="66"/>
      <c r="D28" s="29">
        <v>1</v>
      </c>
      <c r="E28" s="98">
        <f>E22+3</f>
        <v>44649</v>
      </c>
      <c r="F28" s="98">
        <f>F22+3</f>
        <v>44653</v>
      </c>
      <c r="G28" s="17"/>
      <c r="H28" s="17">
        <f t="shared" si="6"/>
        <v>5</v>
      </c>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row>
    <row r="29" spans="1:64" s="3" customFormat="1" ht="30" customHeight="1" thickBot="1" x14ac:dyDescent="0.3">
      <c r="A29" s="50"/>
      <c r="B29" s="97" t="s">
        <v>61</v>
      </c>
      <c r="C29" s="66"/>
      <c r="D29" s="29">
        <v>1</v>
      </c>
      <c r="E29" s="98">
        <f t="shared" ref="E29:F29" si="7">E23+3</f>
        <v>44654</v>
      </c>
      <c r="F29" s="98">
        <f t="shared" si="7"/>
        <v>44659</v>
      </c>
      <c r="G29" s="17"/>
      <c r="H29" s="17">
        <f t="shared" si="6"/>
        <v>6</v>
      </c>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row>
    <row r="30" spans="1:64" s="3" customFormat="1" ht="30" customHeight="1" thickBot="1" x14ac:dyDescent="0.3">
      <c r="A30" s="50"/>
      <c r="B30" s="97" t="s">
        <v>62</v>
      </c>
      <c r="C30" s="66"/>
      <c r="D30" s="29">
        <v>0.9</v>
      </c>
      <c r="E30" s="98">
        <f t="shared" ref="E30:F30" si="8">E24+3</f>
        <v>44660</v>
      </c>
      <c r="F30" s="98">
        <f t="shared" si="8"/>
        <v>44664</v>
      </c>
      <c r="G30" s="17"/>
      <c r="H30" s="17">
        <f t="shared" si="6"/>
        <v>5</v>
      </c>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row>
    <row r="31" spans="1:64" s="3" customFormat="1" ht="30" customHeight="1" thickBot="1" x14ac:dyDescent="0.3">
      <c r="A31" s="50"/>
      <c r="B31" s="97" t="s">
        <v>63</v>
      </c>
      <c r="C31" s="66"/>
      <c r="D31" s="29">
        <v>0.9</v>
      </c>
      <c r="E31" s="98">
        <f t="shared" ref="E31:F31" si="9">E25+3</f>
        <v>44654</v>
      </c>
      <c r="F31" s="98">
        <f t="shared" si="9"/>
        <v>44658</v>
      </c>
      <c r="G31" s="17"/>
      <c r="H31" s="17">
        <f t="shared" si="6"/>
        <v>5</v>
      </c>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row>
    <row r="32" spans="1:64" s="3" customFormat="1" ht="30" customHeight="1" thickBot="1" x14ac:dyDescent="0.3">
      <c r="A32" s="50" t="s">
        <v>31</v>
      </c>
      <c r="B32" s="71"/>
      <c r="C32" s="67"/>
      <c r="D32" s="16"/>
      <c r="E32" s="60"/>
      <c r="F32" s="60"/>
      <c r="G32" s="17"/>
      <c r="H32" s="17" t="str">
        <f t="shared" si="6"/>
        <v/>
      </c>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row>
    <row r="33" spans="1:64" s="3" customFormat="1" ht="30" customHeight="1" thickBot="1" x14ac:dyDescent="0.3">
      <c r="A33" s="51" t="s">
        <v>30</v>
      </c>
      <c r="B33" s="30" t="s">
        <v>3</v>
      </c>
      <c r="C33" s="31"/>
      <c r="D33" s="32"/>
      <c r="E33" s="33"/>
      <c r="F33" s="34"/>
      <c r="G33" s="35"/>
      <c r="H33" s="35" t="str">
        <f t="shared" si="6"/>
        <v/>
      </c>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row>
    <row r="34" spans="1:64" ht="30" customHeight="1" x14ac:dyDescent="0.25">
      <c r="G34" s="6"/>
    </row>
    <row r="35" spans="1:64" ht="30" customHeight="1" x14ac:dyDescent="0.25">
      <c r="C35" s="14"/>
      <c r="F35" s="52"/>
    </row>
    <row r="36" spans="1:64" ht="30" customHeight="1" x14ac:dyDescent="0.25">
      <c r="C36" s="15"/>
    </row>
  </sheetData>
  <mergeCells count="9">
    <mergeCell ref="BF4:BL4"/>
    <mergeCell ref="E3:F3"/>
    <mergeCell ref="I4:O4"/>
    <mergeCell ref="P4:V4"/>
    <mergeCell ref="W4:AC4"/>
    <mergeCell ref="AD4:AJ4"/>
    <mergeCell ref="AK4:AQ4"/>
    <mergeCell ref="AR4:AX4"/>
    <mergeCell ref="AY4:BE4"/>
  </mergeCells>
  <conditionalFormatting sqref="D7:D27 D32:D33">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5" priority="37">
      <formula>AND(TODAY()&gt;=I$5,TODAY()&lt;J$5)</formula>
    </cfRule>
  </conditionalFormatting>
  <conditionalFormatting sqref="I7:BL33">
    <cfRule type="expression" dxfId="4" priority="31">
      <formula>AND(task_start&lt;=I$5,ROUNDDOWN((task_end-task_start+1)*task_progress,0)+task_start-1&gt;=I$5)</formula>
    </cfRule>
    <cfRule type="expression" dxfId="3" priority="32" stopIfTrue="1">
      <formula>AND(task_end&gt;=I$5,task_start&lt;J$5)</formula>
    </cfRule>
  </conditionalFormatting>
  <conditionalFormatting sqref="D28">
    <cfRule type="dataBar" priority="4">
      <dataBar>
        <cfvo type="num" val="0"/>
        <cfvo type="num" val="1"/>
        <color theme="0" tint="-0.249977111117893"/>
      </dataBar>
      <extLst>
        <ext xmlns:x14="http://schemas.microsoft.com/office/spreadsheetml/2009/9/main" uri="{B025F937-C7B1-47D3-B67F-A62EFF666E3E}">
          <x14:id>{066FEEC6-D23C-4F12-8B56-2350A658FCD7}</x14:id>
        </ext>
      </extLst>
    </cfRule>
  </conditionalFormatting>
  <conditionalFormatting sqref="D29">
    <cfRule type="dataBar" priority="3">
      <dataBar>
        <cfvo type="num" val="0"/>
        <cfvo type="num" val="1"/>
        <color theme="0" tint="-0.249977111117893"/>
      </dataBar>
      <extLst>
        <ext xmlns:x14="http://schemas.microsoft.com/office/spreadsheetml/2009/9/main" uri="{B025F937-C7B1-47D3-B67F-A62EFF666E3E}">
          <x14:id>{7C8E1F86-30CB-4220-9C2A-2BE70284A3FA}</x14:id>
        </ext>
      </extLst>
    </cfRule>
  </conditionalFormatting>
  <conditionalFormatting sqref="D30">
    <cfRule type="dataBar" priority="2">
      <dataBar>
        <cfvo type="num" val="0"/>
        <cfvo type="num" val="1"/>
        <color theme="0" tint="-0.249977111117893"/>
      </dataBar>
      <extLst>
        <ext xmlns:x14="http://schemas.microsoft.com/office/spreadsheetml/2009/9/main" uri="{B025F937-C7B1-47D3-B67F-A62EFF666E3E}">
          <x14:id>{46F0EE82-8907-4F3E-A892-B77A3707D6E0}</x14:id>
        </ext>
      </extLst>
    </cfRule>
  </conditionalFormatting>
  <conditionalFormatting sqref="D31">
    <cfRule type="dataBar" priority="1">
      <dataBar>
        <cfvo type="num" val="0"/>
        <cfvo type="num" val="1"/>
        <color theme="0" tint="-0.249977111117893"/>
      </dataBar>
      <extLst>
        <ext xmlns:x14="http://schemas.microsoft.com/office/spreadsheetml/2009/9/main" uri="{B025F937-C7B1-47D3-B67F-A62EFF666E3E}">
          <x14:id>{20F3369F-9FAE-451A-90A2-74BF6BB535DC}</x14:id>
        </ext>
      </extLst>
    </cfRule>
  </conditionalFormatting>
  <dataValidations count="1">
    <dataValidation type="whole" operator="greaterThanOrEqual" allowBlank="1" showInputMessage="1" promptTitle="Display Week" prompt="Changing this number will scroll the Gantt Chart view." sqref="E4">
      <formula1>1</formula1>
    </dataValidation>
  </dataValidations>
  <hyperlinks>
    <hyperlink ref="I1" r:id="rId1" display="SIMPLE GANTT CHART by Vertex42.com"/>
  </hyperlinks>
  <printOptions horizontalCentered="1"/>
  <pageMargins left="0.35" right="0.35" top="0.35" bottom="0.5" header="0.3" footer="0.3"/>
  <pageSetup scale="57" fitToHeight="0" orientation="landscape" r:id="rId2"/>
  <headerFooter differentFirst="1" scaleWithDoc="0">
    <oddFooter>Page &amp;P of &amp;N</oddFooter>
  </headerFooter>
  <ignoredErrors>
    <ignoredError sqref="F22:F23 E23 F18"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D7:D27 D32:D33</xm:sqref>
        </x14:conditionalFormatting>
        <x14:conditionalFormatting xmlns:xm="http://schemas.microsoft.com/office/excel/2006/main">
          <x14:cfRule type="dataBar" id="{066FEEC6-D23C-4F12-8B56-2350A658FCD7}">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7C8E1F86-30CB-4220-9C2A-2BE70284A3FA}">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46F0EE82-8907-4F3E-A892-B77A3707D6E0}">
            <x14:dataBar minLength="0" maxLength="100" gradient="0">
              <x14:cfvo type="num">
                <xm:f>0</xm:f>
              </x14:cfvo>
              <x14:cfvo type="num">
                <xm:f>1</xm:f>
              </x14:cfvo>
              <x14:negativeFillColor rgb="FFFF0000"/>
              <x14:axisColor rgb="FF000000"/>
            </x14:dataBar>
          </x14:cfRule>
          <xm:sqref>D30</xm:sqref>
        </x14:conditionalFormatting>
        <x14:conditionalFormatting xmlns:xm="http://schemas.microsoft.com/office/excel/2006/main">
          <x14:cfRule type="dataBar" id="{20F3369F-9FAE-451A-90A2-74BF6BB535DC}">
            <x14:dataBar minLength="0" maxLength="100" gradient="0">
              <x14:cfvo type="num">
                <xm:f>0</xm:f>
              </x14:cfvo>
              <x14:cfvo type="num">
                <xm:f>1</xm:f>
              </x14:cfvo>
              <x14:negativeFillColor rgb="FFFF0000"/>
              <x14:axisColor rgb="FF000000"/>
            </x14:dataBar>
          </x14:cfRule>
          <xm:sqref>D31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ColWidth="9.140625" defaultRowHeight="12.75" x14ac:dyDescent="0.2"/>
  <cols>
    <col min="1" max="1" width="87.140625" style="40" customWidth="1"/>
    <col min="2" max="16384" width="9.140625" style="2"/>
  </cols>
  <sheetData>
    <row r="1" spans="1:2" ht="46.5" customHeight="1" x14ac:dyDescent="0.2"/>
    <row r="2" spans="1:2" s="42" customFormat="1" ht="15.75" x14ac:dyDescent="0.25">
      <c r="A2" s="41" t="s">
        <v>15</v>
      </c>
      <c r="B2" s="41"/>
    </row>
    <row r="3" spans="1:2" s="46" customFormat="1" ht="27" customHeight="1" x14ac:dyDescent="0.25">
      <c r="A3" s="75" t="s">
        <v>20</v>
      </c>
      <c r="B3" s="47"/>
    </row>
    <row r="4" spans="1:2" s="43" customFormat="1" ht="26.25" x14ac:dyDescent="0.4">
      <c r="A4" s="44" t="s">
        <v>14</v>
      </c>
    </row>
    <row r="5" spans="1:2" ht="74.099999999999994" customHeight="1" x14ac:dyDescent="0.2">
      <c r="A5" s="45" t="s">
        <v>23</v>
      </c>
    </row>
    <row r="6" spans="1:2" ht="26.25" customHeight="1" x14ac:dyDescent="0.2">
      <c r="A6" s="44" t="s">
        <v>26</v>
      </c>
    </row>
    <row r="7" spans="1:2" s="40" customFormat="1" ht="204.95" customHeight="1" x14ac:dyDescent="0.25">
      <c r="A7" s="49" t="s">
        <v>25</v>
      </c>
    </row>
    <row r="8" spans="1:2" s="43" customFormat="1" ht="26.25" x14ac:dyDescent="0.4">
      <c r="A8" s="44" t="s">
        <v>16</v>
      </c>
    </row>
    <row r="9" spans="1:2" ht="60" x14ac:dyDescent="0.2">
      <c r="A9" s="45" t="s">
        <v>24</v>
      </c>
    </row>
    <row r="10" spans="1:2" s="40" customFormat="1" ht="27.95" customHeight="1" x14ac:dyDescent="0.25">
      <c r="A10" s="48" t="s">
        <v>22</v>
      </c>
    </row>
    <row r="11" spans="1:2" s="43" customFormat="1" ht="26.25" x14ac:dyDescent="0.4">
      <c r="A11" s="44" t="s">
        <v>13</v>
      </c>
    </row>
    <row r="12" spans="1:2" ht="30" x14ac:dyDescent="0.2">
      <c r="A12" s="45" t="s">
        <v>21</v>
      </c>
    </row>
    <row r="13" spans="1:2" s="40" customFormat="1" ht="27.95" customHeight="1" x14ac:dyDescent="0.25">
      <c r="A13" s="48" t="s">
        <v>7</v>
      </c>
    </row>
    <row r="14" spans="1:2" s="43" customFormat="1" ht="26.25" x14ac:dyDescent="0.4">
      <c r="A14" s="44" t="s">
        <v>17</v>
      </c>
    </row>
    <row r="15" spans="1:2" ht="75" customHeight="1" x14ac:dyDescent="0.2">
      <c r="A15" s="45" t="s">
        <v>18</v>
      </c>
    </row>
    <row r="16" spans="1:2" ht="75" x14ac:dyDescent="0.2">
      <c r="A16" s="45" t="s">
        <v>19</v>
      </c>
    </row>
  </sheetData>
  <hyperlinks>
    <hyperlink ref="A13" r:id="rId1"/>
    <hyperlink ref="A10" r:id="rId2"/>
    <hyperlink ref="A3" r:id="rId3"/>
    <hyperlink ref="A2" r:id="rId4"/>
  </hyperlinks>
  <pageMargins left="0.5" right="0.5" top="0.5" bottom="0.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G36"/>
  <sheetViews>
    <sheetView showGridLines="0" tabSelected="1" showRuler="0" zoomScale="70" zoomScaleNormal="70" zoomScalePageLayoutView="70" workbookViewId="0">
      <pane ySplit="6" topLeftCell="A7" activePane="bottomLeft" state="frozen"/>
      <selection pane="bottomLeft" activeCell="K32" sqref="K32"/>
    </sheetView>
  </sheetViews>
  <sheetFormatPr defaultRowHeight="30" customHeight="1" x14ac:dyDescent="0.25"/>
  <cols>
    <col min="1" max="1" width="2.7109375" style="50" customWidth="1"/>
    <col min="2" max="2" width="41.42578125" bestFit="1" customWidth="1"/>
    <col min="3" max="3" width="11.42578125" hidden="1" customWidth="1"/>
    <col min="4" max="4" width="13.85546875" customWidth="1"/>
    <col min="5" max="5" width="10.42578125" style="5" customWidth="1"/>
    <col min="6" max="6" width="10.42578125" customWidth="1"/>
    <col min="7" max="7" width="2.7109375" customWidth="1"/>
    <col min="8" max="8" width="6.140625" hidden="1" customWidth="1"/>
    <col min="9" max="14" width="2.5703125" customWidth="1"/>
    <col min="15" max="15" width="3.140625" bestFit="1" customWidth="1"/>
    <col min="16" max="20" width="2.5703125" customWidth="1"/>
    <col min="21" max="21" width="2.85546875" bestFit="1" customWidth="1"/>
    <col min="22" max="22" width="3.140625" bestFit="1" customWidth="1"/>
    <col min="23" max="23" width="2.5703125" customWidth="1"/>
    <col min="24" max="32" width="3.140625" bestFit="1" customWidth="1"/>
    <col min="33" max="52" width="2.5703125" customWidth="1"/>
    <col min="53" max="53" width="3.140625" bestFit="1" customWidth="1"/>
    <col min="54" max="54" width="2.5703125" customWidth="1"/>
    <col min="55" max="59" width="3.140625" bestFit="1" customWidth="1"/>
    <col min="60" max="64" width="2.5703125" customWidth="1"/>
    <col min="65" max="65" width="2.42578125" bestFit="1" customWidth="1"/>
    <col min="66" max="66" width="3" bestFit="1" customWidth="1"/>
    <col min="67" max="67" width="2.7109375" bestFit="1" customWidth="1"/>
    <col min="68" max="70" width="3" bestFit="1" customWidth="1"/>
    <col min="71" max="71" width="2.85546875" bestFit="1" customWidth="1"/>
    <col min="72" max="72" width="3" bestFit="1" customWidth="1"/>
    <col min="73" max="73" width="2.85546875" bestFit="1" customWidth="1"/>
    <col min="74" max="75" width="3" bestFit="1" customWidth="1"/>
    <col min="76" max="76" width="3.42578125" bestFit="1" customWidth="1"/>
    <col min="77" max="77" width="3" bestFit="1" customWidth="1"/>
    <col min="78" max="80" width="3.42578125" bestFit="1" customWidth="1"/>
    <col min="81" max="81" width="3.140625" bestFit="1" customWidth="1"/>
    <col min="82" max="82" width="3.42578125" bestFit="1" customWidth="1"/>
    <col min="83" max="83" width="3.140625" bestFit="1" customWidth="1"/>
    <col min="84" max="85" width="3.42578125" bestFit="1" customWidth="1"/>
  </cols>
  <sheetData>
    <row r="1" spans="1:85" ht="30" customHeight="1" x14ac:dyDescent="0.45">
      <c r="A1" s="51" t="s">
        <v>32</v>
      </c>
      <c r="B1" s="54" t="s">
        <v>52</v>
      </c>
      <c r="C1" s="1"/>
      <c r="D1" s="2"/>
      <c r="E1" s="4"/>
      <c r="F1" s="39"/>
      <c r="H1" s="2"/>
      <c r="I1" s="73" t="s">
        <v>54</v>
      </c>
    </row>
    <row r="2" spans="1:85" ht="30" customHeight="1" x14ac:dyDescent="0.3">
      <c r="A2" s="50" t="s">
        <v>27</v>
      </c>
      <c r="B2" s="55" t="s">
        <v>51</v>
      </c>
      <c r="I2" s="74"/>
    </row>
    <row r="3" spans="1:85" ht="30" customHeight="1" x14ac:dyDescent="0.25">
      <c r="A3" s="50" t="s">
        <v>39</v>
      </c>
      <c r="B3" s="56" t="s">
        <v>53</v>
      </c>
      <c r="D3" s="77" t="s">
        <v>4</v>
      </c>
      <c r="E3" s="108">
        <f>DATE(2022, 3, 10)</f>
        <v>44630</v>
      </c>
      <c r="F3" s="108"/>
    </row>
    <row r="4" spans="1:85" ht="30" customHeight="1" x14ac:dyDescent="0.25">
      <c r="A4" s="51" t="s">
        <v>33</v>
      </c>
      <c r="D4" s="77" t="s">
        <v>11</v>
      </c>
      <c r="E4" s="7">
        <v>2</v>
      </c>
      <c r="I4" s="105">
        <f>I5</f>
        <v>44634</v>
      </c>
      <c r="J4" s="106"/>
      <c r="K4" s="106"/>
      <c r="L4" s="106"/>
      <c r="M4" s="106"/>
      <c r="N4" s="106"/>
      <c r="O4" s="107"/>
      <c r="P4" s="105">
        <f>P5</f>
        <v>44641</v>
      </c>
      <c r="Q4" s="106"/>
      <c r="R4" s="106"/>
      <c r="S4" s="106"/>
      <c r="T4" s="106"/>
      <c r="U4" s="106"/>
      <c r="V4" s="107"/>
      <c r="W4" s="105">
        <f>W5</f>
        <v>44648</v>
      </c>
      <c r="X4" s="106"/>
      <c r="Y4" s="106"/>
      <c r="Z4" s="106"/>
      <c r="AA4" s="106"/>
      <c r="AB4" s="106"/>
      <c r="AC4" s="107"/>
      <c r="AD4" s="105">
        <f>AD5</f>
        <v>44655</v>
      </c>
      <c r="AE4" s="106"/>
      <c r="AF4" s="106"/>
      <c r="AG4" s="106"/>
      <c r="AH4" s="106"/>
      <c r="AI4" s="106"/>
      <c r="AJ4" s="107"/>
      <c r="AK4" s="105">
        <f>AK5</f>
        <v>44662</v>
      </c>
      <c r="AL4" s="106"/>
      <c r="AM4" s="106"/>
      <c r="AN4" s="106"/>
      <c r="AO4" s="106"/>
      <c r="AP4" s="106"/>
      <c r="AQ4" s="107"/>
      <c r="AR4" s="105">
        <f>AR5</f>
        <v>44669</v>
      </c>
      <c r="AS4" s="106"/>
      <c r="AT4" s="106"/>
      <c r="AU4" s="106"/>
      <c r="AV4" s="106"/>
      <c r="AW4" s="106"/>
      <c r="AX4" s="107"/>
      <c r="AY4" s="105">
        <f>AY5</f>
        <v>44676</v>
      </c>
      <c r="AZ4" s="106"/>
      <c r="BA4" s="106"/>
      <c r="BB4" s="106"/>
      <c r="BC4" s="106"/>
      <c r="BD4" s="106"/>
      <c r="BE4" s="107"/>
      <c r="BF4" s="105">
        <f>BF5</f>
        <v>44683</v>
      </c>
      <c r="BG4" s="106"/>
      <c r="BH4" s="106"/>
      <c r="BI4" s="106"/>
      <c r="BJ4" s="106"/>
      <c r="BK4" s="106"/>
      <c r="BL4" s="107"/>
      <c r="BM4" s="105">
        <f>BM5</f>
        <v>44690</v>
      </c>
      <c r="BN4" s="106"/>
      <c r="BO4" s="106"/>
      <c r="BP4" s="106"/>
      <c r="BQ4" s="106"/>
      <c r="BR4" s="106"/>
      <c r="BS4" s="107"/>
      <c r="BT4" s="105">
        <f>BT5</f>
        <v>44697</v>
      </c>
      <c r="BU4" s="106"/>
      <c r="BV4" s="106"/>
      <c r="BW4" s="106"/>
      <c r="BX4" s="106"/>
      <c r="BY4" s="106"/>
      <c r="BZ4" s="107"/>
      <c r="CA4" s="105">
        <f>CA5</f>
        <v>44704</v>
      </c>
      <c r="CB4" s="106"/>
      <c r="CC4" s="106"/>
      <c r="CD4" s="106"/>
      <c r="CE4" s="106"/>
      <c r="CF4" s="106"/>
      <c r="CG4" s="107"/>
    </row>
    <row r="5" spans="1:85" ht="15" customHeight="1" x14ac:dyDescent="0.25">
      <c r="A5" s="51" t="s">
        <v>34</v>
      </c>
      <c r="B5" s="72"/>
      <c r="C5" s="72"/>
      <c r="D5" s="72"/>
      <c r="E5" s="72"/>
      <c r="F5" s="72"/>
      <c r="G5" s="72"/>
      <c r="I5" s="11">
        <f>Project_Start-WEEKDAY(Project_Start,1)+2+7*(Display_Week-1)</f>
        <v>44634</v>
      </c>
      <c r="J5" s="10">
        <f>I5+1</f>
        <v>44635</v>
      </c>
      <c r="K5" s="10">
        <f t="shared" ref="K5:AX5" si="0">J5+1</f>
        <v>44636</v>
      </c>
      <c r="L5" s="10">
        <f t="shared" si="0"/>
        <v>44637</v>
      </c>
      <c r="M5" s="10">
        <f t="shared" si="0"/>
        <v>44638</v>
      </c>
      <c r="N5" s="10">
        <f t="shared" si="0"/>
        <v>44639</v>
      </c>
      <c r="O5" s="12">
        <f t="shared" si="0"/>
        <v>44640</v>
      </c>
      <c r="P5" s="11">
        <f>O5+1</f>
        <v>44641</v>
      </c>
      <c r="Q5" s="10">
        <f>P5+1</f>
        <v>44642</v>
      </c>
      <c r="R5" s="10">
        <f t="shared" si="0"/>
        <v>44643</v>
      </c>
      <c r="S5" s="10">
        <f t="shared" si="0"/>
        <v>44644</v>
      </c>
      <c r="T5" s="10">
        <f t="shared" si="0"/>
        <v>44645</v>
      </c>
      <c r="U5" s="10">
        <f t="shared" si="0"/>
        <v>44646</v>
      </c>
      <c r="V5" s="12">
        <f t="shared" si="0"/>
        <v>44647</v>
      </c>
      <c r="W5" s="11">
        <f>V5+1</f>
        <v>44648</v>
      </c>
      <c r="X5" s="10">
        <f>W5+1</f>
        <v>44649</v>
      </c>
      <c r="Y5" s="10">
        <f t="shared" si="0"/>
        <v>44650</v>
      </c>
      <c r="Z5" s="10">
        <f t="shared" si="0"/>
        <v>44651</v>
      </c>
      <c r="AA5" s="10">
        <f t="shared" si="0"/>
        <v>44652</v>
      </c>
      <c r="AB5" s="10">
        <f t="shared" si="0"/>
        <v>44653</v>
      </c>
      <c r="AC5" s="12">
        <f t="shared" si="0"/>
        <v>44654</v>
      </c>
      <c r="AD5" s="11">
        <f>AC5+1</f>
        <v>44655</v>
      </c>
      <c r="AE5" s="10">
        <f>AD5+1</f>
        <v>44656</v>
      </c>
      <c r="AF5" s="10">
        <f t="shared" si="0"/>
        <v>44657</v>
      </c>
      <c r="AG5" s="10">
        <f t="shared" si="0"/>
        <v>44658</v>
      </c>
      <c r="AH5" s="10">
        <f t="shared" si="0"/>
        <v>44659</v>
      </c>
      <c r="AI5" s="10">
        <f t="shared" si="0"/>
        <v>44660</v>
      </c>
      <c r="AJ5" s="12">
        <f t="shared" si="0"/>
        <v>44661</v>
      </c>
      <c r="AK5" s="11">
        <f>AJ5+1</f>
        <v>44662</v>
      </c>
      <c r="AL5" s="10">
        <f>AK5+1</f>
        <v>44663</v>
      </c>
      <c r="AM5" s="10">
        <f t="shared" si="0"/>
        <v>44664</v>
      </c>
      <c r="AN5" s="10">
        <f t="shared" si="0"/>
        <v>44665</v>
      </c>
      <c r="AO5" s="10">
        <f t="shared" si="0"/>
        <v>44666</v>
      </c>
      <c r="AP5" s="10">
        <f t="shared" si="0"/>
        <v>44667</v>
      </c>
      <c r="AQ5" s="12">
        <f t="shared" si="0"/>
        <v>44668</v>
      </c>
      <c r="AR5" s="11">
        <f>AQ5+1</f>
        <v>44669</v>
      </c>
      <c r="AS5" s="10">
        <f>AR5+1</f>
        <v>44670</v>
      </c>
      <c r="AT5" s="10">
        <f t="shared" si="0"/>
        <v>44671</v>
      </c>
      <c r="AU5" s="10">
        <f t="shared" si="0"/>
        <v>44672</v>
      </c>
      <c r="AV5" s="10">
        <f t="shared" si="0"/>
        <v>44673</v>
      </c>
      <c r="AW5" s="10">
        <f t="shared" si="0"/>
        <v>44674</v>
      </c>
      <c r="AX5" s="12">
        <f t="shared" si="0"/>
        <v>44675</v>
      </c>
      <c r="AY5" s="11">
        <f>AX5+1</f>
        <v>44676</v>
      </c>
      <c r="AZ5" s="10">
        <f>AY5+1</f>
        <v>44677</v>
      </c>
      <c r="BA5" s="10">
        <f t="shared" ref="BA5:BE5" si="1">AZ5+1</f>
        <v>44678</v>
      </c>
      <c r="BB5" s="10">
        <f t="shared" si="1"/>
        <v>44679</v>
      </c>
      <c r="BC5" s="10">
        <f t="shared" si="1"/>
        <v>44680</v>
      </c>
      <c r="BD5" s="10">
        <f t="shared" si="1"/>
        <v>44681</v>
      </c>
      <c r="BE5" s="12">
        <f t="shared" si="1"/>
        <v>44682</v>
      </c>
      <c r="BF5" s="11">
        <f>BE5+1</f>
        <v>44683</v>
      </c>
      <c r="BG5" s="10">
        <f>BF5+1</f>
        <v>44684</v>
      </c>
      <c r="BH5" s="10">
        <f t="shared" ref="BH5:BL5" si="2">BG5+1</f>
        <v>44685</v>
      </c>
      <c r="BI5" s="10">
        <f t="shared" si="2"/>
        <v>44686</v>
      </c>
      <c r="BJ5" s="10">
        <f t="shared" si="2"/>
        <v>44687</v>
      </c>
      <c r="BK5" s="10">
        <f t="shared" si="2"/>
        <v>44688</v>
      </c>
      <c r="BL5" s="12">
        <f t="shared" si="2"/>
        <v>44689</v>
      </c>
      <c r="BM5" s="11">
        <f>BL5+1</f>
        <v>44690</v>
      </c>
      <c r="BN5" s="10">
        <f>BM5+1</f>
        <v>44691</v>
      </c>
      <c r="BO5" s="10">
        <f t="shared" ref="BO5" si="3">BN5+1</f>
        <v>44692</v>
      </c>
      <c r="BP5" s="10">
        <f t="shared" ref="BP5" si="4">BO5+1</f>
        <v>44693</v>
      </c>
      <c r="BQ5" s="10">
        <f t="shared" ref="BQ5" si="5">BP5+1</f>
        <v>44694</v>
      </c>
      <c r="BR5" s="10">
        <f t="shared" ref="BR5" si="6">BQ5+1</f>
        <v>44695</v>
      </c>
      <c r="BS5" s="12">
        <f t="shared" ref="BS5" si="7">BR5+1</f>
        <v>44696</v>
      </c>
      <c r="BT5" s="11">
        <f>BS5+1</f>
        <v>44697</v>
      </c>
      <c r="BU5" s="10">
        <f>BT5+1</f>
        <v>44698</v>
      </c>
      <c r="BV5" s="10">
        <f t="shared" ref="BV5" si="8">BU5+1</f>
        <v>44699</v>
      </c>
      <c r="BW5" s="10">
        <f t="shared" ref="BW5" si="9">BV5+1</f>
        <v>44700</v>
      </c>
      <c r="BX5" s="10">
        <f t="shared" ref="BX5" si="10">BW5+1</f>
        <v>44701</v>
      </c>
      <c r="BY5" s="10">
        <f t="shared" ref="BY5" si="11">BX5+1</f>
        <v>44702</v>
      </c>
      <c r="BZ5" s="12">
        <f t="shared" ref="BZ5" si="12">BY5+1</f>
        <v>44703</v>
      </c>
      <c r="CA5" s="11">
        <f>BZ5+1</f>
        <v>44704</v>
      </c>
      <c r="CB5" s="10">
        <f>CA5+1</f>
        <v>44705</v>
      </c>
      <c r="CC5" s="10">
        <f t="shared" ref="CC5" si="13">CB5+1</f>
        <v>44706</v>
      </c>
      <c r="CD5" s="10">
        <f t="shared" ref="CD5" si="14">CC5+1</f>
        <v>44707</v>
      </c>
      <c r="CE5" s="10">
        <f t="shared" ref="CE5" si="15">CD5+1</f>
        <v>44708</v>
      </c>
      <c r="CF5" s="10">
        <f t="shared" ref="CF5" si="16">CE5+1</f>
        <v>44709</v>
      </c>
      <c r="CG5" s="12">
        <f t="shared" ref="CG5" si="17">CF5+1</f>
        <v>44710</v>
      </c>
    </row>
    <row r="6" spans="1:85" ht="30" customHeight="1" thickBot="1" x14ac:dyDescent="0.3">
      <c r="A6" s="51" t="s">
        <v>35</v>
      </c>
      <c r="B6" s="8" t="s">
        <v>12</v>
      </c>
      <c r="C6" s="9" t="s">
        <v>6</v>
      </c>
      <c r="D6" s="9" t="s">
        <v>5</v>
      </c>
      <c r="E6" s="9" t="s">
        <v>8</v>
      </c>
      <c r="F6" s="9" t="s">
        <v>9</v>
      </c>
      <c r="G6" s="9"/>
      <c r="H6" s="9" t="s">
        <v>10</v>
      </c>
      <c r="I6" s="13" t="str">
        <f t="shared" ref="I6:BL6" si="18">LEFT(TEXT(I5,"ddd"),1)</f>
        <v>M</v>
      </c>
      <c r="J6" s="13" t="str">
        <f t="shared" si="18"/>
        <v>T</v>
      </c>
      <c r="K6" s="13" t="str">
        <f t="shared" si="18"/>
        <v>W</v>
      </c>
      <c r="L6" s="13" t="str">
        <f t="shared" si="18"/>
        <v>T</v>
      </c>
      <c r="M6" s="13" t="str">
        <f t="shared" si="18"/>
        <v>F</v>
      </c>
      <c r="N6" s="13" t="str">
        <f t="shared" si="18"/>
        <v>S</v>
      </c>
      <c r="O6" s="13" t="str">
        <f t="shared" si="18"/>
        <v>S</v>
      </c>
      <c r="P6" s="13" t="str">
        <f t="shared" si="18"/>
        <v>M</v>
      </c>
      <c r="Q6" s="13" t="str">
        <f t="shared" si="18"/>
        <v>T</v>
      </c>
      <c r="R6" s="13" t="str">
        <f t="shared" si="18"/>
        <v>W</v>
      </c>
      <c r="S6" s="13" t="str">
        <f t="shared" si="18"/>
        <v>T</v>
      </c>
      <c r="T6" s="13" t="str">
        <f t="shared" si="18"/>
        <v>F</v>
      </c>
      <c r="U6" s="13" t="str">
        <f t="shared" si="18"/>
        <v>S</v>
      </c>
      <c r="V6" s="13" t="str">
        <f t="shared" si="18"/>
        <v>S</v>
      </c>
      <c r="W6" s="13" t="str">
        <f t="shared" si="18"/>
        <v>M</v>
      </c>
      <c r="X6" s="13" t="str">
        <f t="shared" si="18"/>
        <v>T</v>
      </c>
      <c r="Y6" s="13" t="str">
        <f t="shared" si="18"/>
        <v>W</v>
      </c>
      <c r="Z6" s="13" t="str">
        <f t="shared" si="18"/>
        <v>T</v>
      </c>
      <c r="AA6" s="13" t="str">
        <f t="shared" si="18"/>
        <v>F</v>
      </c>
      <c r="AB6" s="13" t="str">
        <f t="shared" si="18"/>
        <v>S</v>
      </c>
      <c r="AC6" s="13" t="str">
        <f t="shared" si="18"/>
        <v>S</v>
      </c>
      <c r="AD6" s="13" t="str">
        <f t="shared" si="18"/>
        <v>M</v>
      </c>
      <c r="AE6" s="13" t="str">
        <f t="shared" si="18"/>
        <v>T</v>
      </c>
      <c r="AF6" s="13" t="str">
        <f t="shared" si="18"/>
        <v>W</v>
      </c>
      <c r="AG6" s="13" t="str">
        <f t="shared" si="18"/>
        <v>T</v>
      </c>
      <c r="AH6" s="13" t="str">
        <f t="shared" si="18"/>
        <v>F</v>
      </c>
      <c r="AI6" s="13" t="str">
        <f t="shared" si="18"/>
        <v>S</v>
      </c>
      <c r="AJ6" s="13" t="str">
        <f t="shared" si="18"/>
        <v>S</v>
      </c>
      <c r="AK6" s="13" t="str">
        <f t="shared" si="18"/>
        <v>M</v>
      </c>
      <c r="AL6" s="13" t="str">
        <f t="shared" si="18"/>
        <v>T</v>
      </c>
      <c r="AM6" s="13" t="str">
        <f t="shared" si="18"/>
        <v>W</v>
      </c>
      <c r="AN6" s="13" t="str">
        <f t="shared" si="18"/>
        <v>T</v>
      </c>
      <c r="AO6" s="13" t="str">
        <f t="shared" si="18"/>
        <v>F</v>
      </c>
      <c r="AP6" s="13" t="str">
        <f t="shared" si="18"/>
        <v>S</v>
      </c>
      <c r="AQ6" s="13" t="str">
        <f t="shared" si="18"/>
        <v>S</v>
      </c>
      <c r="AR6" s="13" t="str">
        <f t="shared" si="18"/>
        <v>M</v>
      </c>
      <c r="AS6" s="13" t="str">
        <f t="shared" si="18"/>
        <v>T</v>
      </c>
      <c r="AT6" s="13" t="str">
        <f t="shared" si="18"/>
        <v>W</v>
      </c>
      <c r="AU6" s="13" t="str">
        <f t="shared" si="18"/>
        <v>T</v>
      </c>
      <c r="AV6" s="13" t="str">
        <f t="shared" si="18"/>
        <v>F</v>
      </c>
      <c r="AW6" s="13" t="str">
        <f t="shared" si="18"/>
        <v>S</v>
      </c>
      <c r="AX6" s="13" t="str">
        <f t="shared" si="18"/>
        <v>S</v>
      </c>
      <c r="AY6" s="13" t="str">
        <f t="shared" si="18"/>
        <v>M</v>
      </c>
      <c r="AZ6" s="13" t="str">
        <f t="shared" si="18"/>
        <v>T</v>
      </c>
      <c r="BA6" s="13" t="str">
        <f t="shared" si="18"/>
        <v>W</v>
      </c>
      <c r="BB6" s="13" t="str">
        <f t="shared" si="18"/>
        <v>T</v>
      </c>
      <c r="BC6" s="13" t="str">
        <f t="shared" si="18"/>
        <v>F</v>
      </c>
      <c r="BD6" s="13" t="str">
        <f t="shared" si="18"/>
        <v>S</v>
      </c>
      <c r="BE6" s="13" t="str">
        <f t="shared" si="18"/>
        <v>S</v>
      </c>
      <c r="BF6" s="13" t="str">
        <f t="shared" si="18"/>
        <v>M</v>
      </c>
      <c r="BG6" s="13" t="str">
        <f t="shared" si="18"/>
        <v>T</v>
      </c>
      <c r="BH6" s="13" t="str">
        <f t="shared" si="18"/>
        <v>W</v>
      </c>
      <c r="BI6" s="13" t="str">
        <f t="shared" si="18"/>
        <v>T</v>
      </c>
      <c r="BJ6" s="13" t="str">
        <f t="shared" si="18"/>
        <v>F</v>
      </c>
      <c r="BK6" s="13" t="str">
        <f t="shared" si="18"/>
        <v>S</v>
      </c>
      <c r="BL6" s="13" t="str">
        <f t="shared" si="18"/>
        <v>S</v>
      </c>
      <c r="BM6" s="13" t="str">
        <f t="shared" ref="BM6:BS6" si="19">LEFT(TEXT(BM5,"ddd"),1)</f>
        <v>M</v>
      </c>
      <c r="BN6" s="13" t="str">
        <f t="shared" si="19"/>
        <v>T</v>
      </c>
      <c r="BO6" s="13" t="str">
        <f t="shared" si="19"/>
        <v>W</v>
      </c>
      <c r="BP6" s="13" t="str">
        <f t="shared" si="19"/>
        <v>T</v>
      </c>
      <c r="BQ6" s="13" t="str">
        <f t="shared" si="19"/>
        <v>F</v>
      </c>
      <c r="BR6" s="13" t="str">
        <f t="shared" si="19"/>
        <v>S</v>
      </c>
      <c r="BS6" s="13" t="str">
        <f t="shared" si="19"/>
        <v>S</v>
      </c>
      <c r="BT6" s="13" t="str">
        <f t="shared" ref="BT6:BZ6" si="20">LEFT(TEXT(BT5,"ddd"),1)</f>
        <v>M</v>
      </c>
      <c r="BU6" s="13" t="str">
        <f t="shared" si="20"/>
        <v>T</v>
      </c>
      <c r="BV6" s="13" t="str">
        <f t="shared" si="20"/>
        <v>W</v>
      </c>
      <c r="BW6" s="13" t="str">
        <f t="shared" si="20"/>
        <v>T</v>
      </c>
      <c r="BX6" s="13" t="str">
        <f t="shared" si="20"/>
        <v>F</v>
      </c>
      <c r="BY6" s="13" t="str">
        <f t="shared" si="20"/>
        <v>S</v>
      </c>
      <c r="BZ6" s="13" t="str">
        <f t="shared" si="20"/>
        <v>S</v>
      </c>
      <c r="CA6" s="13" t="str">
        <f t="shared" ref="CA6:CG6" si="21">LEFT(TEXT(CA5,"ddd"),1)</f>
        <v>M</v>
      </c>
      <c r="CB6" s="13" t="str">
        <f t="shared" si="21"/>
        <v>T</v>
      </c>
      <c r="CC6" s="13" t="str">
        <f t="shared" si="21"/>
        <v>W</v>
      </c>
      <c r="CD6" s="13" t="str">
        <f t="shared" si="21"/>
        <v>T</v>
      </c>
      <c r="CE6" s="13" t="str">
        <f t="shared" si="21"/>
        <v>F</v>
      </c>
      <c r="CF6" s="13" t="str">
        <f t="shared" si="21"/>
        <v>S</v>
      </c>
      <c r="CG6" s="13" t="str">
        <f t="shared" si="21"/>
        <v>S</v>
      </c>
    </row>
    <row r="7" spans="1:85" ht="30" hidden="1" customHeight="1" thickBot="1" x14ac:dyDescent="0.3">
      <c r="A7" s="50" t="s">
        <v>40</v>
      </c>
      <c r="C7" s="53"/>
      <c r="E7"/>
      <c r="H7" t="str">
        <f>IF(OR(ISBLANK(task_start),ISBLANK(task_end)),"",task_end-task_start+1)</f>
        <v/>
      </c>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row>
    <row r="8" spans="1:85" s="3" customFormat="1" ht="30" customHeight="1" thickBot="1" x14ac:dyDescent="0.3">
      <c r="A8" s="51" t="s">
        <v>36</v>
      </c>
      <c r="B8" s="18" t="s">
        <v>42</v>
      </c>
      <c r="C8" s="61"/>
      <c r="D8" s="19"/>
      <c r="E8" s="20"/>
      <c r="F8" s="21"/>
      <c r="G8" s="17"/>
      <c r="H8" s="17" t="str">
        <f t="shared" ref="H8:H33" si="22">IF(OR(ISBLANK(task_start),ISBLANK(task_end)),"",task_end-task_start+1)</f>
        <v/>
      </c>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row>
    <row r="9" spans="1:85" s="3" customFormat="1" ht="30" customHeight="1" thickBot="1" x14ac:dyDescent="0.3">
      <c r="A9" s="51" t="s">
        <v>41</v>
      </c>
      <c r="B9" s="76" t="s">
        <v>43</v>
      </c>
      <c r="C9" s="62" t="s">
        <v>28</v>
      </c>
      <c r="D9" s="22">
        <v>1</v>
      </c>
      <c r="E9" s="57">
        <f>Project_Start</f>
        <v>44630</v>
      </c>
      <c r="F9" s="57">
        <f>E9+4</f>
        <v>44634</v>
      </c>
      <c r="G9" s="17"/>
      <c r="H9" s="17">
        <f t="shared" si="22"/>
        <v>5</v>
      </c>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row>
    <row r="10" spans="1:85" s="3" customFormat="1" ht="30" customHeight="1" thickBot="1" x14ac:dyDescent="0.3">
      <c r="A10" s="51" t="s">
        <v>37</v>
      </c>
      <c r="B10" s="76" t="s">
        <v>44</v>
      </c>
      <c r="C10" s="62"/>
      <c r="D10" s="22">
        <v>1</v>
      </c>
      <c r="E10" s="57">
        <f>F9</f>
        <v>44634</v>
      </c>
      <c r="F10" s="57">
        <f>E10+2</f>
        <v>44636</v>
      </c>
      <c r="G10" s="17"/>
      <c r="H10" s="17">
        <f t="shared" si="22"/>
        <v>3</v>
      </c>
      <c r="I10" s="36"/>
      <c r="J10" s="36"/>
      <c r="K10" s="36"/>
      <c r="L10" s="36"/>
      <c r="M10" s="36"/>
      <c r="N10" s="36"/>
      <c r="O10" s="36"/>
      <c r="P10" s="36"/>
      <c r="Q10" s="36"/>
      <c r="R10" s="36"/>
      <c r="S10" s="36"/>
      <c r="T10" s="36"/>
      <c r="U10" s="37"/>
      <c r="V10" s="37"/>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row>
    <row r="11" spans="1:85" s="3" customFormat="1" ht="30" customHeight="1" thickBot="1" x14ac:dyDescent="0.3">
      <c r="A11" s="50"/>
      <c r="B11" s="99" t="s">
        <v>45</v>
      </c>
      <c r="C11" s="100"/>
      <c r="D11" s="32">
        <v>1</v>
      </c>
      <c r="E11" s="101">
        <f>F10</f>
        <v>44636</v>
      </c>
      <c r="F11" s="101">
        <f>E11+4</f>
        <v>44640</v>
      </c>
      <c r="G11" s="17"/>
      <c r="H11" s="17">
        <f t="shared" si="22"/>
        <v>5</v>
      </c>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row>
    <row r="12" spans="1:85" s="3" customFormat="1" ht="30" hidden="1" customHeight="1" thickBot="1" x14ac:dyDescent="0.3">
      <c r="A12" s="50"/>
      <c r="B12" s="102" t="s">
        <v>1</v>
      </c>
      <c r="C12" s="100"/>
      <c r="D12" s="32">
        <v>0.25</v>
      </c>
      <c r="E12" s="101">
        <f>F11</f>
        <v>44640</v>
      </c>
      <c r="F12" s="101">
        <f>E12+5</f>
        <v>44645</v>
      </c>
      <c r="G12" s="17"/>
      <c r="H12" s="17">
        <f t="shared" si="22"/>
        <v>6</v>
      </c>
      <c r="I12" s="36"/>
      <c r="J12" s="36"/>
      <c r="K12" s="36"/>
      <c r="L12" s="36"/>
      <c r="M12" s="36"/>
      <c r="N12" s="36"/>
      <c r="O12" s="36"/>
      <c r="P12" s="36"/>
      <c r="Q12" s="36"/>
      <c r="R12" s="36"/>
      <c r="S12" s="36"/>
      <c r="T12" s="36"/>
      <c r="U12" s="36"/>
      <c r="V12" s="36"/>
      <c r="W12" s="36"/>
      <c r="X12" s="36"/>
      <c r="Y12" s="37"/>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row>
    <row r="13" spans="1:85" s="3" customFormat="1" ht="30" hidden="1" customHeight="1" thickBot="1" x14ac:dyDescent="0.3">
      <c r="A13" s="50"/>
      <c r="B13" s="102" t="s">
        <v>2</v>
      </c>
      <c r="C13" s="100"/>
      <c r="D13" s="32"/>
      <c r="E13" s="101">
        <f>E10+1</f>
        <v>44635</v>
      </c>
      <c r="F13" s="101">
        <f>E13+2</f>
        <v>44637</v>
      </c>
      <c r="G13" s="17"/>
      <c r="H13" s="17">
        <f t="shared" si="22"/>
        <v>3</v>
      </c>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row>
    <row r="14" spans="1:85" s="3" customFormat="1" ht="30" customHeight="1" thickBot="1" x14ac:dyDescent="0.3">
      <c r="A14" s="51" t="s">
        <v>38</v>
      </c>
      <c r="B14" s="103" t="s">
        <v>46</v>
      </c>
      <c r="C14" s="100"/>
      <c r="D14" s="32"/>
      <c r="E14" s="104"/>
      <c r="F14" s="34"/>
      <c r="G14" s="17"/>
      <c r="H14" s="17" t="str">
        <f t="shared" si="22"/>
        <v/>
      </c>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c r="BN14" s="36"/>
      <c r="BO14" s="36"/>
      <c r="BP14" s="36"/>
      <c r="BQ14" s="36"/>
      <c r="BR14" s="36"/>
      <c r="BS14" s="36"/>
      <c r="BT14" s="36"/>
      <c r="BU14" s="36"/>
      <c r="BV14" s="36"/>
      <c r="BW14" s="36"/>
      <c r="BX14" s="36"/>
      <c r="BY14" s="36"/>
      <c r="BZ14" s="36"/>
      <c r="CA14" s="36"/>
      <c r="CB14" s="36"/>
      <c r="CC14" s="36"/>
      <c r="CD14" s="36"/>
      <c r="CE14" s="36"/>
      <c r="CF14" s="36"/>
      <c r="CG14" s="36"/>
    </row>
    <row r="15" spans="1:85" s="3" customFormat="1" ht="30" customHeight="1" thickBot="1" x14ac:dyDescent="0.3">
      <c r="A15" s="51"/>
      <c r="B15" s="99" t="s">
        <v>49</v>
      </c>
      <c r="C15" s="100"/>
      <c r="D15" s="32">
        <v>1</v>
      </c>
      <c r="E15" s="101">
        <f>E9+5</f>
        <v>44635</v>
      </c>
      <c r="F15" s="101">
        <f>E15+2</f>
        <v>44637</v>
      </c>
      <c r="G15" s="17"/>
      <c r="H15" s="17">
        <f t="shared" si="22"/>
        <v>3</v>
      </c>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row>
    <row r="16" spans="1:85" s="3" customFormat="1" ht="30" customHeight="1" thickBot="1" x14ac:dyDescent="0.3">
      <c r="A16" s="50"/>
      <c r="B16" s="99" t="s">
        <v>47</v>
      </c>
      <c r="C16" s="100"/>
      <c r="D16" s="32">
        <v>1</v>
      </c>
      <c r="E16" s="101">
        <f>E15+0</f>
        <v>44635</v>
      </c>
      <c r="F16" s="101">
        <f>E16+3</f>
        <v>44638</v>
      </c>
      <c r="G16" s="17"/>
      <c r="H16" s="17">
        <f t="shared" si="22"/>
        <v>4</v>
      </c>
      <c r="I16" s="36"/>
      <c r="J16" s="36"/>
      <c r="K16" s="36"/>
      <c r="L16" s="36"/>
      <c r="M16" s="36"/>
      <c r="N16" s="36"/>
      <c r="O16" s="36"/>
      <c r="P16" s="36"/>
      <c r="Q16" s="36"/>
      <c r="R16" s="36"/>
      <c r="S16" s="36"/>
      <c r="T16" s="36"/>
      <c r="U16" s="37"/>
      <c r="V16" s="37"/>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row>
    <row r="17" spans="1:85" s="3" customFormat="1" ht="30" customHeight="1" thickBot="1" x14ac:dyDescent="0.3">
      <c r="A17" s="50"/>
      <c r="B17" s="99" t="s">
        <v>50</v>
      </c>
      <c r="C17" s="100"/>
      <c r="D17" s="32">
        <v>1</v>
      </c>
      <c r="E17" s="101">
        <f>E16+1</f>
        <v>44636</v>
      </c>
      <c r="F17" s="101">
        <f>E17+2</f>
        <v>44638</v>
      </c>
      <c r="G17" s="17"/>
      <c r="H17" s="17">
        <f t="shared" si="22"/>
        <v>3</v>
      </c>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row>
    <row r="18" spans="1:85" s="3" customFormat="1" ht="30" customHeight="1" thickBot="1" x14ac:dyDescent="0.3">
      <c r="A18" s="50"/>
      <c r="B18" s="102" t="s">
        <v>48</v>
      </c>
      <c r="C18" s="100"/>
      <c r="D18" s="32">
        <v>1</v>
      </c>
      <c r="E18" s="101">
        <f>E17+1</f>
        <v>44637</v>
      </c>
      <c r="F18" s="101">
        <f>E18+2</f>
        <v>44639</v>
      </c>
      <c r="G18" s="17"/>
      <c r="H18" s="17">
        <f t="shared" si="22"/>
        <v>3</v>
      </c>
      <c r="I18" s="36"/>
      <c r="J18" s="36"/>
      <c r="K18" s="36"/>
      <c r="L18" s="36"/>
      <c r="M18" s="36"/>
      <c r="N18" s="36"/>
      <c r="O18" s="36"/>
      <c r="P18" s="36"/>
      <c r="Q18" s="36"/>
      <c r="R18" s="36"/>
      <c r="S18" s="36"/>
      <c r="T18" s="36"/>
      <c r="U18" s="36"/>
      <c r="V18" s="36"/>
      <c r="W18" s="36"/>
      <c r="X18" s="36"/>
      <c r="Y18" s="37"/>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row>
    <row r="19" spans="1:85" s="3" customFormat="1" ht="30" hidden="1" customHeight="1" thickBot="1" x14ac:dyDescent="0.3">
      <c r="A19" s="50"/>
      <c r="B19" s="102" t="s">
        <v>2</v>
      </c>
      <c r="C19" s="100"/>
      <c r="D19" s="32"/>
      <c r="E19" s="101">
        <f>E18</f>
        <v>44637</v>
      </c>
      <c r="F19" s="101">
        <f>E19+3</f>
        <v>44640</v>
      </c>
      <c r="G19" s="17"/>
      <c r="H19" s="17">
        <f t="shared" si="22"/>
        <v>4</v>
      </c>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row>
    <row r="20" spans="1:85" s="3" customFormat="1" ht="30" customHeight="1" thickBot="1" x14ac:dyDescent="0.3">
      <c r="A20" s="50" t="s">
        <v>29</v>
      </c>
      <c r="B20" s="103" t="s">
        <v>55</v>
      </c>
      <c r="C20" s="100"/>
      <c r="D20" s="32"/>
      <c r="E20" s="104"/>
      <c r="F20" s="34"/>
      <c r="G20" s="17"/>
      <c r="H20" s="17" t="str">
        <f t="shared" si="22"/>
        <v/>
      </c>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row>
    <row r="21" spans="1:85" s="3" customFormat="1" ht="30" customHeight="1" thickBot="1" x14ac:dyDescent="0.3">
      <c r="A21" s="50"/>
      <c r="B21" s="102" t="s">
        <v>56</v>
      </c>
      <c r="C21" s="100"/>
      <c r="D21" s="32">
        <v>1</v>
      </c>
      <c r="E21" s="101">
        <f>E18+3</f>
        <v>44640</v>
      </c>
      <c r="F21" s="101">
        <f>E21+20</f>
        <v>44660</v>
      </c>
      <c r="G21" s="17"/>
      <c r="H21" s="17">
        <f t="shared" si="22"/>
        <v>21</v>
      </c>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row>
    <row r="22" spans="1:85" s="3" customFormat="1" ht="30" customHeight="1" thickBot="1" x14ac:dyDescent="0.3">
      <c r="A22" s="50"/>
      <c r="B22" s="102" t="s">
        <v>57</v>
      </c>
      <c r="C22" s="100"/>
      <c r="D22" s="32">
        <v>1</v>
      </c>
      <c r="E22" s="101">
        <f>E21+2</f>
        <v>44642</v>
      </c>
      <c r="F22" s="101">
        <f>E22+25</f>
        <v>44667</v>
      </c>
      <c r="G22" s="17"/>
      <c r="H22" s="17">
        <f t="shared" si="22"/>
        <v>26</v>
      </c>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row>
    <row r="23" spans="1:85" s="3" customFormat="1" ht="30" hidden="1" customHeight="1" thickBot="1" x14ac:dyDescent="0.3">
      <c r="A23" s="50"/>
      <c r="B23" s="102" t="s">
        <v>0</v>
      </c>
      <c r="C23" s="100"/>
      <c r="D23" s="32"/>
      <c r="E23" s="101">
        <f>E22+5</f>
        <v>44647</v>
      </c>
      <c r="F23" s="101">
        <f>E23+5</f>
        <v>44652</v>
      </c>
      <c r="G23" s="17"/>
      <c r="H23" s="17">
        <f t="shared" si="22"/>
        <v>6</v>
      </c>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row>
    <row r="24" spans="1:85" s="3" customFormat="1" ht="30" hidden="1" customHeight="1" thickBot="1" x14ac:dyDescent="0.3">
      <c r="A24" s="50"/>
      <c r="B24" s="102" t="s">
        <v>1</v>
      </c>
      <c r="C24" s="100"/>
      <c r="D24" s="32"/>
      <c r="E24" s="101">
        <f>F23+1</f>
        <v>44653</v>
      </c>
      <c r="F24" s="101">
        <f>E24+4</f>
        <v>44657</v>
      </c>
      <c r="G24" s="17"/>
      <c r="H24" s="17">
        <f t="shared" si="22"/>
        <v>5</v>
      </c>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row>
    <row r="25" spans="1:85" s="3" customFormat="1" ht="30" hidden="1" customHeight="1" thickBot="1" x14ac:dyDescent="0.3">
      <c r="A25" s="50"/>
      <c r="B25" s="102" t="s">
        <v>2</v>
      </c>
      <c r="C25" s="100"/>
      <c r="D25" s="32"/>
      <c r="E25" s="101">
        <f>E23</f>
        <v>44647</v>
      </c>
      <c r="F25" s="101">
        <f>E25+4</f>
        <v>44651</v>
      </c>
      <c r="G25" s="17"/>
      <c r="H25" s="17">
        <f t="shared" si="22"/>
        <v>5</v>
      </c>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row>
    <row r="26" spans="1:85" s="3" customFormat="1" ht="30" customHeight="1" thickBot="1" x14ac:dyDescent="0.3">
      <c r="A26" s="50" t="s">
        <v>29</v>
      </c>
      <c r="B26" s="103" t="s">
        <v>58</v>
      </c>
      <c r="C26" s="100"/>
      <c r="D26" s="32"/>
      <c r="E26" s="104"/>
      <c r="F26" s="34"/>
      <c r="G26" s="17"/>
      <c r="H26" s="17" t="str">
        <f t="shared" si="22"/>
        <v/>
      </c>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row>
    <row r="27" spans="1:85" s="3" customFormat="1" ht="30" customHeight="1" thickBot="1" x14ac:dyDescent="0.3">
      <c r="A27" s="50"/>
      <c r="B27" s="102" t="s">
        <v>59</v>
      </c>
      <c r="C27" s="100"/>
      <c r="D27" s="32">
        <v>1</v>
      </c>
      <c r="E27" s="101">
        <f>E21</f>
        <v>44640</v>
      </c>
      <c r="F27" s="101">
        <f>E27+24</f>
        <v>44664</v>
      </c>
      <c r="G27" s="17"/>
      <c r="H27" s="17">
        <f t="shared" si="22"/>
        <v>25</v>
      </c>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row>
    <row r="28" spans="1:85" s="3" customFormat="1" ht="30" customHeight="1" thickBot="1" x14ac:dyDescent="0.3">
      <c r="A28" s="50"/>
      <c r="B28" s="103" t="s">
        <v>60</v>
      </c>
      <c r="C28" s="100"/>
      <c r="D28" s="32">
        <v>1</v>
      </c>
      <c r="E28" s="104">
        <f>E22+3</f>
        <v>44645</v>
      </c>
      <c r="F28" s="104">
        <f>F22+14</f>
        <v>44681</v>
      </c>
      <c r="G28" s="17"/>
      <c r="H28" s="17">
        <f t="shared" si="22"/>
        <v>37</v>
      </c>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row>
    <row r="29" spans="1:85" s="3" customFormat="1" ht="30" customHeight="1" thickBot="1" x14ac:dyDescent="0.3">
      <c r="A29" s="50"/>
      <c r="B29" s="103" t="s">
        <v>61</v>
      </c>
      <c r="C29" s="100"/>
      <c r="D29" s="32">
        <v>1</v>
      </c>
      <c r="E29" s="104">
        <f>F28+3</f>
        <v>44684</v>
      </c>
      <c r="F29" s="104">
        <f>E29+5</f>
        <v>44689</v>
      </c>
      <c r="G29" s="17"/>
      <c r="H29" s="17">
        <f t="shared" si="22"/>
        <v>6</v>
      </c>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row>
    <row r="30" spans="1:85" s="3" customFormat="1" ht="30" customHeight="1" thickBot="1" x14ac:dyDescent="0.3">
      <c r="A30" s="50"/>
      <c r="B30" s="103" t="s">
        <v>62</v>
      </c>
      <c r="C30" s="100"/>
      <c r="D30" s="32">
        <v>1</v>
      </c>
      <c r="E30" s="104">
        <f>E29+1</f>
        <v>44685</v>
      </c>
      <c r="F30" s="104">
        <f>E30+20</f>
        <v>44705</v>
      </c>
      <c r="G30" s="17"/>
      <c r="H30" s="17">
        <f t="shared" si="22"/>
        <v>21</v>
      </c>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row>
    <row r="31" spans="1:85" s="3" customFormat="1" ht="30" customHeight="1" thickBot="1" x14ac:dyDescent="0.3">
      <c r="A31" s="50"/>
      <c r="B31" s="103" t="s">
        <v>63</v>
      </c>
      <c r="C31" s="100"/>
      <c r="D31" s="32">
        <v>0</v>
      </c>
      <c r="E31" s="104">
        <f>E30+3</f>
        <v>44688</v>
      </c>
      <c r="F31" s="104">
        <f>E31+20</f>
        <v>44708</v>
      </c>
      <c r="G31" s="17"/>
      <c r="H31" s="17">
        <f t="shared" si="22"/>
        <v>21</v>
      </c>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row>
    <row r="32" spans="1:85" s="3" customFormat="1" ht="30" customHeight="1" thickBot="1" x14ac:dyDescent="0.3">
      <c r="A32" s="50" t="s">
        <v>31</v>
      </c>
      <c r="B32" s="71"/>
      <c r="C32" s="67"/>
      <c r="D32" s="16"/>
      <c r="E32" s="60"/>
      <c r="F32" s="60"/>
      <c r="G32" s="17"/>
      <c r="H32" s="17" t="str">
        <f t="shared" si="22"/>
        <v/>
      </c>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row>
    <row r="33" spans="1:85" s="3" customFormat="1" ht="30" customHeight="1" thickBot="1" x14ac:dyDescent="0.3">
      <c r="A33" s="51" t="s">
        <v>30</v>
      </c>
      <c r="B33" s="30" t="s">
        <v>3</v>
      </c>
      <c r="C33" s="31"/>
      <c r="D33" s="32"/>
      <c r="E33" s="33"/>
      <c r="F33" s="34"/>
      <c r="G33" s="35"/>
      <c r="H33" s="35" t="str">
        <f t="shared" si="22"/>
        <v/>
      </c>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c r="BV33" s="38"/>
      <c r="BW33" s="38"/>
      <c r="BX33" s="38"/>
      <c r="BY33" s="38"/>
      <c r="BZ33" s="38"/>
      <c r="CA33" s="38"/>
      <c r="CB33" s="38"/>
      <c r="CC33" s="38"/>
      <c r="CD33" s="38"/>
      <c r="CE33" s="38"/>
      <c r="CF33" s="38"/>
      <c r="CG33" s="38"/>
    </row>
    <row r="34" spans="1:85" ht="30" customHeight="1" x14ac:dyDescent="0.25">
      <c r="G34" s="6"/>
    </row>
    <row r="35" spans="1:85" ht="30" customHeight="1" x14ac:dyDescent="0.25">
      <c r="C35" s="14"/>
      <c r="F35" s="52"/>
    </row>
    <row r="36" spans="1:85" ht="30" customHeight="1" x14ac:dyDescent="0.25">
      <c r="C36" s="15"/>
    </row>
  </sheetData>
  <mergeCells count="12">
    <mergeCell ref="AK4:AQ4"/>
    <mergeCell ref="CA4:CG4"/>
    <mergeCell ref="E3:F3"/>
    <mergeCell ref="I4:O4"/>
    <mergeCell ref="P4:V4"/>
    <mergeCell ref="W4:AC4"/>
    <mergeCell ref="AD4:AJ4"/>
    <mergeCell ref="AR4:AX4"/>
    <mergeCell ref="AY4:BE4"/>
    <mergeCell ref="BF4:BL4"/>
    <mergeCell ref="BM4:BS4"/>
    <mergeCell ref="BT4:BZ4"/>
  </mergeCells>
  <conditionalFormatting sqref="D7:D27 D32:D33">
    <cfRule type="dataBar" priority="5">
      <dataBar>
        <cfvo type="num" val="0"/>
        <cfvo type="num" val="1"/>
        <color theme="0" tint="-0.249977111117893"/>
      </dataBar>
      <extLst>
        <ext xmlns:x14="http://schemas.microsoft.com/office/spreadsheetml/2009/9/main" uri="{B025F937-C7B1-47D3-B67F-A62EFF666E3E}">
          <x14:id>{F3A31194-CC1E-4204-B766-697D0675D9DB}</x14:id>
        </ext>
      </extLst>
    </cfRule>
  </conditionalFormatting>
  <conditionalFormatting sqref="I5:BL33 BM5:CG6 BM14:CG33 BM8:CG11">
    <cfRule type="expression" dxfId="2" priority="8">
      <formula>AND(TODAY()&gt;=I$5,TODAY()&lt;J$5)</formula>
    </cfRule>
  </conditionalFormatting>
  <conditionalFormatting sqref="I7:BL33 BM14:CG33 BM8:CG11">
    <cfRule type="expression" dxfId="1" priority="6">
      <formula>AND(task_start&lt;=I$5,ROUNDDOWN((task_end-task_start+1)*task_progress,0)+task_start-1&gt;=I$5)</formula>
    </cfRule>
    <cfRule type="expression" dxfId="0" priority="7" stopIfTrue="1">
      <formula>AND(task_end&gt;=I$5,task_start&lt;J$5)</formula>
    </cfRule>
  </conditionalFormatting>
  <conditionalFormatting sqref="D28">
    <cfRule type="dataBar" priority="4">
      <dataBar>
        <cfvo type="num" val="0"/>
        <cfvo type="num" val="1"/>
        <color theme="0" tint="-0.249977111117893"/>
      </dataBar>
      <extLst>
        <ext xmlns:x14="http://schemas.microsoft.com/office/spreadsheetml/2009/9/main" uri="{B025F937-C7B1-47D3-B67F-A62EFF666E3E}">
          <x14:id>{15CAD1AC-14AB-446B-9AA5-A62D99937E94}</x14:id>
        </ext>
      </extLst>
    </cfRule>
  </conditionalFormatting>
  <conditionalFormatting sqref="D29">
    <cfRule type="dataBar" priority="3">
      <dataBar>
        <cfvo type="num" val="0"/>
        <cfvo type="num" val="1"/>
        <color theme="0" tint="-0.249977111117893"/>
      </dataBar>
      <extLst>
        <ext xmlns:x14="http://schemas.microsoft.com/office/spreadsheetml/2009/9/main" uri="{B025F937-C7B1-47D3-B67F-A62EFF666E3E}">
          <x14:id>{30C2F284-25E2-4D97-B540-E248C8322E03}</x14:id>
        </ext>
      </extLst>
    </cfRule>
  </conditionalFormatting>
  <conditionalFormatting sqref="D30">
    <cfRule type="dataBar" priority="2">
      <dataBar>
        <cfvo type="num" val="0"/>
        <cfvo type="num" val="1"/>
        <color theme="0" tint="-0.249977111117893"/>
      </dataBar>
      <extLst>
        <ext xmlns:x14="http://schemas.microsoft.com/office/spreadsheetml/2009/9/main" uri="{B025F937-C7B1-47D3-B67F-A62EFF666E3E}">
          <x14:id>{C5B4F57E-FDE7-49E9-8FDC-632D4EB9053F}</x14:id>
        </ext>
      </extLst>
    </cfRule>
  </conditionalFormatting>
  <conditionalFormatting sqref="D31">
    <cfRule type="dataBar" priority="1">
      <dataBar>
        <cfvo type="num" val="0"/>
        <cfvo type="num" val="1"/>
        <color theme="0" tint="-0.249977111117893"/>
      </dataBar>
      <extLst>
        <ext xmlns:x14="http://schemas.microsoft.com/office/spreadsheetml/2009/9/main" uri="{B025F937-C7B1-47D3-B67F-A62EFF666E3E}">
          <x14:id>{F0BDC20D-427C-44AC-906E-AEB83573BFE8}</x14:id>
        </ext>
      </extLst>
    </cfRule>
  </conditionalFormatting>
  <dataValidations count="1">
    <dataValidation type="whole" operator="greaterThanOrEqual" allowBlank="1" showInputMessage="1" promptTitle="Display Week" prompt="Changing this number will scroll the Gantt Chart view." sqref="E4">
      <formula1>1</formula1>
    </dataValidation>
  </dataValidations>
  <hyperlinks>
    <hyperlink ref="I1" r:id="rId1" display="SIMPLE GANTT CHART by Vertex42.com"/>
  </hyperlinks>
  <printOptions horizontalCentered="1"/>
  <pageMargins left="0.35" right="0.35" top="0.35" bottom="0.5" header="0.3" footer="0.3"/>
  <pageSetup scale="57" fitToHeight="0" orientation="landscape" r:id="rId2"/>
  <headerFooter differentFirst="1" scaleWithDoc="0">
    <oddFooter>Page &amp;P of &amp;N</oddFooter>
  </headerFooter>
  <ignoredErrors>
    <ignoredError sqref="F16 F10 E29" formula="1"/>
  </ignoredErrors>
  <extLst>
    <ext xmlns:x14="http://schemas.microsoft.com/office/spreadsheetml/2009/9/main" uri="{78C0D931-6437-407d-A8EE-F0AAD7539E65}">
      <x14:conditionalFormattings>
        <x14:conditionalFormatting xmlns:xm="http://schemas.microsoft.com/office/excel/2006/main">
          <x14:cfRule type="dataBar" id="{F3A31194-CC1E-4204-B766-697D0675D9DB}">
            <x14:dataBar minLength="0" maxLength="100" gradient="0">
              <x14:cfvo type="num">
                <xm:f>0</xm:f>
              </x14:cfvo>
              <x14:cfvo type="num">
                <xm:f>1</xm:f>
              </x14:cfvo>
              <x14:negativeFillColor rgb="FFFF0000"/>
              <x14:axisColor rgb="FF000000"/>
            </x14:dataBar>
          </x14:cfRule>
          <xm:sqref>D7:D27 D32:D33</xm:sqref>
        </x14:conditionalFormatting>
        <x14:conditionalFormatting xmlns:xm="http://schemas.microsoft.com/office/excel/2006/main">
          <x14:cfRule type="dataBar" id="{15CAD1AC-14AB-446B-9AA5-A62D99937E94}">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30C2F284-25E2-4D97-B540-E248C8322E03}">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C5B4F57E-FDE7-49E9-8FDC-632D4EB9053F}">
            <x14:dataBar minLength="0" maxLength="100" gradient="0">
              <x14:cfvo type="num">
                <xm:f>0</xm:f>
              </x14:cfvo>
              <x14:cfvo type="num">
                <xm:f>1</xm:f>
              </x14:cfvo>
              <x14:negativeFillColor rgb="FFFF0000"/>
              <x14:axisColor rgb="FF000000"/>
            </x14:dataBar>
          </x14:cfRule>
          <xm:sqref>D30</xm:sqref>
        </x14:conditionalFormatting>
        <x14:conditionalFormatting xmlns:xm="http://schemas.microsoft.com/office/excel/2006/main">
          <x14:cfRule type="dataBar" id="{F0BDC20D-427C-44AC-906E-AEB83573BFE8}">
            <x14:dataBar minLength="0" maxLength="100" gradient="0">
              <x14:cfvo type="num">
                <xm:f>0</xm:f>
              </x14:cfvo>
              <x14:cfvo type="num">
                <xm:f>1</xm:f>
              </x14:cfvo>
              <x14:negativeFillColor rgb="FFFF0000"/>
              <x14:axisColor rgb="FF000000"/>
            </x14:dataBar>
          </x14:cfRule>
          <xm:sqref>D31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3</vt:i4>
      </vt:variant>
      <vt:variant>
        <vt:lpstr>Named Ranges</vt:lpstr>
      </vt:variant>
      <vt:variant>
        <vt:i4>12</vt:i4>
      </vt:variant>
    </vt:vector>
  </HeadingPairs>
  <TitlesOfParts>
    <vt:vector size="15" baseType="lpstr">
      <vt:lpstr>ProjectSchedule</vt:lpstr>
      <vt:lpstr>About</vt:lpstr>
      <vt:lpstr>ProjectSchedule (2)</vt:lpstr>
      <vt:lpstr>'ProjectSchedule (2)'!Display_Week</vt:lpstr>
      <vt:lpstr>Display_Week</vt:lpstr>
      <vt:lpstr>ProjectSchedule!Print_Titles</vt:lpstr>
      <vt:lpstr>'ProjectSchedule (2)'!Print_Titles</vt:lpstr>
      <vt:lpstr>'ProjectSchedule (2)'!Project_Start</vt:lpstr>
      <vt:lpstr>Project_Start</vt:lpstr>
      <vt:lpstr>ProjectSchedule!task_end</vt:lpstr>
      <vt:lpstr>'ProjectSchedule (2)'!task_end</vt:lpstr>
      <vt:lpstr>ProjectSchedule!task_progress</vt:lpstr>
      <vt:lpstr>'ProjectSchedule (2)'!task_progress</vt:lpstr>
      <vt:lpstr>ProjectSchedule!task_start</vt:lpstr>
      <vt:lpstr>'ProjectSchedule (2)'!task_start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2022-06-14T09:17:55Z</dcterms:modified>
</cp:coreProperties>
</file>