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4\Pendat\Tugas\"/>
    </mc:Choice>
  </mc:AlternateContent>
  <xr:revisionPtr revIDLastSave="0" documentId="13_ncr:1_{D1DDB728-3352-40E2-BE3E-A5D1CD996690}" xr6:coauthVersionLast="36" xr6:coauthVersionMax="36" xr10:uidLastSave="{00000000-0000-0000-0000-000000000000}"/>
  <bookViews>
    <workbookView xWindow="0" yWindow="0" windowWidth="20490" windowHeight="7695" xr2:uid="{8F41564B-B9D7-4D22-BDBF-5EF35989AE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C25" i="1"/>
  <c r="D54" i="1" s="1"/>
  <c r="D63" i="1" s="1"/>
  <c r="D24" i="1"/>
  <c r="C24" i="1"/>
  <c r="D57" i="1" s="1"/>
  <c r="D66" i="1" s="1"/>
  <c r="D23" i="1"/>
  <c r="C23" i="1"/>
  <c r="D52" i="1" s="1"/>
  <c r="D61" i="1" s="1"/>
  <c r="D22" i="1"/>
  <c r="C22" i="1"/>
  <c r="D51" i="1" s="1"/>
  <c r="D60" i="1" s="1"/>
  <c r="D56" i="1" l="1"/>
  <c r="D65" i="1" s="1"/>
  <c r="D73" i="1" s="1"/>
  <c r="D78" i="1" s="1"/>
  <c r="D55" i="1"/>
  <c r="D64" i="1" s="1"/>
  <c r="D72" i="1" s="1"/>
  <c r="D77" i="1" s="1"/>
  <c r="D90" i="1" s="1"/>
  <c r="D58" i="1"/>
  <c r="D67" i="1" s="1"/>
  <c r="D75" i="1" s="1"/>
  <c r="D80" i="1" s="1"/>
  <c r="D53" i="1"/>
  <c r="D62" i="1" s="1"/>
  <c r="D74" i="1" s="1"/>
  <c r="D79" i="1" s="1"/>
  <c r="D85" i="1" l="1"/>
  <c r="D103" i="1"/>
  <c r="D106" i="1" s="1"/>
  <c r="D102" i="1"/>
  <c r="D105" i="1" s="1"/>
  <c r="D97" i="1"/>
  <c r="D124" i="1" s="1"/>
  <c r="D96" i="1"/>
  <c r="D123" i="1" s="1"/>
  <c r="D95" i="1"/>
  <c r="D122" i="1" s="1"/>
  <c r="D116" i="1" l="1"/>
  <c r="D131" i="1" s="1"/>
  <c r="D114" i="1"/>
  <c r="D129" i="1" s="1"/>
  <c r="D112" i="1"/>
  <c r="D127" i="1" s="1"/>
  <c r="D115" i="1"/>
  <c r="D130" i="1" s="1"/>
  <c r="D113" i="1"/>
  <c r="D128" i="1" s="1"/>
  <c r="D111" i="1"/>
  <c r="D126" i="1" s="1"/>
  <c r="D142" i="1" l="1"/>
  <c r="D151" i="1" s="1"/>
  <c r="D141" i="1"/>
  <c r="D150" i="1" s="1"/>
  <c r="D144" i="1"/>
  <c r="D153" i="1" s="1"/>
  <c r="D143" i="1"/>
  <c r="D152" i="1" s="1"/>
  <c r="D140" i="1"/>
  <c r="D149" i="1" s="1"/>
  <c r="D139" i="1"/>
  <c r="D148" i="1" s="1"/>
  <c r="D160" i="1" s="1"/>
  <c r="D165" i="1" s="1"/>
  <c r="D138" i="1"/>
  <c r="D147" i="1" s="1"/>
  <c r="D137" i="1"/>
  <c r="D146" i="1" s="1"/>
  <c r="D161" i="1" l="1"/>
  <c r="D166" i="1" s="1"/>
  <c r="D158" i="1"/>
  <c r="D163" i="1" s="1"/>
  <c r="D159" i="1"/>
  <c r="D164" i="1" s="1"/>
  <c r="D176" i="1" l="1"/>
  <c r="D171" i="1"/>
  <c r="D188" i="1" l="1"/>
  <c r="D191" i="1" s="1"/>
  <c r="D183" i="1"/>
  <c r="D210" i="1" s="1"/>
  <c r="D182" i="1"/>
  <c r="D209" i="1" s="1"/>
  <c r="D181" i="1"/>
  <c r="D208" i="1" s="1"/>
  <c r="D189" i="1"/>
  <c r="D192" i="1" s="1"/>
  <c r="D200" i="1" l="1"/>
  <c r="D215" i="1" s="1"/>
  <c r="D198" i="1"/>
  <c r="D213" i="1" s="1"/>
  <c r="D202" i="1"/>
  <c r="D217" i="1" s="1"/>
  <c r="D201" i="1"/>
  <c r="D216" i="1" s="1"/>
  <c r="D199" i="1"/>
  <c r="D214" i="1" s="1"/>
  <c r="D197" i="1"/>
  <c r="D212" i="1" s="1"/>
  <c r="D226" i="1" l="1"/>
  <c r="D235" i="1" s="1"/>
  <c r="D225" i="1"/>
  <c r="D234" i="1" s="1"/>
  <c r="D224" i="1"/>
  <c r="D233" i="1" s="1"/>
  <c r="D223" i="1"/>
  <c r="D232" i="1" s="1"/>
  <c r="D228" i="1"/>
  <c r="D237" i="1" s="1"/>
  <c r="D227" i="1"/>
  <c r="D236" i="1" s="1"/>
  <c r="D229" i="1"/>
  <c r="D238" i="1" s="1"/>
  <c r="D230" i="1"/>
  <c r="D239" i="1" s="1"/>
  <c r="D246" i="1" l="1"/>
  <c r="D251" i="1" s="1"/>
  <c r="D247" i="1"/>
  <c r="D252" i="1" s="1"/>
  <c r="D244" i="1"/>
  <c r="D249" i="1" s="1"/>
  <c r="D245" i="1"/>
  <c r="D250" i="1" s="1"/>
  <c r="D262" i="1" l="1"/>
  <c r="D257" i="1"/>
  <c r="D274" i="1" l="1"/>
  <c r="D277" i="1" s="1"/>
  <c r="D269" i="1"/>
  <c r="D296" i="1" s="1"/>
  <c r="D268" i="1"/>
  <c r="D295" i="1" s="1"/>
  <c r="D267" i="1"/>
  <c r="D294" i="1" s="1"/>
  <c r="D275" i="1"/>
  <c r="D278" i="1" s="1"/>
  <c r="D286" i="1" l="1"/>
  <c r="D301" i="1" s="1"/>
  <c r="D284" i="1"/>
  <c r="D299" i="1" s="1"/>
  <c r="D288" i="1"/>
  <c r="D303" i="1" s="1"/>
  <c r="D287" i="1"/>
  <c r="D302" i="1" s="1"/>
  <c r="D285" i="1"/>
  <c r="D300" i="1" s="1"/>
  <c r="D283" i="1"/>
  <c r="D298" i="1" s="1"/>
  <c r="D314" i="1" l="1"/>
  <c r="D323" i="1" s="1"/>
  <c r="D313" i="1"/>
  <c r="D322" i="1" s="1"/>
  <c r="D316" i="1"/>
  <c r="D325" i="1" s="1"/>
  <c r="D315" i="1"/>
  <c r="D324" i="1" s="1"/>
  <c r="D312" i="1"/>
  <c r="D321" i="1" s="1"/>
  <c r="D311" i="1"/>
  <c r="D320" i="1" s="1"/>
  <c r="D310" i="1"/>
  <c r="D319" i="1" s="1"/>
  <c r="D309" i="1"/>
  <c r="D318" i="1" s="1"/>
  <c r="D333" i="1" l="1"/>
  <c r="D338" i="1" s="1"/>
  <c r="D332" i="1"/>
  <c r="D337" i="1" s="1"/>
  <c r="D330" i="1"/>
  <c r="D335" i="1" s="1"/>
  <c r="D331" i="1"/>
  <c r="D336" i="1" s="1"/>
  <c r="D348" i="1" l="1"/>
  <c r="D343" i="1"/>
  <c r="D360" i="1" l="1"/>
  <c r="D363" i="1" s="1"/>
  <c r="D355" i="1"/>
  <c r="D382" i="1" s="1"/>
  <c r="D354" i="1"/>
  <c r="D381" i="1" s="1"/>
  <c r="D353" i="1"/>
  <c r="D380" i="1" s="1"/>
  <c r="D361" i="1"/>
  <c r="D364" i="1" s="1"/>
  <c r="D372" i="1" l="1"/>
  <c r="D387" i="1" s="1"/>
  <c r="D370" i="1"/>
  <c r="D385" i="1" s="1"/>
  <c r="D374" i="1"/>
  <c r="D389" i="1" s="1"/>
  <c r="D373" i="1"/>
  <c r="D388" i="1" s="1"/>
  <c r="D371" i="1"/>
  <c r="D386" i="1" s="1"/>
  <c r="D369" i="1"/>
  <c r="D384" i="1" s="1"/>
  <c r="D400" i="1" l="1"/>
  <c r="D409" i="1" s="1"/>
  <c r="D399" i="1"/>
  <c r="D408" i="1" s="1"/>
  <c r="D402" i="1"/>
  <c r="D411" i="1" s="1"/>
  <c r="D401" i="1"/>
  <c r="D410" i="1" s="1"/>
  <c r="D398" i="1"/>
  <c r="D407" i="1" s="1"/>
  <c r="D397" i="1"/>
  <c r="D406" i="1" s="1"/>
  <c r="D418" i="1" s="1"/>
  <c r="D423" i="1" s="1"/>
  <c r="D396" i="1"/>
  <c r="D405" i="1" s="1"/>
  <c r="D395" i="1"/>
  <c r="D404" i="1" s="1"/>
  <c r="D419" i="1" l="1"/>
  <c r="D424" i="1" s="1"/>
  <c r="D417" i="1"/>
  <c r="D422" i="1" s="1"/>
  <c r="D416" i="1"/>
  <c r="D421" i="1" s="1"/>
  <c r="D434" i="1" l="1"/>
  <c r="D429" i="1"/>
  <c r="D446" i="1" l="1"/>
  <c r="D449" i="1" s="1"/>
  <c r="D441" i="1"/>
  <c r="D468" i="1" s="1"/>
  <c r="D440" i="1"/>
  <c r="D467" i="1" s="1"/>
  <c r="D439" i="1"/>
  <c r="D466" i="1" s="1"/>
  <c r="D447" i="1"/>
  <c r="D450" i="1" s="1"/>
  <c r="D458" i="1" l="1"/>
  <c r="D473" i="1" s="1"/>
  <c r="D456" i="1"/>
  <c r="D471" i="1" s="1"/>
  <c r="D460" i="1"/>
  <c r="D475" i="1" s="1"/>
  <c r="D459" i="1"/>
  <c r="D474" i="1" s="1"/>
  <c r="D457" i="1"/>
  <c r="D472" i="1" s="1"/>
  <c r="D455" i="1"/>
  <c r="D470" i="1" s="1"/>
</calcChain>
</file>

<file path=xl/sharedStrings.xml><?xml version="1.0" encoding="utf-8"?>
<sst xmlns="http://schemas.openxmlformats.org/spreadsheetml/2006/main" count="368" uniqueCount="90">
  <si>
    <t>No</t>
  </si>
  <si>
    <t>Nama Mahasiswa</t>
  </si>
  <si>
    <t>IPK</t>
  </si>
  <si>
    <t>Jumlah SKS</t>
  </si>
  <si>
    <t>Lulus Tepat Waktu</t>
  </si>
  <si>
    <t>Ya</t>
  </si>
  <si>
    <t>Budi</t>
  </si>
  <si>
    <t>Tidak</t>
  </si>
  <si>
    <t>Melakukan Normalisasi</t>
  </si>
  <si>
    <t>Nilai Terkecil</t>
  </si>
  <si>
    <t>IPK =</t>
  </si>
  <si>
    <t>Jumlah SKS =</t>
  </si>
  <si>
    <t>Nilai Terbesar</t>
  </si>
  <si>
    <t>Tidak =</t>
  </si>
  <si>
    <t>Ya =</t>
  </si>
  <si>
    <t>Sebelum pelatihan, harus ditentukan terlebih dahulu stopping conditionnya. Misalnya dihentikan jika error telah mencapai 0,40 atau iterasinya telah mencapai 10.</t>
  </si>
  <si>
    <t>Step 0</t>
  </si>
  <si>
    <t>Menentukan bobot secara acak</t>
  </si>
  <si>
    <t>V11 =</t>
  </si>
  <si>
    <t>V21 =</t>
  </si>
  <si>
    <t>V12 =</t>
  </si>
  <si>
    <t>V22 =</t>
  </si>
  <si>
    <t>W11 =</t>
  </si>
  <si>
    <t>W21 =</t>
  </si>
  <si>
    <t>Menentukan bias secara acak</t>
  </si>
  <si>
    <t>V01 =</t>
  </si>
  <si>
    <t>V02 =</t>
  </si>
  <si>
    <t>W01 =</t>
  </si>
  <si>
    <t>Step 1</t>
  </si>
  <si>
    <t>Menghitung semua output/keluaran di unit tersembunyi</t>
  </si>
  <si>
    <t>Z_in11 =</t>
  </si>
  <si>
    <t>Z_in12 =</t>
  </si>
  <si>
    <t>Z_in13 =</t>
  </si>
  <si>
    <t>Z_in14 =</t>
  </si>
  <si>
    <t>Z_in21 =</t>
  </si>
  <si>
    <t>Z_in22 =</t>
  </si>
  <si>
    <t>Z_in23 =</t>
  </si>
  <si>
    <t>Z_in24 =</t>
  </si>
  <si>
    <t>Z11 =</t>
  </si>
  <si>
    <t>Z12 =</t>
  </si>
  <si>
    <t>Z13 =</t>
  </si>
  <si>
    <t>Z14 =</t>
  </si>
  <si>
    <t>Z21 =</t>
  </si>
  <si>
    <t>Z22 =</t>
  </si>
  <si>
    <t>Z23 =</t>
  </si>
  <si>
    <t>Z24 =</t>
  </si>
  <si>
    <t>Step 2</t>
  </si>
  <si>
    <t>Menghitung semua output/keluaran jaringan di unit Y</t>
  </si>
  <si>
    <t>y_in11 =</t>
  </si>
  <si>
    <t>y_in12 =</t>
  </si>
  <si>
    <t>y_in13 =</t>
  </si>
  <si>
    <t>y_in14 =</t>
  </si>
  <si>
    <t>y11 =</t>
  </si>
  <si>
    <t>y12 =</t>
  </si>
  <si>
    <t>y13 =</t>
  </si>
  <si>
    <t>y14 =</t>
  </si>
  <si>
    <t>Step 3</t>
  </si>
  <si>
    <t>Memeriksa stopping, jika telah memenuhi maka tidak perlu melanjutkan ke step 4 (selesai)</t>
  </si>
  <si>
    <t>MSE =</t>
  </si>
  <si>
    <t>Step 4</t>
  </si>
  <si>
    <t>Menghitung kesalahan/error disetiap unit keluaran Y</t>
  </si>
  <si>
    <t>delta_1 =</t>
  </si>
  <si>
    <t xml:space="preserve">Menghitung suku perubahan bobot Wjk </t>
  </si>
  <si>
    <t>delta_W01 =</t>
  </si>
  <si>
    <t>delta_W11 =</t>
  </si>
  <si>
    <t>alfa = 0,2</t>
  </si>
  <si>
    <t>delta_W21 =</t>
  </si>
  <si>
    <t>Step 5</t>
  </si>
  <si>
    <t>Menghitung kesalahan/error disetiap unit tersembunyi</t>
  </si>
  <si>
    <t>delta_in1 =</t>
  </si>
  <si>
    <t>delta_in2 =</t>
  </si>
  <si>
    <t>delta_2 =</t>
  </si>
  <si>
    <t>Menghitung suku perubahan bobot Vij</t>
  </si>
  <si>
    <t>delta_V01 =</t>
  </si>
  <si>
    <t>delta_V02 =</t>
  </si>
  <si>
    <t>delta_V11 =</t>
  </si>
  <si>
    <t>delta_V12 =</t>
  </si>
  <si>
    <t>delta_V21 =</t>
  </si>
  <si>
    <t>delta_V22 =</t>
  </si>
  <si>
    <t>Step 6</t>
  </si>
  <si>
    <t>Menghitung semua perubahan bobot</t>
  </si>
  <si>
    <t>perubahan bobot garis yang menuju ke unit keluaran:</t>
  </si>
  <si>
    <t>perubahan bobot garis yang menuju ke unit tersembunyi:</t>
  </si>
  <si>
    <t>Iterasi ke-1</t>
  </si>
  <si>
    <t>Iterasi ke-2</t>
  </si>
  <si>
    <t>Iterasi ke-3</t>
  </si>
  <si>
    <t>Iterasi ke-4</t>
  </si>
  <si>
    <t>Naila</t>
  </si>
  <si>
    <t>Andi</t>
  </si>
  <si>
    <t>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</si>
</sst>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21539</xdr:colOff>
      <xdr:row>9</xdr:row>
      <xdr:rowOff>19207</xdr:rowOff>
    </xdr:from>
    <xdr:to>
      <xdr:col>10</xdr:col>
      <xdr:colOff>49425</xdr:colOff>
      <xdr:row>16</xdr:row>
      <xdr:rowOff>68916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209D19-2392-4A2E-B115-7C1280800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3989" y="1733707"/>
          <a:ext cx="3665220" cy="1383209"/>
        </a:xfrm>
        <a:prstGeom prst="rect">
          <a:avLst/>
        </a:prstGeom>
      </xdr:spPr>
    </xdr:pic>
    <xdr:clientData/>
  </xdr:twoCellAnchor>
  <xdr:twoCellAnchor editAs="oneCell">
    <xdr:from>
      <xdr:col>5</xdr:col>
      <xdr:colOff>3438</xdr:colOff>
      <xdr:row>34</xdr:row>
      <xdr:rowOff>4868</xdr:rowOff>
    </xdr:from>
    <xdr:to>
      <xdr:col>8</xdr:col>
      <xdr:colOff>545457</xdr:colOff>
      <xdr:row>46</xdr:row>
      <xdr:rowOff>17039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FBFEF1-78DD-4604-8205-A915724E8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888" y="6472343"/>
          <a:ext cx="2960153" cy="2298171"/>
        </a:xfrm>
        <a:prstGeom prst="rect">
          <a:avLst/>
        </a:prstGeom>
      </xdr:spPr>
    </xdr:pic>
    <xdr:clientData/>
  </xdr:twoCellAnchor>
  <xdr:twoCellAnchor editAs="oneCell">
    <xdr:from>
      <xdr:col>5</xdr:col>
      <xdr:colOff>1055</xdr:colOff>
      <xdr:row>48</xdr:row>
      <xdr:rowOff>6002</xdr:rowOff>
    </xdr:from>
    <xdr:to>
      <xdr:col>7</xdr:col>
      <xdr:colOff>554365</xdr:colOff>
      <xdr:row>52</xdr:row>
      <xdr:rowOff>20113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E5C8E6-C42F-46BA-ACF2-477013332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37268" r="55795" b="49023"/>
        <a:stretch>
          <a:fillRect/>
        </a:stretch>
      </xdr:blipFill>
      <xdr:spPr bwMode="auto">
        <a:xfrm>
          <a:off x="4363505" y="9140477"/>
          <a:ext cx="2361844" cy="7761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5148</xdr:colOff>
      <xdr:row>69</xdr:row>
      <xdr:rowOff>0</xdr:rowOff>
    </xdr:from>
    <xdr:to>
      <xdr:col>7</xdr:col>
      <xdr:colOff>200983</xdr:colOff>
      <xdr:row>72</xdr:row>
      <xdr:rowOff>164259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09A284-1736-4683-AC60-1D6145A7A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0482" r="52347" b="42169"/>
        <a:stretch>
          <a:fillRect/>
        </a:stretch>
      </xdr:blipFill>
      <xdr:spPr bwMode="auto">
        <a:xfrm>
          <a:off x="4367598" y="13134975"/>
          <a:ext cx="2004369" cy="7357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5150</xdr:colOff>
      <xdr:row>76</xdr:row>
      <xdr:rowOff>5147</xdr:rowOff>
    </xdr:from>
    <xdr:to>
      <xdr:col>6</xdr:col>
      <xdr:colOff>511963</xdr:colOff>
      <xdr:row>77</xdr:row>
      <xdr:rowOff>127593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C4B523-D020-43C4-B575-2ED32558B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60722" r="52347" b="30603"/>
        <a:stretch>
          <a:fillRect/>
        </a:stretch>
      </xdr:blipFill>
      <xdr:spPr bwMode="auto">
        <a:xfrm>
          <a:off x="4367600" y="14473622"/>
          <a:ext cx="1705747" cy="3129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5151</xdr:colOff>
      <xdr:row>76</xdr:row>
      <xdr:rowOff>5148</xdr:rowOff>
    </xdr:from>
    <xdr:to>
      <xdr:col>8</xdr:col>
      <xdr:colOff>352711</xdr:colOff>
      <xdr:row>78</xdr:row>
      <xdr:rowOff>149310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6A005A-E0CC-427D-A026-9AF184F822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822" t="6842" r="5552" b="11748"/>
        <a:stretch/>
      </xdr:blipFill>
      <xdr:spPr>
        <a:xfrm>
          <a:off x="4367601" y="14473623"/>
          <a:ext cx="2765694" cy="5251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184727</xdr:rowOff>
    </xdr:from>
    <xdr:to>
      <xdr:col>8</xdr:col>
      <xdr:colOff>137741</xdr:colOff>
      <xdr:row>89</xdr:row>
      <xdr:rowOff>51111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8CED9A1-EE86-4CC7-841D-9D6732884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9156" r="35017" b="39278"/>
        <a:stretch>
          <a:fillRect/>
        </a:stretch>
      </xdr:blipFill>
      <xdr:spPr bwMode="auto">
        <a:xfrm>
          <a:off x="4362450" y="16558202"/>
          <a:ext cx="2555875" cy="437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6</xdr:col>
      <xdr:colOff>360381</xdr:colOff>
      <xdr:row>94</xdr:row>
      <xdr:rowOff>2559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F876408-B388-4255-B871-9BD3CD603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2450" y="17516475"/>
          <a:ext cx="1559315" cy="38355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99</xdr:row>
      <xdr:rowOff>1</xdr:rowOff>
    </xdr:from>
    <xdr:to>
      <xdr:col>6</xdr:col>
      <xdr:colOff>424843</xdr:colOff>
      <xdr:row>102</xdr:row>
      <xdr:rowOff>123401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1BA174A-11C0-4694-881F-DBD4626B8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64" t="26024" r="48015" b="50844"/>
        <a:stretch>
          <a:fillRect/>
        </a:stretch>
      </xdr:blipFill>
      <xdr:spPr bwMode="auto">
        <a:xfrm>
          <a:off x="4362450" y="18849976"/>
          <a:ext cx="1623777" cy="69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10</xdr:col>
      <xdr:colOff>535404</xdr:colOff>
      <xdr:row>106</xdr:row>
      <xdr:rowOff>85598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65F9BE5-87ED-4FCE-9A04-8181BFCB6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2450" y="19802475"/>
          <a:ext cx="4172738" cy="46659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8</xdr:col>
      <xdr:colOff>461528</xdr:colOff>
      <xdr:row>119</xdr:row>
      <xdr:rowOff>116830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C3B0789-F876-47DA-99D3-5A35AD6DE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62450" y="22469475"/>
          <a:ext cx="2879662" cy="30733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6</xdr:col>
      <xdr:colOff>168328</xdr:colOff>
      <xdr:row>110</xdr:row>
      <xdr:rowOff>424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B4F1499-123F-4EE3-A093-EAD3BD2AA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2450" y="20564475"/>
          <a:ext cx="1367262" cy="38142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8</xdr:col>
      <xdr:colOff>478057</xdr:colOff>
      <xdr:row>126</xdr:row>
      <xdr:rowOff>165981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269E31D-EE25-4A7E-935E-C76836A03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62450" y="23802975"/>
          <a:ext cx="2896191" cy="356481"/>
        </a:xfrm>
        <a:prstGeom prst="rect">
          <a:avLst/>
        </a:prstGeom>
      </xdr:spPr>
    </xdr:pic>
    <xdr:clientData/>
  </xdr:twoCellAnchor>
  <xdr:oneCellAnchor>
    <xdr:from>
      <xdr:col>5</xdr:col>
      <xdr:colOff>1055</xdr:colOff>
      <xdr:row>134</xdr:row>
      <xdr:rowOff>6002</xdr:rowOff>
    </xdr:from>
    <xdr:ext cx="2432103" cy="738388"/>
    <xdr:pic>
      <xdr:nvPicPr>
        <xdr:cNvPr id="15" name="Picture 14">
          <a:extLst>
            <a:ext uri="{FF2B5EF4-FFF2-40B4-BE49-F238E27FC236}">
              <a16:creationId xmlns:a16="http://schemas.microsoft.com/office/drawing/2014/main" id="{3426C8B1-308C-4E41-8860-67239CD5F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37268" r="55795" b="49023"/>
        <a:stretch>
          <a:fillRect/>
        </a:stretch>
      </xdr:blipFill>
      <xdr:spPr bwMode="auto">
        <a:xfrm>
          <a:off x="4363505" y="25523477"/>
          <a:ext cx="2432103" cy="738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5</xdr:col>
      <xdr:colOff>0</xdr:colOff>
      <xdr:row>59</xdr:row>
      <xdr:rowOff>0</xdr:rowOff>
    </xdr:from>
    <xdr:to>
      <xdr:col>6</xdr:col>
      <xdr:colOff>255042</xdr:colOff>
      <xdr:row>60</xdr:row>
      <xdr:rowOff>119552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1B16596-62D4-49E0-842A-1B62FF49A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66505" r="56679" b="24820"/>
        <a:stretch>
          <a:fillRect/>
        </a:stretch>
      </xdr:blipFill>
      <xdr:spPr bwMode="auto">
        <a:xfrm>
          <a:off x="4362450" y="11229975"/>
          <a:ext cx="1453976" cy="3100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9</xdr:col>
      <xdr:colOff>145115</xdr:colOff>
      <xdr:row>62</xdr:row>
      <xdr:rowOff>40951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624E63-63E1-4993-8D8F-139B0B8ED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5891" t="12512" r="2718" b="14389"/>
        <a:stretch/>
      </xdr:blipFill>
      <xdr:spPr>
        <a:xfrm>
          <a:off x="4362450" y="11229975"/>
          <a:ext cx="3172849" cy="612451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145</xdr:row>
      <xdr:rowOff>0</xdr:rowOff>
    </xdr:from>
    <xdr:ext cx="1497546" cy="300621"/>
    <xdr:pic>
      <xdr:nvPicPr>
        <xdr:cNvPr id="18" name="Picture 17">
          <a:extLst>
            <a:ext uri="{FF2B5EF4-FFF2-40B4-BE49-F238E27FC236}">
              <a16:creationId xmlns:a16="http://schemas.microsoft.com/office/drawing/2014/main" id="{E938E90A-C137-4C9C-9F68-6B2C0BF3C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66505" r="56679" b="24820"/>
        <a:stretch>
          <a:fillRect/>
        </a:stretch>
      </xdr:blipFill>
      <xdr:spPr bwMode="auto">
        <a:xfrm>
          <a:off x="4362450" y="27612975"/>
          <a:ext cx="1497546" cy="300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</xdr:row>
      <xdr:rowOff>0</xdr:rowOff>
    </xdr:from>
    <xdr:ext cx="3254099" cy="584159"/>
    <xdr:pic>
      <xdr:nvPicPr>
        <xdr:cNvPr id="19" name="Picture 18">
          <a:extLst>
            <a:ext uri="{FF2B5EF4-FFF2-40B4-BE49-F238E27FC236}">
              <a16:creationId xmlns:a16="http://schemas.microsoft.com/office/drawing/2014/main" id="{B7D8B076-3A62-4C32-A3F5-35A31A3AB4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5891" t="12512" r="2718" b="14389"/>
        <a:stretch/>
      </xdr:blipFill>
      <xdr:spPr>
        <a:xfrm>
          <a:off x="4362450" y="27612975"/>
          <a:ext cx="3254099" cy="584159"/>
        </a:xfrm>
        <a:prstGeom prst="rect">
          <a:avLst/>
        </a:prstGeom>
      </xdr:spPr>
    </xdr:pic>
    <xdr:clientData/>
  </xdr:oneCellAnchor>
  <xdr:oneCellAnchor>
    <xdr:from>
      <xdr:col>5</xdr:col>
      <xdr:colOff>5148</xdr:colOff>
      <xdr:row>155</xdr:row>
      <xdr:rowOff>0</xdr:rowOff>
    </xdr:from>
    <xdr:ext cx="2050048" cy="705034"/>
    <xdr:pic>
      <xdr:nvPicPr>
        <xdr:cNvPr id="20" name="Picture 19">
          <a:extLst>
            <a:ext uri="{FF2B5EF4-FFF2-40B4-BE49-F238E27FC236}">
              <a16:creationId xmlns:a16="http://schemas.microsoft.com/office/drawing/2014/main" id="{BAE3AB12-AFF2-491F-84A7-9F02249EC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0482" r="52347" b="42169"/>
        <a:stretch>
          <a:fillRect/>
        </a:stretch>
      </xdr:blipFill>
      <xdr:spPr bwMode="auto">
        <a:xfrm>
          <a:off x="4367598" y="29517975"/>
          <a:ext cx="2050048" cy="705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5150</xdr:colOff>
      <xdr:row>162</xdr:row>
      <xdr:rowOff>5147</xdr:rowOff>
    </xdr:from>
    <xdr:ext cx="1751426" cy="302704"/>
    <xdr:pic>
      <xdr:nvPicPr>
        <xdr:cNvPr id="21" name="Picture 20">
          <a:extLst>
            <a:ext uri="{FF2B5EF4-FFF2-40B4-BE49-F238E27FC236}">
              <a16:creationId xmlns:a16="http://schemas.microsoft.com/office/drawing/2014/main" id="{A45A2562-72D1-4D29-8588-2F81E1FD4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60722" r="52347" b="30603"/>
        <a:stretch>
          <a:fillRect/>
        </a:stretch>
      </xdr:blipFill>
      <xdr:spPr bwMode="auto">
        <a:xfrm>
          <a:off x="4367600" y="30856622"/>
          <a:ext cx="1751426" cy="3027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5151</xdr:colOff>
      <xdr:row>162</xdr:row>
      <xdr:rowOff>5148</xdr:rowOff>
    </xdr:from>
    <xdr:ext cx="2837900" cy="504678"/>
    <xdr:pic>
      <xdr:nvPicPr>
        <xdr:cNvPr id="22" name="Picture 21">
          <a:extLst>
            <a:ext uri="{FF2B5EF4-FFF2-40B4-BE49-F238E27FC236}">
              <a16:creationId xmlns:a16="http://schemas.microsoft.com/office/drawing/2014/main" id="{A988ED43-EFCA-4ED9-9090-DB5437A9E4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822" t="6842" r="5552" b="11748"/>
        <a:stretch/>
      </xdr:blipFill>
      <xdr:spPr>
        <a:xfrm>
          <a:off x="4367601" y="30856623"/>
          <a:ext cx="2837900" cy="50467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172</xdr:row>
      <xdr:rowOff>184727</xdr:rowOff>
    </xdr:from>
    <xdr:ext cx="2628081" cy="407158"/>
    <xdr:pic>
      <xdr:nvPicPr>
        <xdr:cNvPr id="23" name="Picture 22">
          <a:extLst>
            <a:ext uri="{FF2B5EF4-FFF2-40B4-BE49-F238E27FC236}">
              <a16:creationId xmlns:a16="http://schemas.microsoft.com/office/drawing/2014/main" id="{79A70C9B-4C29-482E-9BC9-643ADD221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9156" r="35017" b="39278"/>
        <a:stretch>
          <a:fillRect/>
        </a:stretch>
      </xdr:blipFill>
      <xdr:spPr bwMode="auto">
        <a:xfrm>
          <a:off x="4362450" y="32941202"/>
          <a:ext cx="2628081" cy="407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178</xdr:row>
      <xdr:rowOff>0</xdr:rowOff>
    </xdr:from>
    <xdr:ext cx="1604994" cy="363075"/>
    <xdr:pic>
      <xdr:nvPicPr>
        <xdr:cNvPr id="24" name="Picture 23">
          <a:extLst>
            <a:ext uri="{FF2B5EF4-FFF2-40B4-BE49-F238E27FC236}">
              <a16:creationId xmlns:a16="http://schemas.microsoft.com/office/drawing/2014/main" id="{56BC8F9D-077F-4081-9FF1-8344B54AB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2450" y="33899475"/>
          <a:ext cx="1604994" cy="363075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185</xdr:row>
      <xdr:rowOff>1</xdr:rowOff>
    </xdr:from>
    <xdr:ext cx="1669456" cy="664175"/>
    <xdr:pic>
      <xdr:nvPicPr>
        <xdr:cNvPr id="25" name="Picture 24">
          <a:extLst>
            <a:ext uri="{FF2B5EF4-FFF2-40B4-BE49-F238E27FC236}">
              <a16:creationId xmlns:a16="http://schemas.microsoft.com/office/drawing/2014/main" id="{83CAE9D9-1E46-4617-8C07-AFA9275AF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64" t="26024" r="48015" b="50844"/>
        <a:stretch>
          <a:fillRect/>
        </a:stretch>
      </xdr:blipFill>
      <xdr:spPr bwMode="auto">
        <a:xfrm>
          <a:off x="4362450" y="35232976"/>
          <a:ext cx="1669456" cy="66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190</xdr:row>
      <xdr:rowOff>0</xdr:rowOff>
    </xdr:from>
    <xdr:ext cx="4297997" cy="446114"/>
    <xdr:pic>
      <xdr:nvPicPr>
        <xdr:cNvPr id="26" name="Picture 25">
          <a:extLst>
            <a:ext uri="{FF2B5EF4-FFF2-40B4-BE49-F238E27FC236}">
              <a16:creationId xmlns:a16="http://schemas.microsoft.com/office/drawing/2014/main" id="{BFEEC0F9-987D-463B-BCA9-A9E30B5D4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2450" y="36185475"/>
          <a:ext cx="4297997" cy="446114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204</xdr:row>
      <xdr:rowOff>0</xdr:rowOff>
    </xdr:from>
    <xdr:ext cx="2951868" cy="297088"/>
    <xdr:pic>
      <xdr:nvPicPr>
        <xdr:cNvPr id="27" name="Picture 26">
          <a:extLst>
            <a:ext uri="{FF2B5EF4-FFF2-40B4-BE49-F238E27FC236}">
              <a16:creationId xmlns:a16="http://schemas.microsoft.com/office/drawing/2014/main" id="{D58BCBC5-3336-4E78-9FD8-5E5043B0C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62450" y="38852475"/>
          <a:ext cx="2951868" cy="29708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194</xdr:row>
      <xdr:rowOff>0</xdr:rowOff>
    </xdr:from>
    <xdr:ext cx="1412941" cy="360940"/>
    <xdr:pic>
      <xdr:nvPicPr>
        <xdr:cNvPr id="28" name="Picture 27">
          <a:extLst>
            <a:ext uri="{FF2B5EF4-FFF2-40B4-BE49-F238E27FC236}">
              <a16:creationId xmlns:a16="http://schemas.microsoft.com/office/drawing/2014/main" id="{824857E0-D0BD-4E2C-9CF1-84E4FE1F1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2450" y="36947475"/>
          <a:ext cx="1412941" cy="36094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211</xdr:row>
      <xdr:rowOff>0</xdr:rowOff>
    </xdr:from>
    <xdr:ext cx="2968397" cy="346239"/>
    <xdr:pic>
      <xdr:nvPicPr>
        <xdr:cNvPr id="29" name="Picture 28">
          <a:extLst>
            <a:ext uri="{FF2B5EF4-FFF2-40B4-BE49-F238E27FC236}">
              <a16:creationId xmlns:a16="http://schemas.microsoft.com/office/drawing/2014/main" id="{F999F4EC-2D43-4464-B3DF-5C62E0C6B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62450" y="40185975"/>
          <a:ext cx="2968397" cy="346239"/>
        </a:xfrm>
        <a:prstGeom prst="rect">
          <a:avLst/>
        </a:prstGeom>
      </xdr:spPr>
    </xdr:pic>
    <xdr:clientData/>
  </xdr:oneCellAnchor>
  <xdr:oneCellAnchor>
    <xdr:from>
      <xdr:col>5</xdr:col>
      <xdr:colOff>1055</xdr:colOff>
      <xdr:row>220</xdr:row>
      <xdr:rowOff>6002</xdr:rowOff>
    </xdr:from>
    <xdr:ext cx="2432103" cy="738388"/>
    <xdr:pic>
      <xdr:nvPicPr>
        <xdr:cNvPr id="30" name="Picture 29">
          <a:extLst>
            <a:ext uri="{FF2B5EF4-FFF2-40B4-BE49-F238E27FC236}">
              <a16:creationId xmlns:a16="http://schemas.microsoft.com/office/drawing/2014/main" id="{19C0AFD8-00F3-4E0F-9BB2-37969909F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37268" r="55795" b="49023"/>
        <a:stretch>
          <a:fillRect/>
        </a:stretch>
      </xdr:blipFill>
      <xdr:spPr bwMode="auto">
        <a:xfrm>
          <a:off x="4363505" y="41906477"/>
          <a:ext cx="2432103" cy="738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231</xdr:row>
      <xdr:rowOff>0</xdr:rowOff>
    </xdr:from>
    <xdr:ext cx="1497546" cy="300621"/>
    <xdr:pic>
      <xdr:nvPicPr>
        <xdr:cNvPr id="31" name="Picture 30">
          <a:extLst>
            <a:ext uri="{FF2B5EF4-FFF2-40B4-BE49-F238E27FC236}">
              <a16:creationId xmlns:a16="http://schemas.microsoft.com/office/drawing/2014/main" id="{9A05BE42-FD97-476A-83B9-6173C8FFD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66505" r="56679" b="24820"/>
        <a:stretch>
          <a:fillRect/>
        </a:stretch>
      </xdr:blipFill>
      <xdr:spPr bwMode="auto">
        <a:xfrm>
          <a:off x="4362450" y="43995975"/>
          <a:ext cx="1497546" cy="300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231</xdr:row>
      <xdr:rowOff>0</xdr:rowOff>
    </xdr:from>
    <xdr:ext cx="3254099" cy="584159"/>
    <xdr:pic>
      <xdr:nvPicPr>
        <xdr:cNvPr id="32" name="Picture 31">
          <a:extLst>
            <a:ext uri="{FF2B5EF4-FFF2-40B4-BE49-F238E27FC236}">
              <a16:creationId xmlns:a16="http://schemas.microsoft.com/office/drawing/2014/main" id="{9E23E3FB-0675-4CDA-A974-72CDF2B85E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5891" t="12512" r="2718" b="14389"/>
        <a:stretch/>
      </xdr:blipFill>
      <xdr:spPr>
        <a:xfrm>
          <a:off x="4362450" y="43995975"/>
          <a:ext cx="3254099" cy="584159"/>
        </a:xfrm>
        <a:prstGeom prst="rect">
          <a:avLst/>
        </a:prstGeom>
      </xdr:spPr>
    </xdr:pic>
    <xdr:clientData/>
  </xdr:oneCellAnchor>
  <xdr:oneCellAnchor>
    <xdr:from>
      <xdr:col>5</xdr:col>
      <xdr:colOff>5148</xdr:colOff>
      <xdr:row>241</xdr:row>
      <xdr:rowOff>0</xdr:rowOff>
    </xdr:from>
    <xdr:ext cx="2050048" cy="705034"/>
    <xdr:pic>
      <xdr:nvPicPr>
        <xdr:cNvPr id="33" name="Picture 32">
          <a:extLst>
            <a:ext uri="{FF2B5EF4-FFF2-40B4-BE49-F238E27FC236}">
              <a16:creationId xmlns:a16="http://schemas.microsoft.com/office/drawing/2014/main" id="{6C837D7C-3D03-4228-B33C-BFFA4B249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0482" r="52347" b="42169"/>
        <a:stretch>
          <a:fillRect/>
        </a:stretch>
      </xdr:blipFill>
      <xdr:spPr bwMode="auto">
        <a:xfrm>
          <a:off x="4367598" y="45900975"/>
          <a:ext cx="2050048" cy="705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5150</xdr:colOff>
      <xdr:row>248</xdr:row>
      <xdr:rowOff>5147</xdr:rowOff>
    </xdr:from>
    <xdr:ext cx="1751426" cy="302704"/>
    <xdr:pic>
      <xdr:nvPicPr>
        <xdr:cNvPr id="34" name="Picture 33">
          <a:extLst>
            <a:ext uri="{FF2B5EF4-FFF2-40B4-BE49-F238E27FC236}">
              <a16:creationId xmlns:a16="http://schemas.microsoft.com/office/drawing/2014/main" id="{4075A0A5-A6F7-4AF1-AB10-E153E0EAF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60722" r="52347" b="30603"/>
        <a:stretch>
          <a:fillRect/>
        </a:stretch>
      </xdr:blipFill>
      <xdr:spPr bwMode="auto">
        <a:xfrm>
          <a:off x="4367600" y="47239622"/>
          <a:ext cx="1751426" cy="3027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5151</xdr:colOff>
      <xdr:row>248</xdr:row>
      <xdr:rowOff>5148</xdr:rowOff>
    </xdr:from>
    <xdr:ext cx="2837900" cy="504678"/>
    <xdr:pic>
      <xdr:nvPicPr>
        <xdr:cNvPr id="35" name="Picture 34">
          <a:extLst>
            <a:ext uri="{FF2B5EF4-FFF2-40B4-BE49-F238E27FC236}">
              <a16:creationId xmlns:a16="http://schemas.microsoft.com/office/drawing/2014/main" id="{0C12548F-A5CA-4AF3-A325-4707B6A884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822" t="6842" r="5552" b="11748"/>
        <a:stretch/>
      </xdr:blipFill>
      <xdr:spPr>
        <a:xfrm>
          <a:off x="4367601" y="47239623"/>
          <a:ext cx="2837900" cy="50467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259</xdr:row>
      <xdr:rowOff>4469</xdr:rowOff>
    </xdr:from>
    <xdr:ext cx="2628081" cy="407158"/>
    <xdr:pic>
      <xdr:nvPicPr>
        <xdr:cNvPr id="36" name="Picture 35">
          <a:extLst>
            <a:ext uri="{FF2B5EF4-FFF2-40B4-BE49-F238E27FC236}">
              <a16:creationId xmlns:a16="http://schemas.microsoft.com/office/drawing/2014/main" id="{4A48A72E-D7BC-454A-9748-3272DA81D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9156" r="35017" b="39278"/>
        <a:stretch>
          <a:fillRect/>
        </a:stretch>
      </xdr:blipFill>
      <xdr:spPr bwMode="auto">
        <a:xfrm>
          <a:off x="4362450" y="49334444"/>
          <a:ext cx="2628081" cy="407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264</xdr:row>
      <xdr:rowOff>0</xdr:rowOff>
    </xdr:from>
    <xdr:ext cx="1604994" cy="363075"/>
    <xdr:pic>
      <xdr:nvPicPr>
        <xdr:cNvPr id="37" name="Picture 36">
          <a:extLst>
            <a:ext uri="{FF2B5EF4-FFF2-40B4-BE49-F238E27FC236}">
              <a16:creationId xmlns:a16="http://schemas.microsoft.com/office/drawing/2014/main" id="{01AC5D8F-6EB3-4709-87E7-B8C489F19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2450" y="50282475"/>
          <a:ext cx="1604994" cy="363075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271</xdr:row>
      <xdr:rowOff>1</xdr:rowOff>
    </xdr:from>
    <xdr:ext cx="1669456" cy="664175"/>
    <xdr:pic>
      <xdr:nvPicPr>
        <xdr:cNvPr id="38" name="Picture 37">
          <a:extLst>
            <a:ext uri="{FF2B5EF4-FFF2-40B4-BE49-F238E27FC236}">
              <a16:creationId xmlns:a16="http://schemas.microsoft.com/office/drawing/2014/main" id="{6F5B9C92-7144-438F-AB15-1B7495258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64" t="26024" r="48015" b="50844"/>
        <a:stretch>
          <a:fillRect/>
        </a:stretch>
      </xdr:blipFill>
      <xdr:spPr bwMode="auto">
        <a:xfrm>
          <a:off x="4362450" y="51615976"/>
          <a:ext cx="1669456" cy="66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276</xdr:row>
      <xdr:rowOff>0</xdr:rowOff>
    </xdr:from>
    <xdr:ext cx="4297997" cy="446114"/>
    <xdr:pic>
      <xdr:nvPicPr>
        <xdr:cNvPr id="39" name="Picture 38">
          <a:extLst>
            <a:ext uri="{FF2B5EF4-FFF2-40B4-BE49-F238E27FC236}">
              <a16:creationId xmlns:a16="http://schemas.microsoft.com/office/drawing/2014/main" id="{92ADFC44-0C6D-424F-B6DE-BB498CDC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2450" y="52568475"/>
          <a:ext cx="4297997" cy="446114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290</xdr:row>
      <xdr:rowOff>0</xdr:rowOff>
    </xdr:from>
    <xdr:ext cx="2951868" cy="297088"/>
    <xdr:pic>
      <xdr:nvPicPr>
        <xdr:cNvPr id="40" name="Picture 39">
          <a:extLst>
            <a:ext uri="{FF2B5EF4-FFF2-40B4-BE49-F238E27FC236}">
              <a16:creationId xmlns:a16="http://schemas.microsoft.com/office/drawing/2014/main" id="{1AD8CDAD-B6AA-49F4-8E69-7E857F5D6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62450" y="55235475"/>
          <a:ext cx="2951868" cy="29708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280</xdr:row>
      <xdr:rowOff>0</xdr:rowOff>
    </xdr:from>
    <xdr:ext cx="1412941" cy="360940"/>
    <xdr:pic>
      <xdr:nvPicPr>
        <xdr:cNvPr id="41" name="Picture 40">
          <a:extLst>
            <a:ext uri="{FF2B5EF4-FFF2-40B4-BE49-F238E27FC236}">
              <a16:creationId xmlns:a16="http://schemas.microsoft.com/office/drawing/2014/main" id="{152D7C4D-8F7E-439D-BA34-6695D34FE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2450" y="53330475"/>
          <a:ext cx="1412941" cy="36094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297</xdr:row>
      <xdr:rowOff>0</xdr:rowOff>
    </xdr:from>
    <xdr:ext cx="2968397" cy="346239"/>
    <xdr:pic>
      <xdr:nvPicPr>
        <xdr:cNvPr id="42" name="Picture 41">
          <a:extLst>
            <a:ext uri="{FF2B5EF4-FFF2-40B4-BE49-F238E27FC236}">
              <a16:creationId xmlns:a16="http://schemas.microsoft.com/office/drawing/2014/main" id="{0DE80ED5-583A-4AD1-8BB0-BF18B0AD3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62450" y="56568975"/>
          <a:ext cx="2968397" cy="346239"/>
        </a:xfrm>
        <a:prstGeom prst="rect">
          <a:avLst/>
        </a:prstGeom>
      </xdr:spPr>
    </xdr:pic>
    <xdr:clientData/>
  </xdr:oneCellAnchor>
  <xdr:oneCellAnchor>
    <xdr:from>
      <xdr:col>5</xdr:col>
      <xdr:colOff>1055</xdr:colOff>
      <xdr:row>306</xdr:row>
      <xdr:rowOff>6002</xdr:rowOff>
    </xdr:from>
    <xdr:ext cx="2432103" cy="738388"/>
    <xdr:pic>
      <xdr:nvPicPr>
        <xdr:cNvPr id="43" name="Picture 42">
          <a:extLst>
            <a:ext uri="{FF2B5EF4-FFF2-40B4-BE49-F238E27FC236}">
              <a16:creationId xmlns:a16="http://schemas.microsoft.com/office/drawing/2014/main" id="{23124E5E-DF4C-4357-B20E-405D38B8E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37268" r="55795" b="49023"/>
        <a:stretch>
          <a:fillRect/>
        </a:stretch>
      </xdr:blipFill>
      <xdr:spPr bwMode="auto">
        <a:xfrm>
          <a:off x="4363505" y="58289477"/>
          <a:ext cx="2432103" cy="738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317</xdr:row>
      <xdr:rowOff>0</xdr:rowOff>
    </xdr:from>
    <xdr:ext cx="1497546" cy="300621"/>
    <xdr:pic>
      <xdr:nvPicPr>
        <xdr:cNvPr id="44" name="Picture 43">
          <a:extLst>
            <a:ext uri="{FF2B5EF4-FFF2-40B4-BE49-F238E27FC236}">
              <a16:creationId xmlns:a16="http://schemas.microsoft.com/office/drawing/2014/main" id="{AE009A48-447A-451B-B1C7-80FF745F2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66505" r="56679" b="24820"/>
        <a:stretch>
          <a:fillRect/>
        </a:stretch>
      </xdr:blipFill>
      <xdr:spPr bwMode="auto">
        <a:xfrm>
          <a:off x="4362450" y="60378975"/>
          <a:ext cx="1497546" cy="300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317</xdr:row>
      <xdr:rowOff>0</xdr:rowOff>
    </xdr:from>
    <xdr:ext cx="3254099" cy="584159"/>
    <xdr:pic>
      <xdr:nvPicPr>
        <xdr:cNvPr id="45" name="Picture 44">
          <a:extLst>
            <a:ext uri="{FF2B5EF4-FFF2-40B4-BE49-F238E27FC236}">
              <a16:creationId xmlns:a16="http://schemas.microsoft.com/office/drawing/2014/main" id="{0EF90EBE-0CDB-485F-8EAE-3611C21A2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5891" t="12512" r="2718" b="14389"/>
        <a:stretch/>
      </xdr:blipFill>
      <xdr:spPr>
        <a:xfrm>
          <a:off x="4362450" y="60378975"/>
          <a:ext cx="3254099" cy="584159"/>
        </a:xfrm>
        <a:prstGeom prst="rect">
          <a:avLst/>
        </a:prstGeom>
      </xdr:spPr>
    </xdr:pic>
    <xdr:clientData/>
  </xdr:oneCellAnchor>
  <xdr:oneCellAnchor>
    <xdr:from>
      <xdr:col>5</xdr:col>
      <xdr:colOff>5148</xdr:colOff>
      <xdr:row>327</xdr:row>
      <xdr:rowOff>0</xdr:rowOff>
    </xdr:from>
    <xdr:ext cx="2050048" cy="705034"/>
    <xdr:pic>
      <xdr:nvPicPr>
        <xdr:cNvPr id="46" name="Picture 45">
          <a:extLst>
            <a:ext uri="{FF2B5EF4-FFF2-40B4-BE49-F238E27FC236}">
              <a16:creationId xmlns:a16="http://schemas.microsoft.com/office/drawing/2014/main" id="{88EC19F6-96C1-495D-9459-F26C7CDD5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0482" r="52347" b="42169"/>
        <a:stretch>
          <a:fillRect/>
        </a:stretch>
      </xdr:blipFill>
      <xdr:spPr bwMode="auto">
        <a:xfrm>
          <a:off x="4367598" y="62283975"/>
          <a:ext cx="2050048" cy="705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5150</xdr:colOff>
      <xdr:row>334</xdr:row>
      <xdr:rowOff>5147</xdr:rowOff>
    </xdr:from>
    <xdr:ext cx="1751426" cy="302704"/>
    <xdr:pic>
      <xdr:nvPicPr>
        <xdr:cNvPr id="47" name="Picture 46">
          <a:extLst>
            <a:ext uri="{FF2B5EF4-FFF2-40B4-BE49-F238E27FC236}">
              <a16:creationId xmlns:a16="http://schemas.microsoft.com/office/drawing/2014/main" id="{C3264ECA-38A0-460F-A27F-FE48B4D50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60722" r="52347" b="30603"/>
        <a:stretch>
          <a:fillRect/>
        </a:stretch>
      </xdr:blipFill>
      <xdr:spPr bwMode="auto">
        <a:xfrm>
          <a:off x="4367600" y="63622622"/>
          <a:ext cx="1751426" cy="3027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5151</xdr:colOff>
      <xdr:row>334</xdr:row>
      <xdr:rowOff>5148</xdr:rowOff>
    </xdr:from>
    <xdr:ext cx="2837900" cy="504678"/>
    <xdr:pic>
      <xdr:nvPicPr>
        <xdr:cNvPr id="48" name="Picture 47">
          <a:extLst>
            <a:ext uri="{FF2B5EF4-FFF2-40B4-BE49-F238E27FC236}">
              <a16:creationId xmlns:a16="http://schemas.microsoft.com/office/drawing/2014/main" id="{94CBFB1D-5CD3-4BEE-8421-8C2D6B6E42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822" t="6842" r="5552" b="11748"/>
        <a:stretch/>
      </xdr:blipFill>
      <xdr:spPr>
        <a:xfrm>
          <a:off x="4367601" y="63622623"/>
          <a:ext cx="2837900" cy="50467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345</xdr:row>
      <xdr:rowOff>4469</xdr:rowOff>
    </xdr:from>
    <xdr:ext cx="2628081" cy="407158"/>
    <xdr:pic>
      <xdr:nvPicPr>
        <xdr:cNvPr id="49" name="Picture 48">
          <a:extLst>
            <a:ext uri="{FF2B5EF4-FFF2-40B4-BE49-F238E27FC236}">
              <a16:creationId xmlns:a16="http://schemas.microsoft.com/office/drawing/2014/main" id="{E1C9D788-612C-4232-BA79-2CFD410D0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9156" r="35017" b="39278"/>
        <a:stretch>
          <a:fillRect/>
        </a:stretch>
      </xdr:blipFill>
      <xdr:spPr bwMode="auto">
        <a:xfrm>
          <a:off x="4362450" y="65717444"/>
          <a:ext cx="2628081" cy="407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350</xdr:row>
      <xdr:rowOff>0</xdr:rowOff>
    </xdr:from>
    <xdr:ext cx="1604994" cy="363075"/>
    <xdr:pic>
      <xdr:nvPicPr>
        <xdr:cNvPr id="50" name="Picture 49">
          <a:extLst>
            <a:ext uri="{FF2B5EF4-FFF2-40B4-BE49-F238E27FC236}">
              <a16:creationId xmlns:a16="http://schemas.microsoft.com/office/drawing/2014/main" id="{B4F65827-0B86-4EA4-B488-F8393D3A2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2450" y="66665475"/>
          <a:ext cx="1604994" cy="363075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357</xdr:row>
      <xdr:rowOff>1</xdr:rowOff>
    </xdr:from>
    <xdr:ext cx="1669456" cy="664175"/>
    <xdr:pic>
      <xdr:nvPicPr>
        <xdr:cNvPr id="51" name="Picture 50">
          <a:extLst>
            <a:ext uri="{FF2B5EF4-FFF2-40B4-BE49-F238E27FC236}">
              <a16:creationId xmlns:a16="http://schemas.microsoft.com/office/drawing/2014/main" id="{78E6C322-0DA8-4F67-8D33-9EAF39C5B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64" t="26024" r="48015" b="50844"/>
        <a:stretch>
          <a:fillRect/>
        </a:stretch>
      </xdr:blipFill>
      <xdr:spPr bwMode="auto">
        <a:xfrm>
          <a:off x="4362450" y="67998976"/>
          <a:ext cx="1669456" cy="66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362</xdr:row>
      <xdr:rowOff>0</xdr:rowOff>
    </xdr:from>
    <xdr:ext cx="4297997" cy="446114"/>
    <xdr:pic>
      <xdr:nvPicPr>
        <xdr:cNvPr id="52" name="Picture 51">
          <a:extLst>
            <a:ext uri="{FF2B5EF4-FFF2-40B4-BE49-F238E27FC236}">
              <a16:creationId xmlns:a16="http://schemas.microsoft.com/office/drawing/2014/main" id="{C0B1B35A-6FF2-4015-B238-36E15EED2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2450" y="68951475"/>
          <a:ext cx="4297997" cy="446114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376</xdr:row>
      <xdr:rowOff>0</xdr:rowOff>
    </xdr:from>
    <xdr:ext cx="2951868" cy="297088"/>
    <xdr:pic>
      <xdr:nvPicPr>
        <xdr:cNvPr id="53" name="Picture 52">
          <a:extLst>
            <a:ext uri="{FF2B5EF4-FFF2-40B4-BE49-F238E27FC236}">
              <a16:creationId xmlns:a16="http://schemas.microsoft.com/office/drawing/2014/main" id="{9B8D8D48-2F34-4973-BE3A-297663129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62450" y="71618475"/>
          <a:ext cx="2951868" cy="29708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366</xdr:row>
      <xdr:rowOff>0</xdr:rowOff>
    </xdr:from>
    <xdr:ext cx="1412941" cy="360940"/>
    <xdr:pic>
      <xdr:nvPicPr>
        <xdr:cNvPr id="54" name="Picture 53">
          <a:extLst>
            <a:ext uri="{FF2B5EF4-FFF2-40B4-BE49-F238E27FC236}">
              <a16:creationId xmlns:a16="http://schemas.microsoft.com/office/drawing/2014/main" id="{D2BDB490-A371-45D0-B447-1282AA18A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2450" y="69713475"/>
          <a:ext cx="1412941" cy="36094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383</xdr:row>
      <xdr:rowOff>0</xdr:rowOff>
    </xdr:from>
    <xdr:ext cx="2968397" cy="346239"/>
    <xdr:pic>
      <xdr:nvPicPr>
        <xdr:cNvPr id="55" name="Picture 54">
          <a:extLst>
            <a:ext uri="{FF2B5EF4-FFF2-40B4-BE49-F238E27FC236}">
              <a16:creationId xmlns:a16="http://schemas.microsoft.com/office/drawing/2014/main" id="{21366331-9485-4982-B059-D3CC5BEDB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62450" y="72951975"/>
          <a:ext cx="2968397" cy="346239"/>
        </a:xfrm>
        <a:prstGeom prst="rect">
          <a:avLst/>
        </a:prstGeom>
      </xdr:spPr>
    </xdr:pic>
    <xdr:clientData/>
  </xdr:oneCellAnchor>
  <xdr:oneCellAnchor>
    <xdr:from>
      <xdr:col>5</xdr:col>
      <xdr:colOff>1055</xdr:colOff>
      <xdr:row>392</xdr:row>
      <xdr:rowOff>6002</xdr:rowOff>
    </xdr:from>
    <xdr:ext cx="2432103" cy="738388"/>
    <xdr:pic>
      <xdr:nvPicPr>
        <xdr:cNvPr id="56" name="Picture 55">
          <a:extLst>
            <a:ext uri="{FF2B5EF4-FFF2-40B4-BE49-F238E27FC236}">
              <a16:creationId xmlns:a16="http://schemas.microsoft.com/office/drawing/2014/main" id="{7CDCF3E3-F80F-43D9-8317-ED051291A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37268" r="55795" b="49023"/>
        <a:stretch>
          <a:fillRect/>
        </a:stretch>
      </xdr:blipFill>
      <xdr:spPr bwMode="auto">
        <a:xfrm>
          <a:off x="4363505" y="74672477"/>
          <a:ext cx="2432103" cy="738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403</xdr:row>
      <xdr:rowOff>0</xdr:rowOff>
    </xdr:from>
    <xdr:ext cx="1497546" cy="300621"/>
    <xdr:pic>
      <xdr:nvPicPr>
        <xdr:cNvPr id="57" name="Picture 56">
          <a:extLst>
            <a:ext uri="{FF2B5EF4-FFF2-40B4-BE49-F238E27FC236}">
              <a16:creationId xmlns:a16="http://schemas.microsoft.com/office/drawing/2014/main" id="{80FE317A-CB86-4A49-B011-0804242D5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66505" r="56679" b="24820"/>
        <a:stretch>
          <a:fillRect/>
        </a:stretch>
      </xdr:blipFill>
      <xdr:spPr bwMode="auto">
        <a:xfrm>
          <a:off x="4362450" y="76761975"/>
          <a:ext cx="1497546" cy="300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403</xdr:row>
      <xdr:rowOff>0</xdr:rowOff>
    </xdr:from>
    <xdr:ext cx="3254099" cy="584159"/>
    <xdr:pic>
      <xdr:nvPicPr>
        <xdr:cNvPr id="58" name="Picture 57">
          <a:extLst>
            <a:ext uri="{FF2B5EF4-FFF2-40B4-BE49-F238E27FC236}">
              <a16:creationId xmlns:a16="http://schemas.microsoft.com/office/drawing/2014/main" id="{94003C06-9D75-46F4-A9A2-39FB726A25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5891" t="12512" r="2718" b="14389"/>
        <a:stretch/>
      </xdr:blipFill>
      <xdr:spPr>
        <a:xfrm>
          <a:off x="4362450" y="76761975"/>
          <a:ext cx="3254099" cy="584159"/>
        </a:xfrm>
        <a:prstGeom prst="rect">
          <a:avLst/>
        </a:prstGeom>
      </xdr:spPr>
    </xdr:pic>
    <xdr:clientData/>
  </xdr:oneCellAnchor>
  <xdr:oneCellAnchor>
    <xdr:from>
      <xdr:col>5</xdr:col>
      <xdr:colOff>5148</xdr:colOff>
      <xdr:row>413</xdr:row>
      <xdr:rowOff>0</xdr:rowOff>
    </xdr:from>
    <xdr:ext cx="2050048" cy="705034"/>
    <xdr:pic>
      <xdr:nvPicPr>
        <xdr:cNvPr id="59" name="Picture 58">
          <a:extLst>
            <a:ext uri="{FF2B5EF4-FFF2-40B4-BE49-F238E27FC236}">
              <a16:creationId xmlns:a16="http://schemas.microsoft.com/office/drawing/2014/main" id="{465FF3F2-D258-4583-A02B-2774974A9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0482" r="52347" b="42169"/>
        <a:stretch>
          <a:fillRect/>
        </a:stretch>
      </xdr:blipFill>
      <xdr:spPr bwMode="auto">
        <a:xfrm>
          <a:off x="4367598" y="78666975"/>
          <a:ext cx="2050048" cy="705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5150</xdr:colOff>
      <xdr:row>420</xdr:row>
      <xdr:rowOff>5147</xdr:rowOff>
    </xdr:from>
    <xdr:ext cx="1751426" cy="302704"/>
    <xdr:pic>
      <xdr:nvPicPr>
        <xdr:cNvPr id="60" name="Picture 59">
          <a:extLst>
            <a:ext uri="{FF2B5EF4-FFF2-40B4-BE49-F238E27FC236}">
              <a16:creationId xmlns:a16="http://schemas.microsoft.com/office/drawing/2014/main" id="{00A4DC20-F9A7-46DE-837D-36B4DE90A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60722" r="52347" b="30603"/>
        <a:stretch>
          <a:fillRect/>
        </a:stretch>
      </xdr:blipFill>
      <xdr:spPr bwMode="auto">
        <a:xfrm>
          <a:off x="4367600" y="80005622"/>
          <a:ext cx="1751426" cy="3027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5151</xdr:colOff>
      <xdr:row>420</xdr:row>
      <xdr:rowOff>5148</xdr:rowOff>
    </xdr:from>
    <xdr:ext cx="2837900" cy="504678"/>
    <xdr:pic>
      <xdr:nvPicPr>
        <xdr:cNvPr id="61" name="Picture 60">
          <a:extLst>
            <a:ext uri="{FF2B5EF4-FFF2-40B4-BE49-F238E27FC236}">
              <a16:creationId xmlns:a16="http://schemas.microsoft.com/office/drawing/2014/main" id="{219F95C9-A742-46F8-AB99-1187BFC395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822" t="6842" r="5552" b="11748"/>
        <a:stretch/>
      </xdr:blipFill>
      <xdr:spPr>
        <a:xfrm>
          <a:off x="4367601" y="80005623"/>
          <a:ext cx="2837900" cy="50467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431</xdr:row>
      <xdr:rowOff>4469</xdr:rowOff>
    </xdr:from>
    <xdr:ext cx="2628081" cy="407158"/>
    <xdr:pic>
      <xdr:nvPicPr>
        <xdr:cNvPr id="62" name="Picture 61">
          <a:extLst>
            <a:ext uri="{FF2B5EF4-FFF2-40B4-BE49-F238E27FC236}">
              <a16:creationId xmlns:a16="http://schemas.microsoft.com/office/drawing/2014/main" id="{C09B85B9-BBF3-46E7-953B-29C9070B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9156" r="35017" b="39278"/>
        <a:stretch>
          <a:fillRect/>
        </a:stretch>
      </xdr:blipFill>
      <xdr:spPr bwMode="auto">
        <a:xfrm>
          <a:off x="4362450" y="82100444"/>
          <a:ext cx="2628081" cy="407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436</xdr:row>
      <xdr:rowOff>0</xdr:rowOff>
    </xdr:from>
    <xdr:ext cx="1604994" cy="363075"/>
    <xdr:pic>
      <xdr:nvPicPr>
        <xdr:cNvPr id="63" name="Picture 62">
          <a:extLst>
            <a:ext uri="{FF2B5EF4-FFF2-40B4-BE49-F238E27FC236}">
              <a16:creationId xmlns:a16="http://schemas.microsoft.com/office/drawing/2014/main" id="{DC948E93-A27F-4993-AADE-FF7B74C35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2450" y="83048475"/>
          <a:ext cx="1604994" cy="363075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443</xdr:row>
      <xdr:rowOff>1</xdr:rowOff>
    </xdr:from>
    <xdr:ext cx="1669456" cy="664175"/>
    <xdr:pic>
      <xdr:nvPicPr>
        <xdr:cNvPr id="64" name="Picture 63">
          <a:extLst>
            <a:ext uri="{FF2B5EF4-FFF2-40B4-BE49-F238E27FC236}">
              <a16:creationId xmlns:a16="http://schemas.microsoft.com/office/drawing/2014/main" id="{FFA065D1-B665-4015-BB9B-EB8F4C6CD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64" t="26024" r="48015" b="50844"/>
        <a:stretch>
          <a:fillRect/>
        </a:stretch>
      </xdr:blipFill>
      <xdr:spPr bwMode="auto">
        <a:xfrm>
          <a:off x="4362450" y="84381976"/>
          <a:ext cx="1669456" cy="66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448</xdr:row>
      <xdr:rowOff>0</xdr:rowOff>
    </xdr:from>
    <xdr:ext cx="4297997" cy="446114"/>
    <xdr:pic>
      <xdr:nvPicPr>
        <xdr:cNvPr id="65" name="Picture 64">
          <a:extLst>
            <a:ext uri="{FF2B5EF4-FFF2-40B4-BE49-F238E27FC236}">
              <a16:creationId xmlns:a16="http://schemas.microsoft.com/office/drawing/2014/main" id="{EB02AEB3-8CA6-44B9-A19D-CDBA24EFD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2450" y="85334475"/>
          <a:ext cx="4297997" cy="446114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462</xdr:row>
      <xdr:rowOff>0</xdr:rowOff>
    </xdr:from>
    <xdr:ext cx="2951868" cy="297088"/>
    <xdr:pic>
      <xdr:nvPicPr>
        <xdr:cNvPr id="66" name="Picture 65">
          <a:extLst>
            <a:ext uri="{FF2B5EF4-FFF2-40B4-BE49-F238E27FC236}">
              <a16:creationId xmlns:a16="http://schemas.microsoft.com/office/drawing/2014/main" id="{6820A1FB-F965-4EB0-9247-2CA0C4DA4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62450" y="88001475"/>
          <a:ext cx="2951868" cy="29708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452</xdr:row>
      <xdr:rowOff>0</xdr:rowOff>
    </xdr:from>
    <xdr:ext cx="1412941" cy="360940"/>
    <xdr:pic>
      <xdr:nvPicPr>
        <xdr:cNvPr id="67" name="Picture 66">
          <a:extLst>
            <a:ext uri="{FF2B5EF4-FFF2-40B4-BE49-F238E27FC236}">
              <a16:creationId xmlns:a16="http://schemas.microsoft.com/office/drawing/2014/main" id="{6E81E542-0AB1-4895-9A93-24BC687B8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2450" y="86096475"/>
          <a:ext cx="1412941" cy="36094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469</xdr:row>
      <xdr:rowOff>0</xdr:rowOff>
    </xdr:from>
    <xdr:ext cx="2968397" cy="346239"/>
    <xdr:pic>
      <xdr:nvPicPr>
        <xdr:cNvPr id="68" name="Picture 67">
          <a:extLst>
            <a:ext uri="{FF2B5EF4-FFF2-40B4-BE49-F238E27FC236}">
              <a16:creationId xmlns:a16="http://schemas.microsoft.com/office/drawing/2014/main" id="{D37EE5EF-6E18-44CC-AC5C-ADA8C2E7A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62450" y="89334975"/>
          <a:ext cx="2968397" cy="34623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258</xdr:row>
      <xdr:rowOff>184727</xdr:rowOff>
    </xdr:from>
    <xdr:ext cx="2628081" cy="407158"/>
    <xdr:pic>
      <xdr:nvPicPr>
        <xdr:cNvPr id="69" name="Picture 68">
          <a:extLst>
            <a:ext uri="{FF2B5EF4-FFF2-40B4-BE49-F238E27FC236}">
              <a16:creationId xmlns:a16="http://schemas.microsoft.com/office/drawing/2014/main" id="{14BD7853-2C37-446F-8DD6-C01883157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9156" r="35017" b="39278"/>
        <a:stretch>
          <a:fillRect/>
        </a:stretch>
      </xdr:blipFill>
      <xdr:spPr bwMode="auto">
        <a:xfrm>
          <a:off x="4362450" y="49324202"/>
          <a:ext cx="2628081" cy="407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264</xdr:row>
      <xdr:rowOff>0</xdr:rowOff>
    </xdr:from>
    <xdr:ext cx="1604994" cy="363075"/>
    <xdr:pic>
      <xdr:nvPicPr>
        <xdr:cNvPr id="70" name="Picture 69">
          <a:extLst>
            <a:ext uri="{FF2B5EF4-FFF2-40B4-BE49-F238E27FC236}">
              <a16:creationId xmlns:a16="http://schemas.microsoft.com/office/drawing/2014/main" id="{7D951A5C-A842-4F19-B420-F2C0A6DA2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2450" y="50282475"/>
          <a:ext cx="1604994" cy="363075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271</xdr:row>
      <xdr:rowOff>1</xdr:rowOff>
    </xdr:from>
    <xdr:ext cx="1669456" cy="664175"/>
    <xdr:pic>
      <xdr:nvPicPr>
        <xdr:cNvPr id="71" name="Picture 70">
          <a:extLst>
            <a:ext uri="{FF2B5EF4-FFF2-40B4-BE49-F238E27FC236}">
              <a16:creationId xmlns:a16="http://schemas.microsoft.com/office/drawing/2014/main" id="{8D81F094-221C-4D48-BDA3-40F6F73E0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64" t="26024" r="48015" b="50844"/>
        <a:stretch>
          <a:fillRect/>
        </a:stretch>
      </xdr:blipFill>
      <xdr:spPr bwMode="auto">
        <a:xfrm>
          <a:off x="4362450" y="51615976"/>
          <a:ext cx="1669456" cy="66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276</xdr:row>
      <xdr:rowOff>0</xdr:rowOff>
    </xdr:from>
    <xdr:ext cx="4297997" cy="446114"/>
    <xdr:pic>
      <xdr:nvPicPr>
        <xdr:cNvPr id="72" name="Picture 71">
          <a:extLst>
            <a:ext uri="{FF2B5EF4-FFF2-40B4-BE49-F238E27FC236}">
              <a16:creationId xmlns:a16="http://schemas.microsoft.com/office/drawing/2014/main" id="{F613807B-80B0-4570-B992-A39CCC986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2450" y="52568475"/>
          <a:ext cx="4297997" cy="446114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290</xdr:row>
      <xdr:rowOff>0</xdr:rowOff>
    </xdr:from>
    <xdr:ext cx="2951868" cy="297088"/>
    <xdr:pic>
      <xdr:nvPicPr>
        <xdr:cNvPr id="73" name="Picture 72">
          <a:extLst>
            <a:ext uri="{FF2B5EF4-FFF2-40B4-BE49-F238E27FC236}">
              <a16:creationId xmlns:a16="http://schemas.microsoft.com/office/drawing/2014/main" id="{C2E7AEF3-624B-4E93-AAFF-3AFCB9C4E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62450" y="55235475"/>
          <a:ext cx="2951868" cy="29708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280</xdr:row>
      <xdr:rowOff>0</xdr:rowOff>
    </xdr:from>
    <xdr:ext cx="1412941" cy="360940"/>
    <xdr:pic>
      <xdr:nvPicPr>
        <xdr:cNvPr id="74" name="Picture 73">
          <a:extLst>
            <a:ext uri="{FF2B5EF4-FFF2-40B4-BE49-F238E27FC236}">
              <a16:creationId xmlns:a16="http://schemas.microsoft.com/office/drawing/2014/main" id="{B14FCDDE-6C19-4CD7-9771-79D9396E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2450" y="53330475"/>
          <a:ext cx="1412941" cy="36094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297</xdr:row>
      <xdr:rowOff>0</xdr:rowOff>
    </xdr:from>
    <xdr:ext cx="2968397" cy="346239"/>
    <xdr:pic>
      <xdr:nvPicPr>
        <xdr:cNvPr id="75" name="Picture 74">
          <a:extLst>
            <a:ext uri="{FF2B5EF4-FFF2-40B4-BE49-F238E27FC236}">
              <a16:creationId xmlns:a16="http://schemas.microsoft.com/office/drawing/2014/main" id="{A404BB36-5F47-4DEE-B155-902CBEE23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62450" y="56568975"/>
          <a:ext cx="2968397" cy="346239"/>
        </a:xfrm>
        <a:prstGeom prst="rect">
          <a:avLst/>
        </a:prstGeom>
      </xdr:spPr>
    </xdr:pic>
    <xdr:clientData/>
  </xdr:oneCellAnchor>
  <xdr:oneCellAnchor>
    <xdr:from>
      <xdr:col>5</xdr:col>
      <xdr:colOff>1055</xdr:colOff>
      <xdr:row>306</xdr:row>
      <xdr:rowOff>6002</xdr:rowOff>
    </xdr:from>
    <xdr:ext cx="2432103" cy="738388"/>
    <xdr:pic>
      <xdr:nvPicPr>
        <xdr:cNvPr id="76" name="Picture 75">
          <a:extLst>
            <a:ext uri="{FF2B5EF4-FFF2-40B4-BE49-F238E27FC236}">
              <a16:creationId xmlns:a16="http://schemas.microsoft.com/office/drawing/2014/main" id="{65B8E12E-472B-4436-8BD4-C39E813B6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37268" r="55795" b="49023"/>
        <a:stretch>
          <a:fillRect/>
        </a:stretch>
      </xdr:blipFill>
      <xdr:spPr bwMode="auto">
        <a:xfrm>
          <a:off x="4363505" y="58289477"/>
          <a:ext cx="2432103" cy="738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317</xdr:row>
      <xdr:rowOff>0</xdr:rowOff>
    </xdr:from>
    <xdr:ext cx="1497546" cy="300621"/>
    <xdr:pic>
      <xdr:nvPicPr>
        <xdr:cNvPr id="77" name="Picture 76">
          <a:extLst>
            <a:ext uri="{FF2B5EF4-FFF2-40B4-BE49-F238E27FC236}">
              <a16:creationId xmlns:a16="http://schemas.microsoft.com/office/drawing/2014/main" id="{D8501BFA-310F-4208-91FC-9E9558163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66505" r="56679" b="24820"/>
        <a:stretch>
          <a:fillRect/>
        </a:stretch>
      </xdr:blipFill>
      <xdr:spPr bwMode="auto">
        <a:xfrm>
          <a:off x="4362450" y="60378975"/>
          <a:ext cx="1497546" cy="300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317</xdr:row>
      <xdr:rowOff>0</xdr:rowOff>
    </xdr:from>
    <xdr:ext cx="3254099" cy="584159"/>
    <xdr:pic>
      <xdr:nvPicPr>
        <xdr:cNvPr id="78" name="Picture 77">
          <a:extLst>
            <a:ext uri="{FF2B5EF4-FFF2-40B4-BE49-F238E27FC236}">
              <a16:creationId xmlns:a16="http://schemas.microsoft.com/office/drawing/2014/main" id="{23DF1B53-280A-4469-84EC-AC491D764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5891" t="12512" r="2718" b="14389"/>
        <a:stretch/>
      </xdr:blipFill>
      <xdr:spPr>
        <a:xfrm>
          <a:off x="4362450" y="60378975"/>
          <a:ext cx="3254099" cy="584159"/>
        </a:xfrm>
        <a:prstGeom prst="rect">
          <a:avLst/>
        </a:prstGeom>
      </xdr:spPr>
    </xdr:pic>
    <xdr:clientData/>
  </xdr:oneCellAnchor>
  <xdr:oneCellAnchor>
    <xdr:from>
      <xdr:col>5</xdr:col>
      <xdr:colOff>5148</xdr:colOff>
      <xdr:row>327</xdr:row>
      <xdr:rowOff>0</xdr:rowOff>
    </xdr:from>
    <xdr:ext cx="2050048" cy="705034"/>
    <xdr:pic>
      <xdr:nvPicPr>
        <xdr:cNvPr id="79" name="Picture 78">
          <a:extLst>
            <a:ext uri="{FF2B5EF4-FFF2-40B4-BE49-F238E27FC236}">
              <a16:creationId xmlns:a16="http://schemas.microsoft.com/office/drawing/2014/main" id="{6249907B-66CE-4566-A9BF-C3776783B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0482" r="52347" b="42169"/>
        <a:stretch>
          <a:fillRect/>
        </a:stretch>
      </xdr:blipFill>
      <xdr:spPr bwMode="auto">
        <a:xfrm>
          <a:off x="4367598" y="62283975"/>
          <a:ext cx="2050048" cy="705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5150</xdr:colOff>
      <xdr:row>334</xdr:row>
      <xdr:rowOff>5147</xdr:rowOff>
    </xdr:from>
    <xdr:ext cx="1751426" cy="302704"/>
    <xdr:pic>
      <xdr:nvPicPr>
        <xdr:cNvPr id="80" name="Picture 79">
          <a:extLst>
            <a:ext uri="{FF2B5EF4-FFF2-40B4-BE49-F238E27FC236}">
              <a16:creationId xmlns:a16="http://schemas.microsoft.com/office/drawing/2014/main" id="{6DB1B0ED-E5C0-460B-A9C9-C3D1705E7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60722" r="52347" b="30603"/>
        <a:stretch>
          <a:fillRect/>
        </a:stretch>
      </xdr:blipFill>
      <xdr:spPr bwMode="auto">
        <a:xfrm>
          <a:off x="4367600" y="63622622"/>
          <a:ext cx="1751426" cy="3027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5151</xdr:colOff>
      <xdr:row>334</xdr:row>
      <xdr:rowOff>5148</xdr:rowOff>
    </xdr:from>
    <xdr:ext cx="2837900" cy="504678"/>
    <xdr:pic>
      <xdr:nvPicPr>
        <xdr:cNvPr id="81" name="Picture 80">
          <a:extLst>
            <a:ext uri="{FF2B5EF4-FFF2-40B4-BE49-F238E27FC236}">
              <a16:creationId xmlns:a16="http://schemas.microsoft.com/office/drawing/2014/main" id="{7427D939-34C2-4BAC-A371-E9B06A83C2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822" t="6842" r="5552" b="11748"/>
        <a:stretch/>
      </xdr:blipFill>
      <xdr:spPr>
        <a:xfrm>
          <a:off x="4367601" y="63622623"/>
          <a:ext cx="2837900" cy="50467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345</xdr:row>
      <xdr:rowOff>4469</xdr:rowOff>
    </xdr:from>
    <xdr:ext cx="2628081" cy="407158"/>
    <xdr:pic>
      <xdr:nvPicPr>
        <xdr:cNvPr id="82" name="Picture 81">
          <a:extLst>
            <a:ext uri="{FF2B5EF4-FFF2-40B4-BE49-F238E27FC236}">
              <a16:creationId xmlns:a16="http://schemas.microsoft.com/office/drawing/2014/main" id="{DC4FE645-A5AF-4664-AC1D-D63B3B2EA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9156" r="35017" b="39278"/>
        <a:stretch>
          <a:fillRect/>
        </a:stretch>
      </xdr:blipFill>
      <xdr:spPr bwMode="auto">
        <a:xfrm>
          <a:off x="4362450" y="65717444"/>
          <a:ext cx="2628081" cy="407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350</xdr:row>
      <xdr:rowOff>0</xdr:rowOff>
    </xdr:from>
    <xdr:ext cx="1604994" cy="363075"/>
    <xdr:pic>
      <xdr:nvPicPr>
        <xdr:cNvPr id="83" name="Picture 82">
          <a:extLst>
            <a:ext uri="{FF2B5EF4-FFF2-40B4-BE49-F238E27FC236}">
              <a16:creationId xmlns:a16="http://schemas.microsoft.com/office/drawing/2014/main" id="{2AFE21A4-E6C1-4E14-8CEC-A1EB1AF7E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2450" y="66665475"/>
          <a:ext cx="1604994" cy="363075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357</xdr:row>
      <xdr:rowOff>1</xdr:rowOff>
    </xdr:from>
    <xdr:ext cx="1669456" cy="664175"/>
    <xdr:pic>
      <xdr:nvPicPr>
        <xdr:cNvPr id="84" name="Picture 83">
          <a:extLst>
            <a:ext uri="{FF2B5EF4-FFF2-40B4-BE49-F238E27FC236}">
              <a16:creationId xmlns:a16="http://schemas.microsoft.com/office/drawing/2014/main" id="{D66163A1-BF37-465C-82C3-76A594CE3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64" t="26024" r="48015" b="50844"/>
        <a:stretch>
          <a:fillRect/>
        </a:stretch>
      </xdr:blipFill>
      <xdr:spPr bwMode="auto">
        <a:xfrm>
          <a:off x="4362450" y="67998976"/>
          <a:ext cx="1669456" cy="66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362</xdr:row>
      <xdr:rowOff>0</xdr:rowOff>
    </xdr:from>
    <xdr:ext cx="4297997" cy="446114"/>
    <xdr:pic>
      <xdr:nvPicPr>
        <xdr:cNvPr id="85" name="Picture 84">
          <a:extLst>
            <a:ext uri="{FF2B5EF4-FFF2-40B4-BE49-F238E27FC236}">
              <a16:creationId xmlns:a16="http://schemas.microsoft.com/office/drawing/2014/main" id="{B6B983BC-AEDF-4A9C-A7A7-FD79ECB82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2450" y="68951475"/>
          <a:ext cx="4297997" cy="446114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376</xdr:row>
      <xdr:rowOff>0</xdr:rowOff>
    </xdr:from>
    <xdr:ext cx="2951868" cy="297088"/>
    <xdr:pic>
      <xdr:nvPicPr>
        <xdr:cNvPr id="86" name="Picture 85">
          <a:extLst>
            <a:ext uri="{FF2B5EF4-FFF2-40B4-BE49-F238E27FC236}">
              <a16:creationId xmlns:a16="http://schemas.microsoft.com/office/drawing/2014/main" id="{92BAA2ED-0B2E-487F-A335-122964732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62450" y="71618475"/>
          <a:ext cx="2951868" cy="29708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366</xdr:row>
      <xdr:rowOff>0</xdr:rowOff>
    </xdr:from>
    <xdr:ext cx="1412941" cy="360940"/>
    <xdr:pic>
      <xdr:nvPicPr>
        <xdr:cNvPr id="87" name="Picture 86">
          <a:extLst>
            <a:ext uri="{FF2B5EF4-FFF2-40B4-BE49-F238E27FC236}">
              <a16:creationId xmlns:a16="http://schemas.microsoft.com/office/drawing/2014/main" id="{464A15FF-8370-4BD9-BB02-3429E3F0F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2450" y="69713475"/>
          <a:ext cx="1412941" cy="36094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383</xdr:row>
      <xdr:rowOff>0</xdr:rowOff>
    </xdr:from>
    <xdr:ext cx="2968397" cy="346239"/>
    <xdr:pic>
      <xdr:nvPicPr>
        <xdr:cNvPr id="88" name="Picture 87">
          <a:extLst>
            <a:ext uri="{FF2B5EF4-FFF2-40B4-BE49-F238E27FC236}">
              <a16:creationId xmlns:a16="http://schemas.microsoft.com/office/drawing/2014/main" id="{EB082C42-DC54-49F6-86B7-B138BFF70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62450" y="72951975"/>
          <a:ext cx="2968397" cy="346239"/>
        </a:xfrm>
        <a:prstGeom prst="rect">
          <a:avLst/>
        </a:prstGeom>
      </xdr:spPr>
    </xdr:pic>
    <xdr:clientData/>
  </xdr:oneCellAnchor>
  <xdr:oneCellAnchor>
    <xdr:from>
      <xdr:col>5</xdr:col>
      <xdr:colOff>1055</xdr:colOff>
      <xdr:row>392</xdr:row>
      <xdr:rowOff>6002</xdr:rowOff>
    </xdr:from>
    <xdr:ext cx="2432103" cy="738388"/>
    <xdr:pic>
      <xdr:nvPicPr>
        <xdr:cNvPr id="89" name="Picture 88">
          <a:extLst>
            <a:ext uri="{FF2B5EF4-FFF2-40B4-BE49-F238E27FC236}">
              <a16:creationId xmlns:a16="http://schemas.microsoft.com/office/drawing/2014/main" id="{40514DC9-D77D-458C-BA91-BBD1278A1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37268" r="55795" b="49023"/>
        <a:stretch>
          <a:fillRect/>
        </a:stretch>
      </xdr:blipFill>
      <xdr:spPr bwMode="auto">
        <a:xfrm>
          <a:off x="4363505" y="74672477"/>
          <a:ext cx="2432103" cy="738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403</xdr:row>
      <xdr:rowOff>0</xdr:rowOff>
    </xdr:from>
    <xdr:ext cx="1497546" cy="300621"/>
    <xdr:pic>
      <xdr:nvPicPr>
        <xdr:cNvPr id="90" name="Picture 89">
          <a:extLst>
            <a:ext uri="{FF2B5EF4-FFF2-40B4-BE49-F238E27FC236}">
              <a16:creationId xmlns:a16="http://schemas.microsoft.com/office/drawing/2014/main" id="{FC661E90-3CE2-4A9F-83E2-F264B00B6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66505" r="56679" b="24820"/>
        <a:stretch>
          <a:fillRect/>
        </a:stretch>
      </xdr:blipFill>
      <xdr:spPr bwMode="auto">
        <a:xfrm>
          <a:off x="4362450" y="76761975"/>
          <a:ext cx="1497546" cy="300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403</xdr:row>
      <xdr:rowOff>0</xdr:rowOff>
    </xdr:from>
    <xdr:ext cx="3254099" cy="584159"/>
    <xdr:pic>
      <xdr:nvPicPr>
        <xdr:cNvPr id="91" name="Picture 90">
          <a:extLst>
            <a:ext uri="{FF2B5EF4-FFF2-40B4-BE49-F238E27FC236}">
              <a16:creationId xmlns:a16="http://schemas.microsoft.com/office/drawing/2014/main" id="{3AE865D8-234C-44C8-AA8C-90C4F46A05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5891" t="12512" r="2718" b="14389"/>
        <a:stretch/>
      </xdr:blipFill>
      <xdr:spPr>
        <a:xfrm>
          <a:off x="4362450" y="76761975"/>
          <a:ext cx="3254099" cy="584159"/>
        </a:xfrm>
        <a:prstGeom prst="rect">
          <a:avLst/>
        </a:prstGeom>
      </xdr:spPr>
    </xdr:pic>
    <xdr:clientData/>
  </xdr:oneCellAnchor>
  <xdr:oneCellAnchor>
    <xdr:from>
      <xdr:col>5</xdr:col>
      <xdr:colOff>5148</xdr:colOff>
      <xdr:row>413</xdr:row>
      <xdr:rowOff>0</xdr:rowOff>
    </xdr:from>
    <xdr:ext cx="2050048" cy="705034"/>
    <xdr:pic>
      <xdr:nvPicPr>
        <xdr:cNvPr id="92" name="Picture 91">
          <a:extLst>
            <a:ext uri="{FF2B5EF4-FFF2-40B4-BE49-F238E27FC236}">
              <a16:creationId xmlns:a16="http://schemas.microsoft.com/office/drawing/2014/main" id="{9DA4EC7A-200F-4168-A264-4035A2DB9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0482" r="52347" b="42169"/>
        <a:stretch>
          <a:fillRect/>
        </a:stretch>
      </xdr:blipFill>
      <xdr:spPr bwMode="auto">
        <a:xfrm>
          <a:off x="4367598" y="78666975"/>
          <a:ext cx="2050048" cy="705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5150</xdr:colOff>
      <xdr:row>420</xdr:row>
      <xdr:rowOff>5147</xdr:rowOff>
    </xdr:from>
    <xdr:ext cx="1751426" cy="302704"/>
    <xdr:pic>
      <xdr:nvPicPr>
        <xdr:cNvPr id="93" name="Picture 92">
          <a:extLst>
            <a:ext uri="{FF2B5EF4-FFF2-40B4-BE49-F238E27FC236}">
              <a16:creationId xmlns:a16="http://schemas.microsoft.com/office/drawing/2014/main" id="{1A2E744B-6847-4731-A623-1BF533A1C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60722" r="52347" b="30603"/>
        <a:stretch>
          <a:fillRect/>
        </a:stretch>
      </xdr:blipFill>
      <xdr:spPr bwMode="auto">
        <a:xfrm>
          <a:off x="4367600" y="80005622"/>
          <a:ext cx="1751426" cy="3027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5151</xdr:colOff>
      <xdr:row>420</xdr:row>
      <xdr:rowOff>5148</xdr:rowOff>
    </xdr:from>
    <xdr:ext cx="2837900" cy="504678"/>
    <xdr:pic>
      <xdr:nvPicPr>
        <xdr:cNvPr id="94" name="Picture 93">
          <a:extLst>
            <a:ext uri="{FF2B5EF4-FFF2-40B4-BE49-F238E27FC236}">
              <a16:creationId xmlns:a16="http://schemas.microsoft.com/office/drawing/2014/main" id="{F6659A39-F1B3-4110-82A8-570F544DF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822" t="6842" r="5552" b="11748"/>
        <a:stretch/>
      </xdr:blipFill>
      <xdr:spPr>
        <a:xfrm>
          <a:off x="4367601" y="80005623"/>
          <a:ext cx="2837900" cy="50467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344</xdr:row>
      <xdr:rowOff>184727</xdr:rowOff>
    </xdr:from>
    <xdr:ext cx="2628081" cy="407158"/>
    <xdr:pic>
      <xdr:nvPicPr>
        <xdr:cNvPr id="95" name="Picture 94">
          <a:extLst>
            <a:ext uri="{FF2B5EF4-FFF2-40B4-BE49-F238E27FC236}">
              <a16:creationId xmlns:a16="http://schemas.microsoft.com/office/drawing/2014/main" id="{72E91ECE-0A29-4B03-B924-860F20D8E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9156" r="35017" b="39278"/>
        <a:stretch>
          <a:fillRect/>
        </a:stretch>
      </xdr:blipFill>
      <xdr:spPr bwMode="auto">
        <a:xfrm>
          <a:off x="4362450" y="65707202"/>
          <a:ext cx="2628081" cy="407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350</xdr:row>
      <xdr:rowOff>0</xdr:rowOff>
    </xdr:from>
    <xdr:ext cx="1604994" cy="363075"/>
    <xdr:pic>
      <xdr:nvPicPr>
        <xdr:cNvPr id="96" name="Picture 95">
          <a:extLst>
            <a:ext uri="{FF2B5EF4-FFF2-40B4-BE49-F238E27FC236}">
              <a16:creationId xmlns:a16="http://schemas.microsoft.com/office/drawing/2014/main" id="{D970E82C-4405-4414-B9D0-1CA43F9AC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2450" y="66665475"/>
          <a:ext cx="1604994" cy="363075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357</xdr:row>
      <xdr:rowOff>1</xdr:rowOff>
    </xdr:from>
    <xdr:ext cx="1669456" cy="664175"/>
    <xdr:pic>
      <xdr:nvPicPr>
        <xdr:cNvPr id="97" name="Picture 96">
          <a:extLst>
            <a:ext uri="{FF2B5EF4-FFF2-40B4-BE49-F238E27FC236}">
              <a16:creationId xmlns:a16="http://schemas.microsoft.com/office/drawing/2014/main" id="{36E96779-C336-4335-8BA9-59407B566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64" t="26024" r="48015" b="50844"/>
        <a:stretch>
          <a:fillRect/>
        </a:stretch>
      </xdr:blipFill>
      <xdr:spPr bwMode="auto">
        <a:xfrm>
          <a:off x="4362450" y="67998976"/>
          <a:ext cx="1669456" cy="66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362</xdr:row>
      <xdr:rowOff>0</xdr:rowOff>
    </xdr:from>
    <xdr:ext cx="4297997" cy="446114"/>
    <xdr:pic>
      <xdr:nvPicPr>
        <xdr:cNvPr id="98" name="Picture 97">
          <a:extLst>
            <a:ext uri="{FF2B5EF4-FFF2-40B4-BE49-F238E27FC236}">
              <a16:creationId xmlns:a16="http://schemas.microsoft.com/office/drawing/2014/main" id="{014EE44D-9064-44E7-955F-0A25573B8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2450" y="68951475"/>
          <a:ext cx="4297997" cy="446114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376</xdr:row>
      <xdr:rowOff>0</xdr:rowOff>
    </xdr:from>
    <xdr:ext cx="2951868" cy="297088"/>
    <xdr:pic>
      <xdr:nvPicPr>
        <xdr:cNvPr id="99" name="Picture 98">
          <a:extLst>
            <a:ext uri="{FF2B5EF4-FFF2-40B4-BE49-F238E27FC236}">
              <a16:creationId xmlns:a16="http://schemas.microsoft.com/office/drawing/2014/main" id="{AA945CC4-3817-4DB4-B02F-4F4234434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62450" y="71618475"/>
          <a:ext cx="2951868" cy="29708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366</xdr:row>
      <xdr:rowOff>0</xdr:rowOff>
    </xdr:from>
    <xdr:ext cx="1412941" cy="360940"/>
    <xdr:pic>
      <xdr:nvPicPr>
        <xdr:cNvPr id="100" name="Picture 99">
          <a:extLst>
            <a:ext uri="{FF2B5EF4-FFF2-40B4-BE49-F238E27FC236}">
              <a16:creationId xmlns:a16="http://schemas.microsoft.com/office/drawing/2014/main" id="{B1084457-E4FC-4A1F-82AA-97C7435EC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2450" y="69713475"/>
          <a:ext cx="1412941" cy="36094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383</xdr:row>
      <xdr:rowOff>0</xdr:rowOff>
    </xdr:from>
    <xdr:ext cx="2968397" cy="346239"/>
    <xdr:pic>
      <xdr:nvPicPr>
        <xdr:cNvPr id="101" name="Picture 100">
          <a:extLst>
            <a:ext uri="{FF2B5EF4-FFF2-40B4-BE49-F238E27FC236}">
              <a16:creationId xmlns:a16="http://schemas.microsoft.com/office/drawing/2014/main" id="{4F4F0454-7C98-43E4-A779-F4DE0DF52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62450" y="72951975"/>
          <a:ext cx="2968397" cy="346239"/>
        </a:xfrm>
        <a:prstGeom prst="rect">
          <a:avLst/>
        </a:prstGeom>
      </xdr:spPr>
    </xdr:pic>
    <xdr:clientData/>
  </xdr:oneCellAnchor>
  <xdr:oneCellAnchor>
    <xdr:from>
      <xdr:col>5</xdr:col>
      <xdr:colOff>1055</xdr:colOff>
      <xdr:row>392</xdr:row>
      <xdr:rowOff>6002</xdr:rowOff>
    </xdr:from>
    <xdr:ext cx="2432103" cy="738388"/>
    <xdr:pic>
      <xdr:nvPicPr>
        <xdr:cNvPr id="102" name="Picture 101">
          <a:extLst>
            <a:ext uri="{FF2B5EF4-FFF2-40B4-BE49-F238E27FC236}">
              <a16:creationId xmlns:a16="http://schemas.microsoft.com/office/drawing/2014/main" id="{9D57DD62-B183-4868-9B89-14993E548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37268" r="55795" b="49023"/>
        <a:stretch>
          <a:fillRect/>
        </a:stretch>
      </xdr:blipFill>
      <xdr:spPr bwMode="auto">
        <a:xfrm>
          <a:off x="4363505" y="74672477"/>
          <a:ext cx="2432103" cy="738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403</xdr:row>
      <xdr:rowOff>0</xdr:rowOff>
    </xdr:from>
    <xdr:ext cx="1497546" cy="300621"/>
    <xdr:pic>
      <xdr:nvPicPr>
        <xdr:cNvPr id="103" name="Picture 102">
          <a:extLst>
            <a:ext uri="{FF2B5EF4-FFF2-40B4-BE49-F238E27FC236}">
              <a16:creationId xmlns:a16="http://schemas.microsoft.com/office/drawing/2014/main" id="{4402A327-8606-429A-814A-547289719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66505" r="56679" b="24820"/>
        <a:stretch>
          <a:fillRect/>
        </a:stretch>
      </xdr:blipFill>
      <xdr:spPr bwMode="auto">
        <a:xfrm>
          <a:off x="4362450" y="76761975"/>
          <a:ext cx="1497546" cy="300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403</xdr:row>
      <xdr:rowOff>0</xdr:rowOff>
    </xdr:from>
    <xdr:ext cx="3254099" cy="584159"/>
    <xdr:pic>
      <xdr:nvPicPr>
        <xdr:cNvPr id="104" name="Picture 103">
          <a:extLst>
            <a:ext uri="{FF2B5EF4-FFF2-40B4-BE49-F238E27FC236}">
              <a16:creationId xmlns:a16="http://schemas.microsoft.com/office/drawing/2014/main" id="{C0B6019B-2780-48E1-B5BA-B6249076A9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5891" t="12512" r="2718" b="14389"/>
        <a:stretch/>
      </xdr:blipFill>
      <xdr:spPr>
        <a:xfrm>
          <a:off x="4362450" y="76761975"/>
          <a:ext cx="3254099" cy="584159"/>
        </a:xfrm>
        <a:prstGeom prst="rect">
          <a:avLst/>
        </a:prstGeom>
      </xdr:spPr>
    </xdr:pic>
    <xdr:clientData/>
  </xdr:oneCellAnchor>
  <xdr:oneCellAnchor>
    <xdr:from>
      <xdr:col>5</xdr:col>
      <xdr:colOff>5148</xdr:colOff>
      <xdr:row>413</xdr:row>
      <xdr:rowOff>0</xdr:rowOff>
    </xdr:from>
    <xdr:ext cx="2050048" cy="705034"/>
    <xdr:pic>
      <xdr:nvPicPr>
        <xdr:cNvPr id="105" name="Picture 104">
          <a:extLst>
            <a:ext uri="{FF2B5EF4-FFF2-40B4-BE49-F238E27FC236}">
              <a16:creationId xmlns:a16="http://schemas.microsoft.com/office/drawing/2014/main" id="{2B3D5DF7-9B47-4E57-81E2-9D57EB8FE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0482" r="52347" b="42169"/>
        <a:stretch>
          <a:fillRect/>
        </a:stretch>
      </xdr:blipFill>
      <xdr:spPr bwMode="auto">
        <a:xfrm>
          <a:off x="4367598" y="78666975"/>
          <a:ext cx="2050048" cy="705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5150</xdr:colOff>
      <xdr:row>420</xdr:row>
      <xdr:rowOff>5147</xdr:rowOff>
    </xdr:from>
    <xdr:ext cx="1751426" cy="302704"/>
    <xdr:pic>
      <xdr:nvPicPr>
        <xdr:cNvPr id="106" name="Picture 105">
          <a:extLst>
            <a:ext uri="{FF2B5EF4-FFF2-40B4-BE49-F238E27FC236}">
              <a16:creationId xmlns:a16="http://schemas.microsoft.com/office/drawing/2014/main" id="{4C2869E8-5451-4480-82D0-32BCD31E8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60722" r="52347" b="30603"/>
        <a:stretch>
          <a:fillRect/>
        </a:stretch>
      </xdr:blipFill>
      <xdr:spPr bwMode="auto">
        <a:xfrm>
          <a:off x="4367600" y="80005622"/>
          <a:ext cx="1751426" cy="3027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5151</xdr:colOff>
      <xdr:row>420</xdr:row>
      <xdr:rowOff>5148</xdr:rowOff>
    </xdr:from>
    <xdr:ext cx="2837900" cy="504678"/>
    <xdr:pic>
      <xdr:nvPicPr>
        <xdr:cNvPr id="107" name="Picture 106">
          <a:extLst>
            <a:ext uri="{FF2B5EF4-FFF2-40B4-BE49-F238E27FC236}">
              <a16:creationId xmlns:a16="http://schemas.microsoft.com/office/drawing/2014/main" id="{50AC2B86-331D-444A-A56D-733EF48881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822" t="6842" r="5552" b="11748"/>
        <a:stretch/>
      </xdr:blipFill>
      <xdr:spPr>
        <a:xfrm>
          <a:off x="4367601" y="80005623"/>
          <a:ext cx="2837900" cy="50467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431</xdr:row>
      <xdr:rowOff>4469</xdr:rowOff>
    </xdr:from>
    <xdr:ext cx="2628081" cy="407158"/>
    <xdr:pic>
      <xdr:nvPicPr>
        <xdr:cNvPr id="108" name="Picture 107">
          <a:extLst>
            <a:ext uri="{FF2B5EF4-FFF2-40B4-BE49-F238E27FC236}">
              <a16:creationId xmlns:a16="http://schemas.microsoft.com/office/drawing/2014/main" id="{19695162-7730-4DD1-A192-79F1FF9D9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9156" r="35017" b="39278"/>
        <a:stretch>
          <a:fillRect/>
        </a:stretch>
      </xdr:blipFill>
      <xdr:spPr bwMode="auto">
        <a:xfrm>
          <a:off x="4362450" y="82100444"/>
          <a:ext cx="2628081" cy="407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436</xdr:row>
      <xdr:rowOff>0</xdr:rowOff>
    </xdr:from>
    <xdr:ext cx="1604994" cy="363075"/>
    <xdr:pic>
      <xdr:nvPicPr>
        <xdr:cNvPr id="109" name="Picture 108">
          <a:extLst>
            <a:ext uri="{FF2B5EF4-FFF2-40B4-BE49-F238E27FC236}">
              <a16:creationId xmlns:a16="http://schemas.microsoft.com/office/drawing/2014/main" id="{6DCF7035-1524-4071-A6E0-055D727B8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2450" y="83048475"/>
          <a:ext cx="1604994" cy="363075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443</xdr:row>
      <xdr:rowOff>1</xdr:rowOff>
    </xdr:from>
    <xdr:ext cx="1669456" cy="664175"/>
    <xdr:pic>
      <xdr:nvPicPr>
        <xdr:cNvPr id="110" name="Picture 109">
          <a:extLst>
            <a:ext uri="{FF2B5EF4-FFF2-40B4-BE49-F238E27FC236}">
              <a16:creationId xmlns:a16="http://schemas.microsoft.com/office/drawing/2014/main" id="{5BF36BB3-3D5F-4DBD-8F15-9BE78BE31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64" t="26024" r="48015" b="50844"/>
        <a:stretch>
          <a:fillRect/>
        </a:stretch>
      </xdr:blipFill>
      <xdr:spPr bwMode="auto">
        <a:xfrm>
          <a:off x="4362450" y="84381976"/>
          <a:ext cx="1669456" cy="66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448</xdr:row>
      <xdr:rowOff>0</xdr:rowOff>
    </xdr:from>
    <xdr:ext cx="4297997" cy="446114"/>
    <xdr:pic>
      <xdr:nvPicPr>
        <xdr:cNvPr id="111" name="Picture 110">
          <a:extLst>
            <a:ext uri="{FF2B5EF4-FFF2-40B4-BE49-F238E27FC236}">
              <a16:creationId xmlns:a16="http://schemas.microsoft.com/office/drawing/2014/main" id="{EE854B61-4188-4B61-A96E-E07B35744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2450" y="85334475"/>
          <a:ext cx="4297997" cy="446114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462</xdr:row>
      <xdr:rowOff>0</xdr:rowOff>
    </xdr:from>
    <xdr:ext cx="2951868" cy="297088"/>
    <xdr:pic>
      <xdr:nvPicPr>
        <xdr:cNvPr id="112" name="Picture 111">
          <a:extLst>
            <a:ext uri="{FF2B5EF4-FFF2-40B4-BE49-F238E27FC236}">
              <a16:creationId xmlns:a16="http://schemas.microsoft.com/office/drawing/2014/main" id="{AF5ABDFE-87B5-4FFE-8B65-AF0903AD0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62450" y="88001475"/>
          <a:ext cx="2951868" cy="29708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452</xdr:row>
      <xdr:rowOff>0</xdr:rowOff>
    </xdr:from>
    <xdr:ext cx="1412941" cy="360940"/>
    <xdr:pic>
      <xdr:nvPicPr>
        <xdr:cNvPr id="113" name="Picture 112">
          <a:extLst>
            <a:ext uri="{FF2B5EF4-FFF2-40B4-BE49-F238E27FC236}">
              <a16:creationId xmlns:a16="http://schemas.microsoft.com/office/drawing/2014/main" id="{B2C3B0EF-5165-4BD0-8C3C-AD854C983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2450" y="86096475"/>
          <a:ext cx="1412941" cy="36094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469</xdr:row>
      <xdr:rowOff>0</xdr:rowOff>
    </xdr:from>
    <xdr:ext cx="2968397" cy="346239"/>
    <xdr:pic>
      <xdr:nvPicPr>
        <xdr:cNvPr id="114" name="Picture 113">
          <a:extLst>
            <a:ext uri="{FF2B5EF4-FFF2-40B4-BE49-F238E27FC236}">
              <a16:creationId xmlns:a16="http://schemas.microsoft.com/office/drawing/2014/main" id="{7F532D5E-7CEB-486C-8F6C-7C8A67064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62450" y="89334975"/>
          <a:ext cx="2968397" cy="34623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431</xdr:row>
      <xdr:rowOff>4469</xdr:rowOff>
    </xdr:from>
    <xdr:ext cx="2628081" cy="407158"/>
    <xdr:pic>
      <xdr:nvPicPr>
        <xdr:cNvPr id="115" name="Picture 114">
          <a:extLst>
            <a:ext uri="{FF2B5EF4-FFF2-40B4-BE49-F238E27FC236}">
              <a16:creationId xmlns:a16="http://schemas.microsoft.com/office/drawing/2014/main" id="{9851ECB0-E4E3-42CF-A228-052AE7726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9156" r="35017" b="39278"/>
        <a:stretch>
          <a:fillRect/>
        </a:stretch>
      </xdr:blipFill>
      <xdr:spPr bwMode="auto">
        <a:xfrm>
          <a:off x="4362450" y="82100444"/>
          <a:ext cx="2628081" cy="407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436</xdr:row>
      <xdr:rowOff>0</xdr:rowOff>
    </xdr:from>
    <xdr:ext cx="1604994" cy="363075"/>
    <xdr:pic>
      <xdr:nvPicPr>
        <xdr:cNvPr id="116" name="Picture 115">
          <a:extLst>
            <a:ext uri="{FF2B5EF4-FFF2-40B4-BE49-F238E27FC236}">
              <a16:creationId xmlns:a16="http://schemas.microsoft.com/office/drawing/2014/main" id="{338A63D5-6E78-4513-9A93-4098E15D5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2450" y="83048475"/>
          <a:ext cx="1604994" cy="363075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443</xdr:row>
      <xdr:rowOff>1</xdr:rowOff>
    </xdr:from>
    <xdr:ext cx="1669456" cy="664175"/>
    <xdr:pic>
      <xdr:nvPicPr>
        <xdr:cNvPr id="117" name="Picture 116">
          <a:extLst>
            <a:ext uri="{FF2B5EF4-FFF2-40B4-BE49-F238E27FC236}">
              <a16:creationId xmlns:a16="http://schemas.microsoft.com/office/drawing/2014/main" id="{73FD8F75-348C-4B7D-B911-7438E2D01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64" t="26024" r="48015" b="50844"/>
        <a:stretch>
          <a:fillRect/>
        </a:stretch>
      </xdr:blipFill>
      <xdr:spPr bwMode="auto">
        <a:xfrm>
          <a:off x="4362450" y="84381976"/>
          <a:ext cx="1669456" cy="66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448</xdr:row>
      <xdr:rowOff>0</xdr:rowOff>
    </xdr:from>
    <xdr:ext cx="4297997" cy="446114"/>
    <xdr:pic>
      <xdr:nvPicPr>
        <xdr:cNvPr id="118" name="Picture 117">
          <a:extLst>
            <a:ext uri="{FF2B5EF4-FFF2-40B4-BE49-F238E27FC236}">
              <a16:creationId xmlns:a16="http://schemas.microsoft.com/office/drawing/2014/main" id="{ECA8859C-73E3-4777-9B16-86071D17A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2450" y="85334475"/>
          <a:ext cx="4297997" cy="446114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462</xdr:row>
      <xdr:rowOff>0</xdr:rowOff>
    </xdr:from>
    <xdr:ext cx="2951868" cy="297088"/>
    <xdr:pic>
      <xdr:nvPicPr>
        <xdr:cNvPr id="119" name="Picture 118">
          <a:extLst>
            <a:ext uri="{FF2B5EF4-FFF2-40B4-BE49-F238E27FC236}">
              <a16:creationId xmlns:a16="http://schemas.microsoft.com/office/drawing/2014/main" id="{1F313A8E-D811-41E5-8730-48E419A94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62450" y="88001475"/>
          <a:ext cx="2951868" cy="29708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452</xdr:row>
      <xdr:rowOff>0</xdr:rowOff>
    </xdr:from>
    <xdr:ext cx="1412941" cy="360940"/>
    <xdr:pic>
      <xdr:nvPicPr>
        <xdr:cNvPr id="120" name="Picture 119">
          <a:extLst>
            <a:ext uri="{FF2B5EF4-FFF2-40B4-BE49-F238E27FC236}">
              <a16:creationId xmlns:a16="http://schemas.microsoft.com/office/drawing/2014/main" id="{01855E1F-8CA8-4BEB-9D0A-A007E4D71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2450" y="86096475"/>
          <a:ext cx="1412941" cy="36094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469</xdr:row>
      <xdr:rowOff>0</xdr:rowOff>
    </xdr:from>
    <xdr:ext cx="2968397" cy="346239"/>
    <xdr:pic>
      <xdr:nvPicPr>
        <xdr:cNvPr id="121" name="Picture 120">
          <a:extLst>
            <a:ext uri="{FF2B5EF4-FFF2-40B4-BE49-F238E27FC236}">
              <a16:creationId xmlns:a16="http://schemas.microsoft.com/office/drawing/2014/main" id="{33578DF1-EB66-4EC7-8272-51F0D514B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62450" y="89334975"/>
          <a:ext cx="2968397" cy="346239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430</xdr:row>
      <xdr:rowOff>184727</xdr:rowOff>
    </xdr:from>
    <xdr:ext cx="2628081" cy="407158"/>
    <xdr:pic>
      <xdr:nvPicPr>
        <xdr:cNvPr id="122" name="Picture 121">
          <a:extLst>
            <a:ext uri="{FF2B5EF4-FFF2-40B4-BE49-F238E27FC236}">
              <a16:creationId xmlns:a16="http://schemas.microsoft.com/office/drawing/2014/main" id="{2DC6C57D-49B0-4D0C-B211-8953F3E74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31" t="49156" r="35017" b="39278"/>
        <a:stretch>
          <a:fillRect/>
        </a:stretch>
      </xdr:blipFill>
      <xdr:spPr bwMode="auto">
        <a:xfrm>
          <a:off x="4362450" y="82090202"/>
          <a:ext cx="2628081" cy="407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436</xdr:row>
      <xdr:rowOff>0</xdr:rowOff>
    </xdr:from>
    <xdr:ext cx="1604994" cy="363075"/>
    <xdr:pic>
      <xdr:nvPicPr>
        <xdr:cNvPr id="123" name="Picture 122">
          <a:extLst>
            <a:ext uri="{FF2B5EF4-FFF2-40B4-BE49-F238E27FC236}">
              <a16:creationId xmlns:a16="http://schemas.microsoft.com/office/drawing/2014/main" id="{6AD96600-B322-4643-98AD-ECD09421E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2450" y="83048475"/>
          <a:ext cx="1604994" cy="363075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443</xdr:row>
      <xdr:rowOff>1</xdr:rowOff>
    </xdr:from>
    <xdr:ext cx="1669456" cy="664175"/>
    <xdr:pic>
      <xdr:nvPicPr>
        <xdr:cNvPr id="124" name="Picture 123">
          <a:extLst>
            <a:ext uri="{FF2B5EF4-FFF2-40B4-BE49-F238E27FC236}">
              <a16:creationId xmlns:a16="http://schemas.microsoft.com/office/drawing/2014/main" id="{C5CF72DE-9702-4C27-9112-4BB0C477F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64" t="26024" r="48015" b="50844"/>
        <a:stretch>
          <a:fillRect/>
        </a:stretch>
      </xdr:blipFill>
      <xdr:spPr bwMode="auto">
        <a:xfrm>
          <a:off x="4362450" y="84381976"/>
          <a:ext cx="1669456" cy="66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448</xdr:row>
      <xdr:rowOff>0</xdr:rowOff>
    </xdr:from>
    <xdr:ext cx="4297997" cy="446114"/>
    <xdr:pic>
      <xdr:nvPicPr>
        <xdr:cNvPr id="125" name="Picture 124">
          <a:extLst>
            <a:ext uri="{FF2B5EF4-FFF2-40B4-BE49-F238E27FC236}">
              <a16:creationId xmlns:a16="http://schemas.microsoft.com/office/drawing/2014/main" id="{39CA7816-6FD0-4621-B6DD-7B3A5E904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2450" y="85334475"/>
          <a:ext cx="4297997" cy="446114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462</xdr:row>
      <xdr:rowOff>0</xdr:rowOff>
    </xdr:from>
    <xdr:ext cx="2951868" cy="297088"/>
    <xdr:pic>
      <xdr:nvPicPr>
        <xdr:cNvPr id="126" name="Picture 125">
          <a:extLst>
            <a:ext uri="{FF2B5EF4-FFF2-40B4-BE49-F238E27FC236}">
              <a16:creationId xmlns:a16="http://schemas.microsoft.com/office/drawing/2014/main" id="{6585AC1F-FE92-494F-BB30-B617507BC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62450" y="88001475"/>
          <a:ext cx="2951868" cy="297088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452</xdr:row>
      <xdr:rowOff>0</xdr:rowOff>
    </xdr:from>
    <xdr:ext cx="1412941" cy="360940"/>
    <xdr:pic>
      <xdr:nvPicPr>
        <xdr:cNvPr id="127" name="Picture 126">
          <a:extLst>
            <a:ext uri="{FF2B5EF4-FFF2-40B4-BE49-F238E27FC236}">
              <a16:creationId xmlns:a16="http://schemas.microsoft.com/office/drawing/2014/main" id="{5215B987-DF5D-4AB7-8008-9BF598A62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2450" y="86096475"/>
          <a:ext cx="1412941" cy="36094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469</xdr:row>
      <xdr:rowOff>0</xdr:rowOff>
    </xdr:from>
    <xdr:ext cx="2968397" cy="346239"/>
    <xdr:pic>
      <xdr:nvPicPr>
        <xdr:cNvPr id="128" name="Picture 127">
          <a:extLst>
            <a:ext uri="{FF2B5EF4-FFF2-40B4-BE49-F238E27FC236}">
              <a16:creationId xmlns:a16="http://schemas.microsoft.com/office/drawing/2014/main" id="{2995E794-CEA6-4CB6-8992-5BFC01703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62450" y="89334975"/>
          <a:ext cx="2968397" cy="34623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945-AE06-4227-B89C-040B5145D6A0}">
  <dimension ref="A1:I477"/>
  <sheetViews>
    <sheetView tabSelected="1" zoomScale="94" zoomScaleNormal="94" workbookViewId="0">
      <selection activeCell="F8" sqref="F8"/>
    </sheetView>
  </sheetViews>
  <sheetFormatPr defaultRowHeight="15" x14ac:dyDescent="0.25"/>
  <cols>
    <col min="3" max="3" width="16.7109375" customWidth="1"/>
    <col min="4" max="4" width="13.85546875" customWidth="1"/>
    <col min="5" max="5" width="17.140625" customWidth="1"/>
    <col min="6" max="6" width="17.85546875" customWidth="1"/>
  </cols>
  <sheetData>
    <row r="1" spans="2:9" x14ac:dyDescent="0.25">
      <c r="B1" s="1"/>
      <c r="C1" s="1"/>
      <c r="D1" s="2"/>
      <c r="E1" s="1"/>
      <c r="F1" s="1"/>
      <c r="G1" s="1"/>
      <c r="H1" s="1"/>
      <c r="I1" s="1"/>
    </row>
    <row r="2" spans="2:9" x14ac:dyDescent="0.25">
      <c r="B2" s="3" t="s">
        <v>0</v>
      </c>
      <c r="C2" s="3" t="s">
        <v>1</v>
      </c>
      <c r="D2" s="4" t="s">
        <v>2</v>
      </c>
      <c r="E2" s="3" t="s">
        <v>3</v>
      </c>
      <c r="F2" s="3" t="s">
        <v>4</v>
      </c>
      <c r="G2" s="5"/>
      <c r="H2" s="5"/>
      <c r="I2" s="5"/>
    </row>
    <row r="3" spans="2:9" x14ac:dyDescent="0.25">
      <c r="B3" s="6">
        <v>1</v>
      </c>
      <c r="C3" s="6" t="s">
        <v>87</v>
      </c>
      <c r="D3" s="7">
        <v>3.7</v>
      </c>
      <c r="E3" s="6">
        <v>120</v>
      </c>
      <c r="F3" s="6" t="s">
        <v>5</v>
      </c>
      <c r="G3" s="1"/>
      <c r="H3" s="1"/>
      <c r="I3" s="1"/>
    </row>
    <row r="4" spans="2:9" x14ac:dyDescent="0.25">
      <c r="B4" s="6">
        <v>2</v>
      </c>
      <c r="C4" s="6" t="s">
        <v>88</v>
      </c>
      <c r="D4" s="7">
        <v>3</v>
      </c>
      <c r="E4" s="6">
        <v>90</v>
      </c>
      <c r="F4" s="6" t="s">
        <v>7</v>
      </c>
      <c r="G4" s="1"/>
      <c r="H4" s="1"/>
      <c r="I4" s="1"/>
    </row>
    <row r="5" spans="2:9" x14ac:dyDescent="0.25">
      <c r="B5" s="6">
        <v>3</v>
      </c>
      <c r="C5" s="6" t="s">
        <v>6</v>
      </c>
      <c r="D5" s="7">
        <v>4</v>
      </c>
      <c r="E5" s="6">
        <v>150</v>
      </c>
      <c r="F5" s="6" t="s">
        <v>5</v>
      </c>
      <c r="G5" s="1"/>
      <c r="H5" s="1"/>
      <c r="I5" s="1"/>
    </row>
    <row r="6" spans="2:9" x14ac:dyDescent="0.25">
      <c r="B6" s="6">
        <v>4</v>
      </c>
      <c r="C6" s="6" t="s">
        <v>89</v>
      </c>
      <c r="D6" s="7">
        <v>2.6</v>
      </c>
      <c r="E6" s="6">
        <v>75</v>
      </c>
      <c r="F6" s="6" t="s">
        <v>7</v>
      </c>
      <c r="G6" s="1"/>
      <c r="H6" s="1"/>
      <c r="I6" s="1"/>
    </row>
    <row r="7" spans="2:9" x14ac:dyDescent="0.25">
      <c r="B7" s="1"/>
      <c r="C7" s="1"/>
      <c r="D7" s="2"/>
      <c r="E7" s="1"/>
      <c r="F7" s="1"/>
      <c r="G7" s="1"/>
      <c r="H7" s="1"/>
      <c r="I7" s="1"/>
    </row>
    <row r="8" spans="2:9" x14ac:dyDescent="0.25">
      <c r="B8" s="1"/>
      <c r="C8" s="1"/>
      <c r="D8" s="2"/>
      <c r="E8" s="1"/>
      <c r="F8" s="1"/>
      <c r="G8" s="1"/>
      <c r="H8" s="1"/>
      <c r="I8" s="1"/>
    </row>
    <row r="9" spans="2:9" x14ac:dyDescent="0.25">
      <c r="B9" s="22" t="s">
        <v>8</v>
      </c>
      <c r="C9" s="22"/>
      <c r="D9" s="22"/>
      <c r="E9" s="22"/>
      <c r="F9" s="1"/>
      <c r="G9" s="1"/>
      <c r="H9" s="1"/>
      <c r="I9" s="1"/>
    </row>
    <row r="10" spans="2:9" x14ac:dyDescent="0.25">
      <c r="B10" s="1"/>
      <c r="C10" s="1" t="s">
        <v>9</v>
      </c>
      <c r="D10" s="2"/>
      <c r="E10" s="1"/>
      <c r="F10" s="1"/>
      <c r="G10" s="1"/>
      <c r="H10" s="1"/>
      <c r="I10" s="1"/>
    </row>
    <row r="11" spans="2:9" x14ac:dyDescent="0.25">
      <c r="B11" s="1"/>
      <c r="C11" s="8" t="s">
        <v>10</v>
      </c>
      <c r="D11" s="1">
        <v>2.6</v>
      </c>
      <c r="E11" s="1"/>
      <c r="F11" s="1"/>
      <c r="G11" s="1"/>
      <c r="H11" s="1"/>
      <c r="I11" s="1"/>
    </row>
    <row r="12" spans="2:9" x14ac:dyDescent="0.25">
      <c r="B12" s="1"/>
      <c r="C12" s="8" t="s">
        <v>11</v>
      </c>
      <c r="D12" s="1">
        <v>75</v>
      </c>
      <c r="E12" s="1"/>
      <c r="F12" s="1"/>
      <c r="G12" s="1"/>
      <c r="H12" s="1"/>
      <c r="I12" s="1"/>
    </row>
    <row r="13" spans="2:9" x14ac:dyDescent="0.25">
      <c r="B13" s="1"/>
      <c r="C13" s="1"/>
      <c r="D13" s="2"/>
      <c r="E13" s="1"/>
      <c r="F13" s="1"/>
      <c r="G13" s="1"/>
      <c r="H13" s="1"/>
      <c r="I13" s="1"/>
    </row>
    <row r="14" spans="2:9" x14ac:dyDescent="0.25">
      <c r="B14" s="1"/>
      <c r="C14" s="1" t="s">
        <v>12</v>
      </c>
      <c r="D14" s="2"/>
      <c r="E14" s="1"/>
      <c r="F14" s="1"/>
      <c r="G14" s="1"/>
      <c r="H14" s="1"/>
      <c r="I14" s="1"/>
    </row>
    <row r="15" spans="2:9" x14ac:dyDescent="0.25">
      <c r="B15" s="1"/>
      <c r="C15" s="8" t="s">
        <v>10</v>
      </c>
      <c r="D15" s="2">
        <v>4</v>
      </c>
      <c r="E15" s="1"/>
      <c r="F15" s="1"/>
      <c r="G15" s="1"/>
      <c r="H15" s="1"/>
      <c r="I15" s="1"/>
    </row>
    <row r="16" spans="2:9" x14ac:dyDescent="0.25">
      <c r="B16" s="1"/>
      <c r="C16" s="8" t="s">
        <v>11</v>
      </c>
      <c r="D16" s="9">
        <v>150</v>
      </c>
      <c r="E16" s="1"/>
      <c r="F16" s="1"/>
      <c r="G16" s="1"/>
      <c r="H16" s="1"/>
      <c r="I16" s="1"/>
    </row>
    <row r="17" spans="2:9" x14ac:dyDescent="0.25">
      <c r="B17" s="1"/>
      <c r="C17" s="1"/>
      <c r="D17" s="2"/>
      <c r="E17" s="1"/>
      <c r="F17" s="1"/>
      <c r="G17" s="1"/>
      <c r="H17" s="1"/>
      <c r="I17" s="1"/>
    </row>
    <row r="18" spans="2:9" x14ac:dyDescent="0.25">
      <c r="B18" s="1"/>
      <c r="C18" s="1" t="s">
        <v>13</v>
      </c>
      <c r="D18" s="2">
        <v>0</v>
      </c>
      <c r="E18" s="1"/>
      <c r="F18" s="1"/>
      <c r="G18" s="1"/>
      <c r="H18" s="1"/>
      <c r="I18" s="1"/>
    </row>
    <row r="19" spans="2:9" x14ac:dyDescent="0.25">
      <c r="B19" s="1"/>
      <c r="C19" s="1" t="s">
        <v>14</v>
      </c>
      <c r="D19" s="2">
        <v>1</v>
      </c>
      <c r="E19" s="1"/>
      <c r="F19" s="1"/>
      <c r="G19" s="1"/>
      <c r="H19" s="1"/>
      <c r="I19" s="1"/>
    </row>
    <row r="20" spans="2:9" x14ac:dyDescent="0.25">
      <c r="B20" s="1"/>
      <c r="C20" s="1"/>
      <c r="D20" s="2"/>
      <c r="E20" s="1"/>
      <c r="F20" s="1"/>
      <c r="G20" s="1"/>
      <c r="H20" s="1"/>
      <c r="I20" s="1"/>
    </row>
    <row r="21" spans="2:9" x14ac:dyDescent="0.25">
      <c r="B21" s="3" t="s">
        <v>0</v>
      </c>
      <c r="C21" s="4" t="s">
        <v>2</v>
      </c>
      <c r="D21" s="3" t="s">
        <v>3</v>
      </c>
      <c r="E21" s="3" t="s">
        <v>4</v>
      </c>
      <c r="F21" s="1"/>
      <c r="G21" s="1"/>
      <c r="H21" s="1"/>
      <c r="I21" s="1"/>
    </row>
    <row r="22" spans="2:9" x14ac:dyDescent="0.25">
      <c r="B22" s="6">
        <v>1</v>
      </c>
      <c r="C22" s="10">
        <f>(D3-$D$11)/($D$15-$D$11)*(1-0)+0</f>
        <v>0.78571428571428581</v>
      </c>
      <c r="D22" s="10">
        <f>(E3-$D$12)/($D$16-$D$12)*(1-0)+0</f>
        <v>0.6</v>
      </c>
      <c r="E22" s="11">
        <v>1</v>
      </c>
      <c r="F22" s="1"/>
      <c r="G22" s="1"/>
      <c r="H22" s="1"/>
      <c r="I22" s="1"/>
    </row>
    <row r="23" spans="2:9" x14ac:dyDescent="0.25">
      <c r="B23" s="6">
        <v>2</v>
      </c>
      <c r="C23" s="10">
        <f>(D4-$D$11)/($D$15-$D$11)*(1-0)+0</f>
        <v>0.28571428571428564</v>
      </c>
      <c r="D23" s="10">
        <f>(E4-$D$12)/($D$16-$D$12)*(1-0)+0</f>
        <v>0.2</v>
      </c>
      <c r="E23" s="11">
        <v>0</v>
      </c>
      <c r="F23" s="1"/>
      <c r="G23" s="1"/>
      <c r="H23" s="1"/>
      <c r="I23" s="1"/>
    </row>
    <row r="24" spans="2:9" x14ac:dyDescent="0.25">
      <c r="B24" s="6">
        <v>3</v>
      </c>
      <c r="C24" s="10">
        <f>(D5-$D$11)/($D$15-$D$11)*(1-0)+0</f>
        <v>1</v>
      </c>
      <c r="D24" s="10">
        <f>(E5-$D$12)/($D$16-$D$12)*(1-0)+0</f>
        <v>1</v>
      </c>
      <c r="E24" s="11">
        <v>1</v>
      </c>
      <c r="F24" s="1"/>
      <c r="G24" s="1"/>
      <c r="H24" s="1"/>
      <c r="I24" s="1"/>
    </row>
    <row r="25" spans="2:9" x14ac:dyDescent="0.25">
      <c r="B25" s="6">
        <v>4</v>
      </c>
      <c r="C25" s="10">
        <f>(D6-$D$11)/($D$15-$D$11)*(1-0)+0</f>
        <v>0</v>
      </c>
      <c r="D25" s="10">
        <f>(E6-$D$12)/($D$16-$D$12)*(1-0)+0</f>
        <v>0</v>
      </c>
      <c r="E25" s="11">
        <v>0</v>
      </c>
      <c r="F25" s="1"/>
      <c r="G25" s="1"/>
      <c r="H25" s="1"/>
      <c r="I25" s="1"/>
    </row>
    <row r="26" spans="2:9" x14ac:dyDescent="0.25">
      <c r="B26" s="12"/>
      <c r="C26" s="13"/>
      <c r="D26" s="13"/>
      <c r="E26" s="14"/>
      <c r="F26" s="12"/>
      <c r="G26" s="1"/>
      <c r="H26" s="1"/>
      <c r="I26" s="1"/>
    </row>
    <row r="27" spans="2:9" x14ac:dyDescent="0.25">
      <c r="B27" s="12"/>
      <c r="C27" s="13"/>
      <c r="D27" s="13"/>
      <c r="E27" s="14"/>
      <c r="F27" s="12"/>
      <c r="G27" s="1"/>
      <c r="H27" s="1"/>
      <c r="I27" s="1"/>
    </row>
    <row r="28" spans="2:9" x14ac:dyDescent="0.25">
      <c r="B28" s="23" t="s">
        <v>15</v>
      </c>
      <c r="C28" s="24"/>
      <c r="D28" s="24"/>
      <c r="E28" s="25"/>
      <c r="F28" s="12"/>
      <c r="G28" s="1"/>
      <c r="H28" s="1"/>
      <c r="I28" s="1"/>
    </row>
    <row r="29" spans="2:9" x14ac:dyDescent="0.25">
      <c r="B29" s="26"/>
      <c r="C29" s="27"/>
      <c r="D29" s="27"/>
      <c r="E29" s="28"/>
      <c r="F29" s="12"/>
      <c r="G29" s="1"/>
      <c r="H29" s="1"/>
      <c r="I29" s="1"/>
    </row>
    <row r="30" spans="2:9" x14ac:dyDescent="0.25">
      <c r="B30" s="26"/>
      <c r="C30" s="27"/>
      <c r="D30" s="27"/>
      <c r="E30" s="28"/>
      <c r="F30" s="12"/>
      <c r="G30" s="1"/>
      <c r="H30" s="1"/>
      <c r="I30" s="1"/>
    </row>
    <row r="31" spans="2:9" x14ac:dyDescent="0.25">
      <c r="B31" s="26"/>
      <c r="C31" s="27"/>
      <c r="D31" s="27"/>
      <c r="E31" s="28"/>
      <c r="F31" s="12"/>
      <c r="G31" s="1"/>
      <c r="H31" s="1"/>
      <c r="I31" s="1"/>
    </row>
    <row r="32" spans="2:9" x14ac:dyDescent="0.25">
      <c r="B32" s="29"/>
      <c r="C32" s="30"/>
      <c r="D32" s="30"/>
      <c r="E32" s="31"/>
      <c r="F32" s="12"/>
      <c r="G32" s="1"/>
      <c r="H32" s="1"/>
      <c r="I32" s="1"/>
    </row>
    <row r="33" spans="1:9" x14ac:dyDescent="0.25">
      <c r="B33" s="1"/>
      <c r="C33" s="1"/>
      <c r="D33" s="2"/>
      <c r="E33" s="1"/>
      <c r="F33" s="1"/>
      <c r="G33" s="1"/>
      <c r="H33" s="1"/>
      <c r="I33" s="1"/>
    </row>
    <row r="34" spans="1:9" x14ac:dyDescent="0.25">
      <c r="B34" s="1"/>
      <c r="C34" s="1"/>
      <c r="D34" s="2"/>
      <c r="E34" s="1"/>
      <c r="F34" s="1"/>
      <c r="G34" s="1"/>
      <c r="H34" s="1"/>
      <c r="I34" s="1"/>
    </row>
    <row r="35" spans="1:9" x14ac:dyDescent="0.25">
      <c r="A35" t="s">
        <v>16</v>
      </c>
      <c r="B35" s="22" t="s">
        <v>17</v>
      </c>
      <c r="C35" s="22"/>
      <c r="D35" s="22"/>
      <c r="E35" s="22"/>
      <c r="F35" s="1"/>
      <c r="G35" s="1"/>
      <c r="H35" s="1"/>
      <c r="I35" s="1"/>
    </row>
    <row r="36" spans="1:9" x14ac:dyDescent="0.25">
      <c r="B36" s="1"/>
      <c r="C36" s="8" t="s">
        <v>18</v>
      </c>
      <c r="D36" s="15">
        <v>0.375</v>
      </c>
      <c r="E36" s="1"/>
      <c r="F36" s="1"/>
      <c r="G36" s="1"/>
      <c r="H36" s="1"/>
      <c r="I36" s="1"/>
    </row>
    <row r="37" spans="1:9" x14ac:dyDescent="0.25">
      <c r="B37" s="1"/>
      <c r="C37" s="8" t="s">
        <v>19</v>
      </c>
      <c r="D37" s="15">
        <v>0.95099999999999996</v>
      </c>
      <c r="E37" s="1"/>
      <c r="F37" s="1"/>
      <c r="G37" s="1"/>
      <c r="H37" s="1"/>
      <c r="I37" s="1"/>
    </row>
    <row r="38" spans="1:9" x14ac:dyDescent="0.25">
      <c r="B38" s="1"/>
      <c r="C38" s="8" t="s">
        <v>20</v>
      </c>
      <c r="D38" s="15">
        <v>0.73199999999999998</v>
      </c>
      <c r="E38" s="1"/>
      <c r="F38" s="1"/>
      <c r="G38" s="1"/>
      <c r="H38" s="1"/>
      <c r="I38" s="1"/>
    </row>
    <row r="39" spans="1:9" x14ac:dyDescent="0.25">
      <c r="B39" s="1"/>
      <c r="C39" s="8" t="s">
        <v>21</v>
      </c>
      <c r="D39" s="15">
        <v>0.59899999999999998</v>
      </c>
      <c r="E39" s="1"/>
      <c r="F39" s="1"/>
      <c r="G39" s="1"/>
      <c r="H39" s="1"/>
      <c r="I39" s="1"/>
    </row>
    <row r="40" spans="1:9" x14ac:dyDescent="0.25">
      <c r="B40" s="1"/>
      <c r="C40" s="8" t="s">
        <v>22</v>
      </c>
      <c r="D40" s="15">
        <v>0.156</v>
      </c>
      <c r="E40" s="1"/>
      <c r="F40" s="1"/>
      <c r="G40" s="1"/>
      <c r="H40" s="1"/>
      <c r="I40" s="1"/>
    </row>
    <row r="41" spans="1:9" x14ac:dyDescent="0.25">
      <c r="B41" s="1"/>
      <c r="C41" s="8" t="s">
        <v>23</v>
      </c>
      <c r="D41" s="15">
        <v>0.156</v>
      </c>
      <c r="E41" s="1"/>
      <c r="F41" s="1"/>
      <c r="G41" s="1"/>
      <c r="H41" s="1"/>
      <c r="I41" s="1"/>
    </row>
    <row r="42" spans="1:9" x14ac:dyDescent="0.25">
      <c r="B42" s="1"/>
      <c r="C42" s="8"/>
      <c r="D42" s="2"/>
      <c r="E42" s="1"/>
      <c r="F42" s="1"/>
      <c r="G42" s="1"/>
      <c r="H42" s="1"/>
      <c r="I42" s="1"/>
    </row>
    <row r="43" spans="1:9" x14ac:dyDescent="0.25">
      <c r="B43" s="22" t="s">
        <v>24</v>
      </c>
      <c r="C43" s="22"/>
      <c r="D43" s="22"/>
      <c r="E43" s="22"/>
      <c r="F43" s="1"/>
      <c r="G43" s="1"/>
      <c r="H43" s="1"/>
      <c r="I43" s="1"/>
    </row>
    <row r="44" spans="1:9" x14ac:dyDescent="0.25">
      <c r="B44" s="1"/>
      <c r="C44" s="8" t="s">
        <v>25</v>
      </c>
      <c r="D44" s="15">
        <v>5.8000000000000003E-2</v>
      </c>
      <c r="E44" s="1"/>
      <c r="F44" s="1"/>
      <c r="G44" s="1"/>
      <c r="H44" s="1"/>
      <c r="I44" s="1"/>
    </row>
    <row r="45" spans="1:9" x14ac:dyDescent="0.25">
      <c r="B45" s="1"/>
      <c r="C45" s="8" t="s">
        <v>26</v>
      </c>
      <c r="D45" s="15">
        <v>0.86599999999999999</v>
      </c>
      <c r="E45" s="1"/>
      <c r="F45" s="1"/>
      <c r="G45" s="1"/>
      <c r="H45" s="1"/>
      <c r="I45" s="1"/>
    </row>
    <row r="46" spans="1:9" x14ac:dyDescent="0.25">
      <c r="B46" s="1"/>
      <c r="C46" s="8" t="s">
        <v>27</v>
      </c>
      <c r="D46" s="15">
        <v>0.60099999999999998</v>
      </c>
      <c r="E46" s="1"/>
      <c r="F46" s="1"/>
      <c r="G46" s="1"/>
      <c r="H46" s="1"/>
      <c r="I46" s="1"/>
    </row>
    <row r="47" spans="1:9" x14ac:dyDescent="0.25">
      <c r="B47" s="1"/>
      <c r="C47" s="1"/>
      <c r="D47" s="2"/>
      <c r="E47" s="1"/>
      <c r="F47" s="1"/>
      <c r="G47" s="1"/>
      <c r="H47" s="1"/>
      <c r="I47" s="1"/>
    </row>
    <row r="48" spans="1:9" x14ac:dyDescent="0.25">
      <c r="B48" s="1"/>
      <c r="C48" s="1"/>
      <c r="D48" s="2"/>
      <c r="E48" s="1"/>
      <c r="F48" s="1"/>
      <c r="G48" s="1"/>
      <c r="H48" s="1"/>
      <c r="I48" s="1"/>
    </row>
    <row r="49" spans="1:9" x14ac:dyDescent="0.25">
      <c r="A49" t="s">
        <v>28</v>
      </c>
      <c r="B49" s="21" t="s">
        <v>29</v>
      </c>
      <c r="C49" s="21"/>
      <c r="D49" s="21"/>
      <c r="E49" s="21"/>
      <c r="F49" s="1"/>
      <c r="G49" s="1"/>
      <c r="H49" s="1"/>
    </row>
    <row r="50" spans="1:9" x14ac:dyDescent="0.25">
      <c r="B50" s="21"/>
      <c r="C50" s="21"/>
      <c r="D50" s="21"/>
      <c r="E50" s="21"/>
      <c r="F50" s="1"/>
      <c r="G50" s="1"/>
      <c r="H50" s="1"/>
    </row>
    <row r="51" spans="1:9" x14ac:dyDescent="0.25">
      <c r="B51" s="1"/>
      <c r="C51" s="8" t="s">
        <v>30</v>
      </c>
      <c r="D51" s="15">
        <f>$D$44+($C22*$D$36+$D22*$D$37)</f>
        <v>0.92324285714285725</v>
      </c>
      <c r="E51" s="1"/>
      <c r="F51" s="1"/>
      <c r="G51" s="1"/>
      <c r="H51" s="1"/>
    </row>
    <row r="52" spans="1:9" x14ac:dyDescent="0.25">
      <c r="B52" s="1"/>
      <c r="C52" s="8" t="s">
        <v>31</v>
      </c>
      <c r="D52" s="15">
        <f>$D$44+($C23*$D$36+$D23*$D$37)</f>
        <v>0.35534285714285713</v>
      </c>
      <c r="E52" s="1"/>
      <c r="F52" s="1"/>
      <c r="G52" s="1"/>
      <c r="H52" s="1"/>
    </row>
    <row r="53" spans="1:9" x14ac:dyDescent="0.25">
      <c r="B53" s="1"/>
      <c r="C53" s="8" t="s">
        <v>32</v>
      </c>
      <c r="D53" s="15">
        <f>$D$44+($C24*$D$36+$D24*$D$37)</f>
        <v>1.3840000000000001</v>
      </c>
      <c r="E53" s="1"/>
      <c r="F53" s="1"/>
      <c r="G53" s="1"/>
      <c r="H53" s="1"/>
    </row>
    <row r="54" spans="1:9" x14ac:dyDescent="0.25">
      <c r="B54" s="1"/>
      <c r="C54" s="8" t="s">
        <v>33</v>
      </c>
      <c r="D54" s="15">
        <f>$D$44+($C25*$D$36+$D25*$D$37)</f>
        <v>5.8000000000000003E-2</v>
      </c>
      <c r="E54" s="1"/>
      <c r="F54" s="1"/>
      <c r="G54" s="1"/>
      <c r="H54" s="1"/>
    </row>
    <row r="55" spans="1:9" x14ac:dyDescent="0.25">
      <c r="B55" s="1"/>
      <c r="C55" s="8" t="s">
        <v>34</v>
      </c>
      <c r="D55" s="15">
        <f>$D$45+($C22*$D$38+$D22*$D$39)</f>
        <v>1.8005428571428572</v>
      </c>
      <c r="E55" s="1"/>
      <c r="F55" s="1"/>
      <c r="G55" s="1"/>
      <c r="H55" s="1"/>
      <c r="I55" s="1"/>
    </row>
    <row r="56" spans="1:9" x14ac:dyDescent="0.25">
      <c r="B56" s="1"/>
      <c r="C56" s="8" t="s">
        <v>35</v>
      </c>
      <c r="D56" s="15">
        <f>$D$45+($C23*$D$38+$D23*$D$39)</f>
        <v>1.1949428571428571</v>
      </c>
      <c r="E56" s="1"/>
      <c r="F56" s="1"/>
      <c r="G56" s="1"/>
      <c r="H56" s="1"/>
      <c r="I56" s="1"/>
    </row>
    <row r="57" spans="1:9" x14ac:dyDescent="0.25">
      <c r="B57" s="1"/>
      <c r="C57" s="8" t="s">
        <v>36</v>
      </c>
      <c r="D57" s="15">
        <f>$D$45+($C24*$D$38+$D24*$D$39)</f>
        <v>2.1970000000000001</v>
      </c>
      <c r="E57" s="1"/>
      <c r="F57" s="1"/>
      <c r="G57" s="1"/>
      <c r="H57" s="1"/>
      <c r="I57" s="1"/>
    </row>
    <row r="58" spans="1:9" x14ac:dyDescent="0.25">
      <c r="B58" s="1"/>
      <c r="C58" s="8" t="s">
        <v>37</v>
      </c>
      <c r="D58" s="15">
        <f>$D$45+($C25*$D$38+$D25*$D$39)</f>
        <v>0.86599999999999999</v>
      </c>
      <c r="E58" s="1"/>
      <c r="F58" s="1"/>
      <c r="G58" s="1"/>
      <c r="H58" s="1"/>
      <c r="I58" s="1"/>
    </row>
    <row r="59" spans="1:9" x14ac:dyDescent="0.25">
      <c r="B59" s="1"/>
      <c r="C59" s="1"/>
      <c r="D59" s="2"/>
      <c r="E59" s="1"/>
      <c r="F59" s="1"/>
      <c r="G59" s="1"/>
      <c r="H59" s="1"/>
      <c r="I59" s="1"/>
    </row>
    <row r="60" spans="1:9" x14ac:dyDescent="0.25">
      <c r="B60" s="1"/>
      <c r="C60" s="8" t="s">
        <v>38</v>
      </c>
      <c r="D60" s="15">
        <f>1/(1+EXP(-$D51))</f>
        <v>0.71570239916129841</v>
      </c>
      <c r="E60" s="15"/>
      <c r="F60" s="1"/>
      <c r="G60" s="1"/>
      <c r="H60" s="1"/>
      <c r="I60" s="1"/>
    </row>
    <row r="61" spans="1:9" x14ac:dyDescent="0.25">
      <c r="B61" s="1"/>
      <c r="C61" s="8" t="s">
        <v>39</v>
      </c>
      <c r="D61" s="15">
        <f t="shared" ref="D61:D66" si="0">1/(1+EXP(-$D52))</f>
        <v>0.58791260545647572</v>
      </c>
      <c r="E61" s="1"/>
      <c r="F61" s="1"/>
      <c r="G61" s="1"/>
      <c r="H61" s="1"/>
      <c r="I61" s="1"/>
    </row>
    <row r="62" spans="1:9" x14ac:dyDescent="0.25">
      <c r="B62" s="1"/>
      <c r="C62" s="8" t="s">
        <v>40</v>
      </c>
      <c r="D62" s="15">
        <f t="shared" si="0"/>
        <v>0.79963264953157509</v>
      </c>
      <c r="E62" s="1"/>
      <c r="F62" s="1"/>
      <c r="G62" s="1"/>
      <c r="H62" s="1"/>
      <c r="I62" s="1"/>
    </row>
    <row r="63" spans="1:9" x14ac:dyDescent="0.25">
      <c r="B63" s="1"/>
      <c r="C63" s="8" t="s">
        <v>41</v>
      </c>
      <c r="D63" s="15">
        <f t="shared" si="0"/>
        <v>0.51449593653361125</v>
      </c>
      <c r="E63" s="1"/>
      <c r="F63" s="1"/>
      <c r="G63" s="1"/>
      <c r="H63" s="1"/>
      <c r="I63" s="1"/>
    </row>
    <row r="64" spans="1:9" x14ac:dyDescent="0.25">
      <c r="B64" s="1"/>
      <c r="C64" s="8" t="s">
        <v>42</v>
      </c>
      <c r="D64" s="15">
        <f t="shared" si="0"/>
        <v>0.85821500389441985</v>
      </c>
      <c r="E64" s="1"/>
      <c r="F64" s="1"/>
      <c r="G64" s="1"/>
      <c r="H64" s="1"/>
      <c r="I64" s="1"/>
    </row>
    <row r="65" spans="1:9" x14ac:dyDescent="0.25">
      <c r="B65" s="1"/>
      <c r="C65" s="8" t="s">
        <v>43</v>
      </c>
      <c r="D65" s="15">
        <f t="shared" si="0"/>
        <v>0.76762392448121664</v>
      </c>
      <c r="E65" s="1"/>
      <c r="F65" s="1"/>
      <c r="G65" s="1"/>
      <c r="H65" s="1"/>
      <c r="I65" s="1"/>
    </row>
    <row r="66" spans="1:9" x14ac:dyDescent="0.25">
      <c r="B66" s="1"/>
      <c r="C66" s="8" t="s">
        <v>44</v>
      </c>
      <c r="D66" s="15">
        <f t="shared" si="0"/>
        <v>0.89997978622400288</v>
      </c>
      <c r="E66" s="1"/>
      <c r="F66" s="1"/>
      <c r="G66" s="1"/>
      <c r="H66" s="1"/>
      <c r="I66" s="1"/>
    </row>
    <row r="67" spans="1:9" x14ac:dyDescent="0.25">
      <c r="B67" s="1"/>
      <c r="C67" s="8" t="s">
        <v>45</v>
      </c>
      <c r="D67" s="15">
        <f>1/(1+EXP(-$D58))</f>
        <v>0.70391270010120621</v>
      </c>
      <c r="E67" s="1"/>
      <c r="F67" s="1"/>
      <c r="G67" s="1"/>
      <c r="H67" s="1"/>
      <c r="I67" s="1"/>
    </row>
    <row r="68" spans="1:9" x14ac:dyDescent="0.25">
      <c r="B68" s="1"/>
      <c r="C68" s="1"/>
      <c r="D68" s="2"/>
      <c r="E68" s="1"/>
      <c r="F68" s="1"/>
      <c r="G68" s="1"/>
      <c r="H68" s="1"/>
      <c r="I68" s="1"/>
    </row>
    <row r="69" spans="1:9" x14ac:dyDescent="0.25">
      <c r="B69" s="1"/>
      <c r="C69" s="1"/>
      <c r="D69" s="2"/>
      <c r="E69" s="1"/>
      <c r="F69" s="1"/>
      <c r="G69" s="1"/>
      <c r="H69" s="1"/>
      <c r="I69" s="1"/>
    </row>
    <row r="70" spans="1:9" x14ac:dyDescent="0.25">
      <c r="A70" t="s">
        <v>46</v>
      </c>
      <c r="B70" s="21" t="s">
        <v>47</v>
      </c>
      <c r="C70" s="21"/>
      <c r="D70" s="21"/>
      <c r="E70" s="21"/>
      <c r="F70" s="1"/>
      <c r="G70" s="1"/>
      <c r="H70" s="1"/>
      <c r="I70" s="1"/>
    </row>
    <row r="71" spans="1:9" x14ac:dyDescent="0.25">
      <c r="B71" s="21"/>
      <c r="C71" s="21"/>
      <c r="D71" s="21"/>
      <c r="E71" s="21"/>
      <c r="F71" s="1"/>
      <c r="G71" s="1"/>
      <c r="H71" s="1"/>
      <c r="I71" s="1"/>
    </row>
    <row r="72" spans="1:9" x14ac:dyDescent="0.25">
      <c r="B72" s="1"/>
      <c r="C72" s="8" t="s">
        <v>48</v>
      </c>
      <c r="D72" s="15">
        <f>$D$46+(D60*$D$40+D64*$D$41)</f>
        <v>0.84653111487669208</v>
      </c>
      <c r="E72" s="1"/>
      <c r="F72" s="1"/>
      <c r="G72" s="1"/>
      <c r="H72" s="1"/>
      <c r="I72" s="1"/>
    </row>
    <row r="73" spans="1:9" x14ac:dyDescent="0.25">
      <c r="B73" s="1"/>
      <c r="C73" s="8" t="s">
        <v>49</v>
      </c>
      <c r="D73" s="15">
        <f>$D$46+(D61*$D$40+D65*$D$41)</f>
        <v>0.81246369867028001</v>
      </c>
      <c r="E73" s="1"/>
      <c r="F73" s="1"/>
      <c r="G73" s="1"/>
      <c r="H73" s="1"/>
      <c r="I73" s="1"/>
    </row>
    <row r="74" spans="1:9" x14ac:dyDescent="0.25">
      <c r="B74" s="1"/>
      <c r="C74" s="8" t="s">
        <v>50</v>
      </c>
      <c r="D74" s="15">
        <f>$D$46+(D62*$D$40+D66*$D$41)</f>
        <v>0.86613953997787019</v>
      </c>
      <c r="E74" s="1"/>
      <c r="F74" s="1"/>
      <c r="G74" s="1"/>
      <c r="H74" s="1"/>
      <c r="I74" s="1"/>
    </row>
    <row r="75" spans="1:9" x14ac:dyDescent="0.25">
      <c r="B75" s="1"/>
      <c r="C75" s="8" t="s">
        <v>51</v>
      </c>
      <c r="D75" s="15">
        <f>$D$46+(D63*$D$40+D67*$D$41)</f>
        <v>0.79107174731503149</v>
      </c>
      <c r="E75" s="1"/>
      <c r="F75" s="1"/>
      <c r="G75" s="1"/>
      <c r="H75" s="1"/>
      <c r="I75" s="1"/>
    </row>
    <row r="76" spans="1:9" x14ac:dyDescent="0.25">
      <c r="B76" s="1"/>
      <c r="C76" s="8"/>
      <c r="D76" s="2"/>
      <c r="E76" s="1"/>
      <c r="F76" s="1"/>
      <c r="G76" s="1"/>
      <c r="H76" s="1"/>
      <c r="I76" s="1"/>
    </row>
    <row r="77" spans="1:9" x14ac:dyDescent="0.25">
      <c r="B77" s="1"/>
      <c r="C77" s="8" t="s">
        <v>52</v>
      </c>
      <c r="D77" s="15">
        <f>1/(1+EXP(-D72))</f>
        <v>0.6998389587551519</v>
      </c>
      <c r="E77" s="1"/>
      <c r="F77" s="1"/>
      <c r="G77" s="1"/>
      <c r="H77" s="1"/>
      <c r="I77" s="1"/>
    </row>
    <row r="78" spans="1:9" x14ac:dyDescent="0.25">
      <c r="B78" s="1"/>
      <c r="C78" s="8" t="s">
        <v>53</v>
      </c>
      <c r="D78" s="15">
        <f t="shared" ref="D78:D80" si="1">1/(1+EXP(-D73))</f>
        <v>0.69263425492450159</v>
      </c>
      <c r="E78" s="1"/>
      <c r="F78" s="1"/>
      <c r="G78" s="1"/>
      <c r="H78" s="1"/>
      <c r="I78" s="1"/>
    </row>
    <row r="79" spans="1:9" x14ac:dyDescent="0.25">
      <c r="B79" s="1"/>
      <c r="C79" s="8" t="s">
        <v>54</v>
      </c>
      <c r="D79" s="15">
        <f t="shared" si="1"/>
        <v>0.70394178214152947</v>
      </c>
      <c r="E79" s="1"/>
      <c r="F79" s="1"/>
      <c r="G79" s="1"/>
      <c r="H79" s="1"/>
      <c r="I79" s="1"/>
    </row>
    <row r="80" spans="1:9" x14ac:dyDescent="0.25">
      <c r="B80" s="1"/>
      <c r="C80" s="8" t="s">
        <v>55</v>
      </c>
      <c r="D80" s="15">
        <f t="shared" si="1"/>
        <v>0.68806140917527836</v>
      </c>
      <c r="E80" s="1"/>
      <c r="F80" s="1"/>
      <c r="G80" s="1"/>
      <c r="H80" s="1"/>
      <c r="I80" s="1"/>
    </row>
    <row r="81" spans="1:9" x14ac:dyDescent="0.25">
      <c r="B81" s="1"/>
      <c r="C81" s="1"/>
      <c r="D81" s="2"/>
      <c r="E81" s="1"/>
      <c r="F81" s="1"/>
      <c r="G81" s="1"/>
      <c r="H81" s="1"/>
      <c r="I81" s="1"/>
    </row>
    <row r="82" spans="1:9" x14ac:dyDescent="0.25">
      <c r="B82" s="1"/>
      <c r="C82" s="1"/>
      <c r="D82" s="2"/>
      <c r="E82" s="1"/>
      <c r="F82" s="1"/>
      <c r="G82" s="1"/>
      <c r="H82" s="1"/>
      <c r="I82" s="1"/>
    </row>
    <row r="83" spans="1:9" x14ac:dyDescent="0.25">
      <c r="A83" t="s">
        <v>56</v>
      </c>
      <c r="B83" s="21" t="s">
        <v>57</v>
      </c>
      <c r="C83" s="21"/>
      <c r="D83" s="21"/>
      <c r="E83" s="21"/>
      <c r="F83" s="1"/>
      <c r="G83" s="1"/>
      <c r="H83" s="1"/>
      <c r="I83" s="1"/>
    </row>
    <row r="84" spans="1:9" x14ac:dyDescent="0.25">
      <c r="B84" s="21"/>
      <c r="C84" s="21"/>
      <c r="D84" s="21"/>
      <c r="E84" s="21"/>
      <c r="F84" s="1"/>
      <c r="G84" s="1"/>
      <c r="H84" s="1"/>
      <c r="I84" s="1"/>
    </row>
    <row r="85" spans="1:9" x14ac:dyDescent="0.25">
      <c r="B85" s="1"/>
      <c r="C85" s="8" t="s">
        <v>58</v>
      </c>
      <c r="D85" s="16">
        <f>0.5*((E22-D77)^2+(E23-D78)^2+(E24-D79)^2+(E25-D80)^2)</f>
        <v>0.56545891646690716</v>
      </c>
      <c r="E85" s="1"/>
      <c r="F85" s="1"/>
      <c r="G85" s="1"/>
      <c r="H85" s="1"/>
      <c r="I85" s="1"/>
    </row>
    <row r="86" spans="1:9" x14ac:dyDescent="0.25">
      <c r="A86" s="17"/>
      <c r="B86" s="18"/>
      <c r="C86" s="18"/>
      <c r="D86" s="19"/>
      <c r="E86" s="18"/>
      <c r="F86" s="18"/>
      <c r="G86" s="18"/>
      <c r="H86" s="18"/>
      <c r="I86" s="18"/>
    </row>
    <row r="87" spans="1:9" x14ac:dyDescent="0.25">
      <c r="B87" s="1"/>
      <c r="C87" s="1"/>
      <c r="D87" s="2"/>
      <c r="E87" s="1"/>
      <c r="F87" s="1"/>
      <c r="G87" s="1"/>
      <c r="H87" s="1"/>
      <c r="I87" s="1"/>
    </row>
    <row r="88" spans="1:9" x14ac:dyDescent="0.25">
      <c r="A88" t="s">
        <v>59</v>
      </c>
      <c r="B88" s="21" t="s">
        <v>60</v>
      </c>
      <c r="C88" s="21"/>
      <c r="D88" s="21"/>
      <c r="E88" s="21"/>
      <c r="F88" s="1"/>
      <c r="G88" s="1"/>
      <c r="H88" s="1"/>
      <c r="I88" s="1"/>
    </row>
    <row r="89" spans="1:9" x14ac:dyDescent="0.25">
      <c r="B89" s="21"/>
      <c r="C89" s="21"/>
      <c r="D89" s="21"/>
      <c r="E89" s="21"/>
      <c r="F89" s="1"/>
      <c r="G89" s="1"/>
      <c r="H89" s="1"/>
      <c r="I89" s="1"/>
    </row>
    <row r="90" spans="1:9" x14ac:dyDescent="0.25">
      <c r="B90" s="1"/>
      <c r="C90" s="8" t="s">
        <v>61</v>
      </c>
      <c r="D90" s="15">
        <f>(E22-D77)*D77*(1-D77)</f>
        <v>6.3053146200051632E-2</v>
      </c>
      <c r="E90" s="1"/>
      <c r="F90" s="1"/>
      <c r="G90" s="1"/>
      <c r="H90" s="1"/>
      <c r="I90" s="1"/>
    </row>
    <row r="91" spans="1:9" x14ac:dyDescent="0.25">
      <c r="B91" s="1"/>
      <c r="C91" s="8"/>
      <c r="D91" s="15"/>
      <c r="E91" s="1"/>
      <c r="F91" s="1"/>
      <c r="G91" s="1"/>
      <c r="H91" s="1"/>
      <c r="I91" s="1"/>
    </row>
    <row r="92" spans="1:9" x14ac:dyDescent="0.25">
      <c r="B92" s="1"/>
      <c r="C92" s="1"/>
      <c r="D92" s="2"/>
      <c r="E92" s="1"/>
      <c r="F92" s="1"/>
      <c r="G92" s="1"/>
      <c r="H92" s="1"/>
      <c r="I92" s="1"/>
    </row>
    <row r="93" spans="1:9" x14ac:dyDescent="0.25">
      <c r="B93" s="21" t="s">
        <v>62</v>
      </c>
      <c r="C93" s="21"/>
      <c r="D93" s="21"/>
      <c r="E93" s="21"/>
      <c r="F93" s="1"/>
      <c r="G93" s="1"/>
      <c r="H93" s="1"/>
      <c r="I93" s="1"/>
    </row>
    <row r="94" spans="1:9" x14ac:dyDescent="0.25">
      <c r="B94" s="21"/>
      <c r="C94" s="21"/>
      <c r="D94" s="21"/>
      <c r="E94" s="21"/>
      <c r="F94" s="1"/>
      <c r="G94" s="1"/>
      <c r="H94" s="1"/>
      <c r="I94" s="1"/>
    </row>
    <row r="95" spans="1:9" x14ac:dyDescent="0.25">
      <c r="B95" s="1"/>
      <c r="C95" s="8" t="s">
        <v>63</v>
      </c>
      <c r="D95" s="15">
        <f>0.2*D90</f>
        <v>1.2610629240010328E-2</v>
      </c>
      <c r="E95" s="1"/>
      <c r="F95" s="1"/>
      <c r="G95" s="1"/>
      <c r="H95" s="1"/>
      <c r="I95" s="1"/>
    </row>
    <row r="96" spans="1:9" x14ac:dyDescent="0.25">
      <c r="B96" s="1"/>
      <c r="C96" s="8" t="s">
        <v>64</v>
      </c>
      <c r="D96" s="15">
        <f>0.2*D90*D60</f>
        <v>9.0254576020090127E-3</v>
      </c>
      <c r="E96" s="1"/>
      <c r="F96" s="1" t="s">
        <v>65</v>
      </c>
      <c r="G96" s="1"/>
      <c r="H96" s="1"/>
      <c r="I96" s="1"/>
    </row>
    <row r="97" spans="1:9" x14ac:dyDescent="0.25">
      <c r="B97" s="1"/>
      <c r="C97" s="8" t="s">
        <v>66</v>
      </c>
      <c r="D97" s="15">
        <f>0.2*D90*D64</f>
        <v>1.0822631222326549E-2</v>
      </c>
      <c r="E97" s="1"/>
      <c r="F97" s="1"/>
      <c r="G97" s="1"/>
      <c r="H97" s="1"/>
      <c r="I97" s="1"/>
    </row>
    <row r="98" spans="1:9" x14ac:dyDescent="0.25">
      <c r="B98" s="1"/>
      <c r="C98" s="1"/>
      <c r="D98" s="2"/>
      <c r="E98" s="1"/>
      <c r="F98" s="1"/>
      <c r="G98" s="1"/>
      <c r="H98" s="1"/>
      <c r="I98" s="1"/>
    </row>
    <row r="99" spans="1:9" x14ac:dyDescent="0.25">
      <c r="B99" s="1"/>
      <c r="C99" s="1"/>
      <c r="D99" s="2"/>
      <c r="E99" s="1"/>
      <c r="F99" s="1"/>
      <c r="G99" s="1"/>
      <c r="H99" s="1"/>
      <c r="I99" s="1"/>
    </row>
    <row r="100" spans="1:9" x14ac:dyDescent="0.25">
      <c r="A100" t="s">
        <v>67</v>
      </c>
      <c r="B100" s="21" t="s">
        <v>68</v>
      </c>
      <c r="C100" s="21"/>
      <c r="D100" s="21"/>
      <c r="E100" s="21"/>
      <c r="F100" s="1"/>
      <c r="G100" s="1"/>
      <c r="H100" s="1"/>
      <c r="I100" s="1"/>
    </row>
    <row r="101" spans="1:9" x14ac:dyDescent="0.25">
      <c r="B101" s="21"/>
      <c r="C101" s="21"/>
      <c r="D101" s="21"/>
      <c r="E101" s="21"/>
      <c r="F101" s="1"/>
      <c r="G101" s="1"/>
      <c r="H101" s="1"/>
      <c r="I101" s="1"/>
    </row>
    <row r="102" spans="1:9" x14ac:dyDescent="0.25">
      <c r="B102" s="1"/>
      <c r="C102" s="8" t="s">
        <v>69</v>
      </c>
      <c r="D102" s="15">
        <f>D90*D40</f>
        <v>9.8362908072080549E-3</v>
      </c>
      <c r="E102" s="1"/>
      <c r="F102" s="1"/>
      <c r="G102" s="1"/>
      <c r="H102" s="1"/>
      <c r="I102" s="1"/>
    </row>
    <row r="103" spans="1:9" x14ac:dyDescent="0.25">
      <c r="B103" s="1"/>
      <c r="C103" s="8" t="s">
        <v>70</v>
      </c>
      <c r="D103" s="15">
        <f>D90*D41</f>
        <v>9.8362908072080549E-3</v>
      </c>
      <c r="E103" s="1"/>
      <c r="F103" s="1"/>
      <c r="G103" s="1"/>
      <c r="H103" s="1"/>
      <c r="I103" s="1"/>
    </row>
    <row r="104" spans="1:9" x14ac:dyDescent="0.25">
      <c r="B104" s="1"/>
      <c r="C104" s="1"/>
      <c r="D104" s="2"/>
      <c r="E104" s="1"/>
      <c r="F104" s="1"/>
      <c r="G104" s="1"/>
      <c r="H104" s="1"/>
      <c r="I104" s="1"/>
    </row>
    <row r="105" spans="1:9" x14ac:dyDescent="0.25">
      <c r="B105" s="1"/>
      <c r="C105" s="8" t="s">
        <v>61</v>
      </c>
      <c r="D105" s="15">
        <f>D102*D60*(1-D60)</f>
        <v>2.0014144353236148E-3</v>
      </c>
      <c r="E105" s="1"/>
      <c r="F105" s="1"/>
      <c r="G105" s="1"/>
      <c r="H105" s="1"/>
      <c r="I105" s="1"/>
    </row>
    <row r="106" spans="1:9" x14ac:dyDescent="0.25">
      <c r="B106" s="1"/>
      <c r="C106" s="8" t="s">
        <v>71</v>
      </c>
      <c r="D106" s="15">
        <f>D103*D64*(1-D64)</f>
        <v>1.1968996460535656E-3</v>
      </c>
      <c r="E106" s="1"/>
      <c r="F106" s="1"/>
      <c r="G106" s="1"/>
      <c r="H106" s="1"/>
      <c r="I106" s="1"/>
    </row>
    <row r="107" spans="1:9" x14ac:dyDescent="0.25">
      <c r="B107" s="1"/>
      <c r="C107" s="1"/>
      <c r="D107" s="2"/>
      <c r="E107" s="1"/>
      <c r="F107" s="1"/>
      <c r="G107" s="1"/>
      <c r="H107" s="1"/>
      <c r="I107" s="1"/>
    </row>
    <row r="108" spans="1:9" x14ac:dyDescent="0.25">
      <c r="B108" s="1"/>
      <c r="C108" s="1"/>
      <c r="D108" s="2"/>
      <c r="E108" s="1"/>
      <c r="F108" s="1"/>
      <c r="G108" s="1"/>
      <c r="H108" s="1"/>
      <c r="I108" s="1"/>
    </row>
    <row r="109" spans="1:9" x14ac:dyDescent="0.25">
      <c r="B109" s="21" t="s">
        <v>72</v>
      </c>
      <c r="C109" s="21"/>
      <c r="D109" s="21"/>
      <c r="E109" s="21"/>
      <c r="F109" s="1"/>
      <c r="G109" s="1"/>
      <c r="H109" s="1"/>
      <c r="I109" s="1"/>
    </row>
    <row r="110" spans="1:9" x14ac:dyDescent="0.25">
      <c r="B110" s="21"/>
      <c r="C110" s="21"/>
      <c r="D110" s="21"/>
      <c r="E110" s="21"/>
      <c r="F110" s="1"/>
      <c r="G110" s="1"/>
      <c r="H110" s="1"/>
      <c r="I110" s="1"/>
    </row>
    <row r="111" spans="1:9" x14ac:dyDescent="0.25">
      <c r="B111" s="1"/>
      <c r="C111" s="8" t="s">
        <v>73</v>
      </c>
      <c r="D111" s="20">
        <f>0.2*D105</f>
        <v>4.0028288706472296E-4</v>
      </c>
      <c r="E111" s="1"/>
      <c r="F111" s="1"/>
      <c r="G111" s="1"/>
      <c r="H111" s="1"/>
      <c r="I111" s="1"/>
    </row>
    <row r="112" spans="1:9" x14ac:dyDescent="0.25">
      <c r="B112" s="1"/>
      <c r="C112" s="8" t="s">
        <v>74</v>
      </c>
      <c r="D112" s="20">
        <f>0.2*D106</f>
        <v>2.3937992921071313E-4</v>
      </c>
      <c r="E112" s="1"/>
      <c r="F112" s="1"/>
      <c r="G112" s="1"/>
      <c r="H112" s="1"/>
      <c r="I112" s="1"/>
    </row>
    <row r="113" spans="1:9" x14ac:dyDescent="0.25">
      <c r="B113" s="1"/>
      <c r="C113" s="8" t="s">
        <v>75</v>
      </c>
      <c r="D113" s="20">
        <f>0.2*D105*C22</f>
        <v>3.1450798269371091E-4</v>
      </c>
      <c r="E113" s="1"/>
      <c r="F113" s="1"/>
      <c r="G113" s="1"/>
      <c r="H113" s="1"/>
      <c r="I113" s="1"/>
    </row>
    <row r="114" spans="1:9" x14ac:dyDescent="0.25">
      <c r="B114" s="1"/>
      <c r="C114" s="8" t="s">
        <v>76</v>
      </c>
      <c r="D114" s="20">
        <f>0.2*D106*C22</f>
        <v>1.8808423009413177E-4</v>
      </c>
      <c r="E114" s="1"/>
      <c r="F114" s="1"/>
      <c r="G114" s="1"/>
      <c r="H114" s="1"/>
      <c r="I114" s="1"/>
    </row>
    <row r="115" spans="1:9" x14ac:dyDescent="0.25">
      <c r="B115" s="1"/>
      <c r="C115" s="8" t="s">
        <v>77</v>
      </c>
      <c r="D115" s="20">
        <f>0.2*D105*D22</f>
        <v>2.4016973223883376E-4</v>
      </c>
      <c r="E115" s="1"/>
      <c r="F115" s="1"/>
      <c r="G115" s="1"/>
      <c r="H115" s="1"/>
      <c r="I115" s="1"/>
    </row>
    <row r="116" spans="1:9" x14ac:dyDescent="0.25">
      <c r="B116" s="1"/>
      <c r="C116" s="8" t="s">
        <v>78</v>
      </c>
      <c r="D116" s="20">
        <f>0.2*D106*D22</f>
        <v>1.4362795752642787E-4</v>
      </c>
      <c r="E116" s="1"/>
      <c r="F116" s="1"/>
      <c r="G116" s="1"/>
      <c r="H116" s="1"/>
      <c r="I116" s="1"/>
    </row>
    <row r="117" spans="1:9" x14ac:dyDescent="0.25">
      <c r="B117" s="1"/>
      <c r="C117" s="1"/>
      <c r="D117" s="2"/>
      <c r="E117" s="1"/>
      <c r="F117" s="1"/>
      <c r="G117" s="1"/>
      <c r="H117" s="1"/>
      <c r="I117" s="1"/>
    </row>
    <row r="118" spans="1:9" x14ac:dyDescent="0.25">
      <c r="B118" s="1"/>
      <c r="C118" s="1"/>
      <c r="D118" s="2"/>
      <c r="E118" s="1"/>
      <c r="F118" s="1"/>
      <c r="G118" s="1"/>
      <c r="H118" s="1"/>
      <c r="I118" s="1"/>
    </row>
    <row r="119" spans="1:9" x14ac:dyDescent="0.25">
      <c r="A119" t="s">
        <v>79</v>
      </c>
      <c r="B119" s="21" t="s">
        <v>80</v>
      </c>
      <c r="C119" s="21"/>
      <c r="D119" s="21"/>
      <c r="E119" s="21"/>
      <c r="F119" s="1"/>
      <c r="G119" s="1"/>
      <c r="H119" s="1"/>
      <c r="I119" s="1"/>
    </row>
    <row r="120" spans="1:9" x14ac:dyDescent="0.25">
      <c r="B120" s="21"/>
      <c r="C120" s="21"/>
      <c r="D120" s="21"/>
      <c r="E120" s="21"/>
      <c r="F120" s="1"/>
      <c r="G120" s="1"/>
      <c r="H120" s="1"/>
      <c r="I120" s="1"/>
    </row>
    <row r="121" spans="1:9" x14ac:dyDescent="0.25">
      <c r="B121" s="22" t="s">
        <v>81</v>
      </c>
      <c r="C121" s="22"/>
      <c r="D121" s="22"/>
      <c r="E121" s="22"/>
      <c r="F121" s="1"/>
      <c r="G121" s="1"/>
      <c r="H121" s="1"/>
      <c r="I121" s="1"/>
    </row>
    <row r="122" spans="1:9" x14ac:dyDescent="0.25">
      <c r="B122" s="1"/>
      <c r="C122" s="8" t="s">
        <v>27</v>
      </c>
      <c r="D122" s="15">
        <f>D46+D95</f>
        <v>0.61361062924001031</v>
      </c>
      <c r="E122" s="1"/>
      <c r="F122" s="1"/>
      <c r="G122" s="1"/>
      <c r="H122" s="1"/>
      <c r="I122" s="1"/>
    </row>
    <row r="123" spans="1:9" x14ac:dyDescent="0.25">
      <c r="B123" s="1"/>
      <c r="C123" s="8" t="s">
        <v>22</v>
      </c>
      <c r="D123" s="15">
        <f>D40+D96</f>
        <v>0.16502545760200901</v>
      </c>
      <c r="E123" s="1"/>
      <c r="F123" s="1"/>
      <c r="G123" s="1"/>
      <c r="H123" s="1"/>
      <c r="I123" s="1"/>
    </row>
    <row r="124" spans="1:9" x14ac:dyDescent="0.25">
      <c r="B124" s="1"/>
      <c r="C124" s="8" t="s">
        <v>23</v>
      </c>
      <c r="D124" s="15">
        <f>D41+D97</f>
        <v>0.16682263122232655</v>
      </c>
      <c r="E124" s="1"/>
      <c r="F124" s="1"/>
      <c r="G124" s="1"/>
      <c r="H124" s="1"/>
      <c r="I124" s="1"/>
    </row>
    <row r="125" spans="1:9" x14ac:dyDescent="0.25">
      <c r="B125" s="22" t="s">
        <v>82</v>
      </c>
      <c r="C125" s="22"/>
      <c r="D125" s="22"/>
      <c r="E125" s="22"/>
      <c r="F125" s="1"/>
      <c r="G125" s="1"/>
      <c r="H125" s="1"/>
      <c r="I125" s="1"/>
    </row>
    <row r="126" spans="1:9" x14ac:dyDescent="0.25">
      <c r="B126" s="1"/>
      <c r="C126" s="8" t="s">
        <v>25</v>
      </c>
      <c r="D126" s="15">
        <f>D44+D111</f>
        <v>5.8400282887064725E-2</v>
      </c>
      <c r="E126" s="1"/>
      <c r="F126" s="1"/>
      <c r="G126" s="1"/>
      <c r="H126" s="1"/>
      <c r="I126" s="1"/>
    </row>
    <row r="127" spans="1:9" x14ac:dyDescent="0.25">
      <c r="B127" s="1"/>
      <c r="C127" s="8" t="s">
        <v>26</v>
      </c>
      <c r="D127" s="15">
        <f>D45+D112</f>
        <v>0.86623937992921074</v>
      </c>
      <c r="E127" s="1"/>
      <c r="F127" s="1"/>
      <c r="G127" s="1"/>
      <c r="H127" s="1"/>
      <c r="I127" s="1"/>
    </row>
    <row r="128" spans="1:9" x14ac:dyDescent="0.25">
      <c r="B128" s="1"/>
      <c r="C128" s="8" t="s">
        <v>18</v>
      </c>
      <c r="D128" s="15">
        <f>D36+D113</f>
        <v>0.37531450798269372</v>
      </c>
      <c r="E128" s="1"/>
      <c r="F128" s="1"/>
      <c r="G128" s="1"/>
      <c r="H128" s="1"/>
      <c r="I128" s="1"/>
    </row>
    <row r="129" spans="1:9" x14ac:dyDescent="0.25">
      <c r="B129" s="1"/>
      <c r="C129" s="8" t="s">
        <v>20</v>
      </c>
      <c r="D129" s="15">
        <f>D38+D114</f>
        <v>0.73218808423009407</v>
      </c>
      <c r="E129" s="1"/>
      <c r="F129" s="1"/>
      <c r="G129" s="1"/>
      <c r="H129" s="1"/>
      <c r="I129" s="1"/>
    </row>
    <row r="130" spans="1:9" x14ac:dyDescent="0.25">
      <c r="B130" s="1"/>
      <c r="C130" s="8" t="s">
        <v>19</v>
      </c>
      <c r="D130" s="15">
        <f>D37+D115</f>
        <v>0.95124016973223879</v>
      </c>
      <c r="E130" s="1"/>
      <c r="F130" s="1"/>
      <c r="G130" s="1"/>
      <c r="H130" s="1"/>
      <c r="I130" s="1"/>
    </row>
    <row r="131" spans="1:9" x14ac:dyDescent="0.25">
      <c r="B131" s="1"/>
      <c r="C131" s="8" t="s">
        <v>21</v>
      </c>
      <c r="D131" s="15">
        <f>D39+D116</f>
        <v>0.5991436279575264</v>
      </c>
      <c r="E131" s="1"/>
      <c r="F131" s="1"/>
      <c r="G131" s="1"/>
      <c r="H131" s="1"/>
      <c r="I131" s="1"/>
    </row>
    <row r="132" spans="1:9" x14ac:dyDescent="0.25">
      <c r="B132" s="1"/>
      <c r="C132" s="1"/>
      <c r="D132" s="2"/>
      <c r="E132" s="1"/>
      <c r="F132" s="1"/>
      <c r="G132" s="1"/>
      <c r="H132" s="1"/>
      <c r="I132" s="1"/>
    </row>
    <row r="133" spans="1:9" x14ac:dyDescent="0.25">
      <c r="B133" s="1"/>
      <c r="C133" s="1"/>
      <c r="D133" s="2"/>
      <c r="E133" s="1"/>
      <c r="F133" s="1"/>
      <c r="G133" s="1"/>
      <c r="H133" s="1"/>
      <c r="I133" s="1"/>
    </row>
    <row r="134" spans="1:9" x14ac:dyDescent="0.25">
      <c r="A134" s="32" t="s">
        <v>83</v>
      </c>
      <c r="B134" s="32"/>
      <c r="C134" s="32"/>
      <c r="D134" s="32"/>
      <c r="E134" s="32"/>
      <c r="F134" s="32"/>
      <c r="G134" s="32"/>
      <c r="H134" s="32"/>
      <c r="I134" s="1"/>
    </row>
    <row r="135" spans="1:9" x14ac:dyDescent="0.25">
      <c r="A135" t="s">
        <v>28</v>
      </c>
      <c r="B135" s="21" t="s">
        <v>29</v>
      </c>
      <c r="C135" s="21"/>
      <c r="D135" s="21"/>
      <c r="E135" s="21"/>
      <c r="F135" s="1"/>
      <c r="G135" s="1"/>
      <c r="H135" s="1"/>
      <c r="I135" s="1"/>
    </row>
    <row r="136" spans="1:9" x14ac:dyDescent="0.25">
      <c r="B136" s="21"/>
      <c r="C136" s="21"/>
      <c r="D136" s="21"/>
      <c r="E136" s="21"/>
      <c r="F136" s="1"/>
      <c r="G136" s="1"/>
      <c r="H136" s="1"/>
      <c r="I136" s="1"/>
    </row>
    <row r="137" spans="1:9" x14ac:dyDescent="0.25">
      <c r="B137" s="1"/>
      <c r="C137" s="8" t="s">
        <v>30</v>
      </c>
      <c r="D137" s="15">
        <f>$D$126+(C22*$D$128+D22*$D$130)</f>
        <v>0.92403435528423872</v>
      </c>
      <c r="E137" s="1"/>
      <c r="F137" s="1"/>
      <c r="G137" s="1"/>
      <c r="H137" s="1"/>
      <c r="I137" s="1"/>
    </row>
    <row r="138" spans="1:9" x14ac:dyDescent="0.25">
      <c r="B138" s="1"/>
      <c r="C138" s="8" t="s">
        <v>31</v>
      </c>
      <c r="D138" s="15">
        <f>$D$126+(C23*$D$128+D23*$D$130)</f>
        <v>0.35588103339999638</v>
      </c>
      <c r="E138" s="1"/>
      <c r="F138" s="1"/>
      <c r="G138" s="1"/>
      <c r="H138" s="1"/>
      <c r="I138" s="1"/>
    </row>
    <row r="139" spans="1:9" x14ac:dyDescent="0.25">
      <c r="B139" s="1"/>
      <c r="C139" s="8" t="s">
        <v>32</v>
      </c>
      <c r="D139" s="15">
        <f>$D$126+(C24*$D$128+D24*$D$130)</f>
        <v>1.3849549606019971</v>
      </c>
      <c r="E139" s="1"/>
      <c r="F139" s="1"/>
      <c r="G139" s="1"/>
      <c r="H139" s="1"/>
      <c r="I139" s="1"/>
    </row>
    <row r="140" spans="1:9" x14ac:dyDescent="0.25">
      <c r="B140" s="1"/>
      <c r="C140" s="8" t="s">
        <v>33</v>
      </c>
      <c r="D140" s="15">
        <f>$D$126+(C25*$D$128+D25*$D$130)</f>
        <v>5.8400282887064725E-2</v>
      </c>
      <c r="E140" s="1"/>
      <c r="F140" s="1"/>
      <c r="G140" s="1"/>
      <c r="H140" s="1"/>
      <c r="I140" s="1"/>
    </row>
    <row r="141" spans="1:9" x14ac:dyDescent="0.25">
      <c r="B141" s="1"/>
      <c r="C141" s="8" t="s">
        <v>34</v>
      </c>
      <c r="D141" s="15">
        <f>$D$127+(C22*$D$129+D22*$D$131)</f>
        <v>1.8010161943130862</v>
      </c>
      <c r="E141" s="1"/>
      <c r="F141" s="1"/>
      <c r="G141" s="1"/>
      <c r="H141" s="1"/>
      <c r="I141" s="1"/>
    </row>
    <row r="142" spans="1:9" x14ac:dyDescent="0.25">
      <c r="B142" s="1"/>
      <c r="C142" s="8" t="s">
        <v>35</v>
      </c>
      <c r="D142" s="15">
        <f>$D$127+(C23*$D$129+D23*$D$131)</f>
        <v>1.1952647010150286</v>
      </c>
      <c r="E142" s="1"/>
      <c r="F142" s="1"/>
      <c r="G142" s="1"/>
      <c r="H142" s="1"/>
      <c r="I142" s="1"/>
    </row>
    <row r="143" spans="1:9" x14ac:dyDescent="0.25">
      <c r="B143" s="1"/>
      <c r="C143" s="8" t="s">
        <v>36</v>
      </c>
      <c r="D143" s="15">
        <f>$D$127+(C24*$D$129+D24*$D$131)</f>
        <v>2.1975710921168314</v>
      </c>
      <c r="E143" s="1"/>
      <c r="F143" s="1"/>
      <c r="G143" s="1"/>
      <c r="H143" s="1"/>
      <c r="I143" s="1"/>
    </row>
    <row r="144" spans="1:9" x14ac:dyDescent="0.25">
      <c r="B144" s="1"/>
      <c r="C144" s="8" t="s">
        <v>37</v>
      </c>
      <c r="D144" s="15">
        <f>$D$127+(C25*$D$129+D25*$D$131)</f>
        <v>0.86623937992921074</v>
      </c>
      <c r="E144" s="1"/>
      <c r="F144" s="1"/>
      <c r="G144" s="1"/>
      <c r="H144" s="1"/>
      <c r="I144" s="1"/>
    </row>
    <row r="145" spans="1:9" x14ac:dyDescent="0.25">
      <c r="B145" s="1"/>
      <c r="C145" s="1"/>
      <c r="D145" s="2"/>
      <c r="E145" s="1"/>
      <c r="F145" s="1"/>
      <c r="G145" s="1"/>
      <c r="H145" s="1"/>
      <c r="I145" s="1"/>
    </row>
    <row r="146" spans="1:9" x14ac:dyDescent="0.25">
      <c r="B146" s="1"/>
      <c r="C146" s="8" t="s">
        <v>38</v>
      </c>
      <c r="D146" s="15">
        <f t="shared" ref="D146:D153" si="2">1/(1+EXP(-$D137))</f>
        <v>0.71586341974794343</v>
      </c>
      <c r="E146" s="15"/>
      <c r="F146" s="1"/>
      <c r="G146" s="1"/>
      <c r="H146" s="1"/>
      <c r="I146" s="1"/>
    </row>
    <row r="147" spans="1:9" x14ac:dyDescent="0.25">
      <c r="B147" s="1"/>
      <c r="C147" s="8" t="s">
        <v>39</v>
      </c>
      <c r="D147" s="15">
        <f t="shared" si="2"/>
        <v>0.58804298398596244</v>
      </c>
      <c r="E147" s="1"/>
      <c r="F147" s="1"/>
      <c r="G147" s="1"/>
      <c r="H147" s="1"/>
      <c r="I147" s="1"/>
    </row>
    <row r="148" spans="1:9" x14ac:dyDescent="0.25">
      <c r="B148" s="1"/>
      <c r="C148" s="8" t="s">
        <v>40</v>
      </c>
      <c r="D148" s="15">
        <f t="shared" si="2"/>
        <v>0.79978560980288604</v>
      </c>
      <c r="E148" s="1"/>
      <c r="F148" s="1"/>
      <c r="G148" s="1"/>
      <c r="H148" s="1"/>
      <c r="I148" s="1"/>
    </row>
    <row r="149" spans="1:9" x14ac:dyDescent="0.25">
      <c r="B149" s="1"/>
      <c r="C149" s="8" t="s">
        <v>41</v>
      </c>
      <c r="D149" s="15">
        <f t="shared" si="2"/>
        <v>0.51459592256156195</v>
      </c>
      <c r="E149" s="1"/>
      <c r="F149" s="1"/>
      <c r="G149" s="1"/>
      <c r="H149" s="1"/>
      <c r="I149" s="1"/>
    </row>
    <row r="150" spans="1:9" x14ac:dyDescent="0.25">
      <c r="B150" s="1"/>
      <c r="C150" s="8" t="s">
        <v>42</v>
      </c>
      <c r="D150" s="15">
        <f t="shared" si="2"/>
        <v>0.8582725907478681</v>
      </c>
      <c r="E150" s="1"/>
      <c r="F150" s="1"/>
      <c r="G150" s="1"/>
      <c r="H150" s="1"/>
      <c r="I150" s="1"/>
    </row>
    <row r="151" spans="1:9" x14ac:dyDescent="0.25">
      <c r="B151" s="1"/>
      <c r="C151" s="8" t="s">
        <v>43</v>
      </c>
      <c r="D151" s="15">
        <f t="shared" si="2"/>
        <v>0.76768132922067478</v>
      </c>
      <c r="E151" s="1"/>
      <c r="F151" s="1"/>
      <c r="G151" s="1"/>
      <c r="H151" s="1"/>
      <c r="I151" s="1"/>
    </row>
    <row r="152" spans="1:9" x14ac:dyDescent="0.25">
      <c r="B152" s="1"/>
      <c r="C152" s="8" t="s">
        <v>44</v>
      </c>
      <c r="D152" s="15">
        <f t="shared" si="2"/>
        <v>0.90003118200793242</v>
      </c>
      <c r="E152" s="1"/>
      <c r="F152" s="1"/>
      <c r="G152" s="1"/>
      <c r="H152" s="1"/>
      <c r="I152" s="1"/>
    </row>
    <row r="153" spans="1:9" x14ac:dyDescent="0.25">
      <c r="B153" s="1"/>
      <c r="C153" s="8" t="s">
        <v>45</v>
      </c>
      <c r="D153" s="15">
        <f t="shared" si="2"/>
        <v>0.70396258913741849</v>
      </c>
      <c r="E153" s="1"/>
      <c r="F153" s="1"/>
      <c r="G153" s="1"/>
      <c r="H153" s="1"/>
      <c r="I153" s="1"/>
    </row>
    <row r="154" spans="1:9" x14ac:dyDescent="0.25">
      <c r="B154" s="1"/>
      <c r="C154" s="1"/>
      <c r="D154" s="2"/>
      <c r="E154" s="1"/>
      <c r="F154" s="1"/>
      <c r="G154" s="1"/>
      <c r="H154" s="1"/>
      <c r="I154" s="1"/>
    </row>
    <row r="155" spans="1:9" x14ac:dyDescent="0.25">
      <c r="B155" s="1"/>
      <c r="C155" s="1"/>
      <c r="D155" s="2"/>
      <c r="E155" s="1"/>
      <c r="F155" s="1"/>
      <c r="G155" s="1"/>
      <c r="H155" s="1"/>
      <c r="I155" s="1"/>
    </row>
    <row r="156" spans="1:9" x14ac:dyDescent="0.25">
      <c r="A156" t="s">
        <v>46</v>
      </c>
      <c r="B156" s="21" t="s">
        <v>47</v>
      </c>
      <c r="C156" s="21"/>
      <c r="D156" s="21"/>
      <c r="E156" s="21"/>
      <c r="F156" s="1"/>
      <c r="G156" s="1"/>
      <c r="H156" s="1"/>
      <c r="I156" s="1"/>
    </row>
    <row r="157" spans="1:9" x14ac:dyDescent="0.25">
      <c r="B157" s="21"/>
      <c r="C157" s="21"/>
      <c r="D157" s="21"/>
      <c r="E157" s="21"/>
      <c r="F157" s="1"/>
      <c r="G157" s="1"/>
      <c r="H157" s="1"/>
      <c r="I157" s="1"/>
    </row>
    <row r="158" spans="1:9" x14ac:dyDescent="0.25">
      <c r="B158" s="1"/>
      <c r="C158" s="8" t="s">
        <v>48</v>
      </c>
      <c r="D158" s="15">
        <f>$D$122+(D146*$D$123+D150*$D$124)</f>
        <v>0.8749256095590161</v>
      </c>
      <c r="E158" s="1"/>
      <c r="F158" s="1"/>
      <c r="G158" s="1"/>
      <c r="H158" s="1"/>
      <c r="I158" s="1"/>
    </row>
    <row r="159" spans="1:9" x14ac:dyDescent="0.25">
      <c r="B159" s="1"/>
      <c r="C159" s="8" t="s">
        <v>49</v>
      </c>
      <c r="D159" s="15">
        <f>$D$122+(D147*$D$123+D151*$D$124)</f>
        <v>0.83871931104279074</v>
      </c>
      <c r="E159" s="1"/>
      <c r="F159" s="1"/>
      <c r="G159" s="1"/>
      <c r="H159" s="1"/>
      <c r="I159" s="1"/>
    </row>
    <row r="160" spans="1:9" x14ac:dyDescent="0.25">
      <c r="B160" s="1"/>
      <c r="C160" s="8" t="s">
        <v>50</v>
      </c>
      <c r="D160" s="15">
        <f>$D$122+(D148*$D$123+D152*$D$124)</f>
        <v>0.89574118544593739</v>
      </c>
      <c r="E160" s="1"/>
      <c r="F160" s="1"/>
      <c r="G160" s="1"/>
      <c r="H160" s="1"/>
      <c r="I160" s="1"/>
    </row>
    <row r="161" spans="1:9" x14ac:dyDescent="0.25">
      <c r="B161" s="1"/>
      <c r="C161" s="8" t="s">
        <v>51</v>
      </c>
      <c r="D161" s="15">
        <f>$D$122+(D149*$D$123+D153*$D$124)</f>
        <v>0.81596894824284583</v>
      </c>
      <c r="E161" s="1"/>
      <c r="F161" s="1"/>
      <c r="G161" s="1"/>
      <c r="H161" s="1"/>
      <c r="I161" s="1"/>
    </row>
    <row r="162" spans="1:9" x14ac:dyDescent="0.25">
      <c r="B162" s="1"/>
      <c r="C162" s="8"/>
      <c r="D162" s="2"/>
      <c r="E162" s="1"/>
      <c r="F162" s="1"/>
      <c r="G162" s="1"/>
      <c r="H162" s="1"/>
      <c r="I162" s="1"/>
    </row>
    <row r="163" spans="1:9" x14ac:dyDescent="0.25">
      <c r="B163" s="1"/>
      <c r="C163" s="8" t="s">
        <v>52</v>
      </c>
      <c r="D163" s="15">
        <f>1/(1+EXP(-D158))</f>
        <v>0.70576958023783309</v>
      </c>
      <c r="E163" s="1"/>
      <c r="F163" s="1"/>
      <c r="G163" s="1"/>
      <c r="H163" s="1"/>
      <c r="I163" s="1"/>
    </row>
    <row r="164" spans="1:9" x14ac:dyDescent="0.25">
      <c r="B164" s="1"/>
      <c r="C164" s="8" t="s">
        <v>53</v>
      </c>
      <c r="D164" s="15">
        <f t="shared" ref="D164:D165" si="3">1/(1+EXP(-D159))</f>
        <v>0.69819541956801978</v>
      </c>
      <c r="E164" s="1"/>
      <c r="F164" s="1"/>
      <c r="G164" s="1"/>
      <c r="H164" s="1"/>
      <c r="I164" s="1"/>
    </row>
    <row r="165" spans="1:9" x14ac:dyDescent="0.25">
      <c r="B165" s="1"/>
      <c r="C165" s="8" t="s">
        <v>54</v>
      </c>
      <c r="D165" s="15">
        <f t="shared" si="3"/>
        <v>0.71007352927931811</v>
      </c>
      <c r="E165" s="1"/>
      <c r="F165" s="1"/>
      <c r="G165" s="1"/>
      <c r="H165" s="1"/>
      <c r="I165" s="1"/>
    </row>
    <row r="166" spans="1:9" x14ac:dyDescent="0.25">
      <c r="B166" s="1"/>
      <c r="C166" s="8" t="s">
        <v>55</v>
      </c>
      <c r="D166" s="15">
        <f>1/(1+EXP(-D161))</f>
        <v>0.69337999036279163</v>
      </c>
      <c r="E166" s="1"/>
      <c r="F166" s="1"/>
      <c r="G166" s="1"/>
      <c r="H166" s="1"/>
      <c r="I166" s="1"/>
    </row>
    <row r="167" spans="1:9" x14ac:dyDescent="0.25">
      <c r="B167" s="1"/>
      <c r="C167" s="1"/>
      <c r="D167" s="2"/>
      <c r="E167" s="1"/>
      <c r="F167" s="1"/>
      <c r="G167" s="1"/>
      <c r="H167" s="1"/>
      <c r="I167" s="1"/>
    </row>
    <row r="168" spans="1:9" x14ac:dyDescent="0.25">
      <c r="B168" s="1"/>
      <c r="C168" s="1"/>
      <c r="D168" s="2"/>
      <c r="E168" s="1"/>
      <c r="F168" s="1"/>
      <c r="G168" s="1"/>
      <c r="H168" s="1"/>
      <c r="I168" s="1"/>
    </row>
    <row r="169" spans="1:9" x14ac:dyDescent="0.25">
      <c r="A169" t="s">
        <v>56</v>
      </c>
      <c r="B169" s="21" t="s">
        <v>57</v>
      </c>
      <c r="C169" s="21"/>
      <c r="D169" s="21"/>
      <c r="E169" s="21"/>
      <c r="F169" s="1"/>
      <c r="G169" s="1"/>
      <c r="H169" s="1"/>
      <c r="I169" s="1"/>
    </row>
    <row r="170" spans="1:9" x14ac:dyDescent="0.25">
      <c r="B170" s="21"/>
      <c r="C170" s="21"/>
      <c r="D170" s="21"/>
      <c r="E170" s="21"/>
      <c r="F170" s="1"/>
      <c r="G170" s="1"/>
      <c r="H170" s="1"/>
      <c r="I170" s="1"/>
    </row>
    <row r="171" spans="1:9" x14ac:dyDescent="0.25">
      <c r="B171" s="1"/>
      <c r="C171" s="8" t="s">
        <v>58</v>
      </c>
      <c r="D171" s="16">
        <f>0.5*(($E$22-D163)^2+($E$23-D164)^2+($E$24-D165)^2+($E$25-D166)^2)</f>
        <v>0.56944077663961978</v>
      </c>
      <c r="E171" s="1"/>
      <c r="F171" s="1"/>
      <c r="G171" s="1"/>
      <c r="H171" s="1"/>
      <c r="I171" s="1"/>
    </row>
    <row r="172" spans="1:9" x14ac:dyDescent="0.25">
      <c r="A172" s="17"/>
      <c r="B172" s="18"/>
      <c r="C172" s="18"/>
      <c r="D172" s="19"/>
      <c r="E172" s="18"/>
      <c r="F172" s="18"/>
      <c r="G172" s="18"/>
      <c r="H172" s="18"/>
      <c r="I172" s="18"/>
    </row>
    <row r="173" spans="1:9" x14ac:dyDescent="0.25">
      <c r="B173" s="1"/>
      <c r="C173" s="1"/>
      <c r="D173" s="2"/>
      <c r="E173" s="1"/>
      <c r="F173" s="1"/>
      <c r="G173" s="1"/>
      <c r="H173" s="1"/>
      <c r="I173" s="1"/>
    </row>
    <row r="174" spans="1:9" x14ac:dyDescent="0.25">
      <c r="A174" t="s">
        <v>59</v>
      </c>
      <c r="B174" s="21" t="s">
        <v>60</v>
      </c>
      <c r="C174" s="21"/>
      <c r="D174" s="21"/>
      <c r="E174" s="21"/>
      <c r="F174" s="1"/>
      <c r="G174" s="1"/>
      <c r="H174" s="1"/>
      <c r="I174" s="1"/>
    </row>
    <row r="175" spans="1:9" x14ac:dyDescent="0.25">
      <c r="B175" s="21"/>
      <c r="C175" s="21"/>
      <c r="D175" s="21"/>
      <c r="E175" s="21"/>
      <c r="F175" s="1"/>
      <c r="G175" s="1"/>
      <c r="H175" s="1"/>
      <c r="I175" s="1"/>
    </row>
    <row r="176" spans="1:9" x14ac:dyDescent="0.25">
      <c r="B176" s="1"/>
      <c r="C176" s="8" t="s">
        <v>61</v>
      </c>
      <c r="D176" s="15">
        <f>($E$22-D163)*D163*(1-D163)</f>
        <v>6.1099559385237916E-2</v>
      </c>
      <c r="E176" s="1"/>
      <c r="F176" s="1"/>
      <c r="G176" s="1"/>
      <c r="H176" s="1"/>
      <c r="I176" s="1"/>
    </row>
    <row r="177" spans="1:9" x14ac:dyDescent="0.25">
      <c r="B177" s="1"/>
      <c r="C177" s="8"/>
      <c r="D177" s="15"/>
      <c r="E177" s="1"/>
      <c r="F177" s="1"/>
      <c r="G177" s="1"/>
      <c r="H177" s="1"/>
      <c r="I177" s="1"/>
    </row>
    <row r="178" spans="1:9" x14ac:dyDescent="0.25">
      <c r="B178" s="1"/>
      <c r="C178" s="1"/>
      <c r="D178" s="2"/>
      <c r="E178" s="1"/>
      <c r="F178" s="1"/>
      <c r="G178" s="1"/>
      <c r="H178" s="1"/>
      <c r="I178" s="1"/>
    </row>
    <row r="179" spans="1:9" x14ac:dyDescent="0.25">
      <c r="B179" s="21" t="s">
        <v>62</v>
      </c>
      <c r="C179" s="21"/>
      <c r="D179" s="21"/>
      <c r="E179" s="21"/>
      <c r="F179" s="1"/>
      <c r="G179" s="1"/>
      <c r="H179" s="1"/>
      <c r="I179" s="1"/>
    </row>
    <row r="180" spans="1:9" x14ac:dyDescent="0.25">
      <c r="B180" s="21"/>
      <c r="C180" s="21"/>
      <c r="D180" s="21"/>
      <c r="E180" s="21"/>
      <c r="F180" s="1"/>
      <c r="G180" s="1"/>
      <c r="H180" s="1"/>
      <c r="I180" s="1"/>
    </row>
    <row r="181" spans="1:9" x14ac:dyDescent="0.25">
      <c r="B181" s="1"/>
      <c r="C181" s="8" t="s">
        <v>63</v>
      </c>
      <c r="D181" s="15">
        <f>0.2*D176</f>
        <v>1.2219911877047584E-2</v>
      </c>
      <c r="E181" s="1"/>
      <c r="F181" s="1"/>
      <c r="G181" s="1"/>
      <c r="H181" s="1"/>
      <c r="I181" s="1"/>
    </row>
    <row r="182" spans="1:9" x14ac:dyDescent="0.25">
      <c r="B182" s="1"/>
      <c r="C182" s="8" t="s">
        <v>64</v>
      </c>
      <c r="D182" s="15">
        <f>0.2*D176*D146</f>
        <v>8.7477879053217932E-3</v>
      </c>
      <c r="E182" s="1"/>
      <c r="F182" s="1" t="s">
        <v>65</v>
      </c>
      <c r="G182" s="1"/>
      <c r="H182" s="1"/>
      <c r="I182" s="1"/>
    </row>
    <row r="183" spans="1:9" x14ac:dyDescent="0.25">
      <c r="B183" s="1"/>
      <c r="C183" s="8" t="s">
        <v>66</v>
      </c>
      <c r="D183" s="15">
        <f>0.2*D176*D150</f>
        <v>1.0488015425424274E-2</v>
      </c>
      <c r="E183" s="1"/>
      <c r="F183" s="1"/>
      <c r="G183" s="1"/>
      <c r="H183" s="1"/>
      <c r="I183" s="1"/>
    </row>
    <row r="184" spans="1:9" x14ac:dyDescent="0.25">
      <c r="B184" s="1"/>
      <c r="C184" s="1"/>
      <c r="D184" s="2"/>
      <c r="E184" s="1"/>
      <c r="F184" s="1"/>
      <c r="G184" s="1"/>
      <c r="H184" s="1"/>
      <c r="I184" s="1"/>
    </row>
    <row r="185" spans="1:9" x14ac:dyDescent="0.25">
      <c r="B185" s="1"/>
      <c r="C185" s="1"/>
      <c r="D185" s="2"/>
      <c r="E185" s="1"/>
      <c r="F185" s="1"/>
      <c r="G185" s="1"/>
      <c r="H185" s="1"/>
      <c r="I185" s="1"/>
    </row>
    <row r="186" spans="1:9" x14ac:dyDescent="0.25">
      <c r="A186" t="s">
        <v>67</v>
      </c>
      <c r="B186" s="21" t="s">
        <v>68</v>
      </c>
      <c r="C186" s="21"/>
      <c r="D186" s="21"/>
      <c r="E186" s="21"/>
      <c r="F186" s="1"/>
      <c r="G186" s="1"/>
      <c r="H186" s="1"/>
      <c r="I186" s="1"/>
    </row>
    <row r="187" spans="1:9" x14ac:dyDescent="0.25">
      <c r="B187" s="21"/>
      <c r="C187" s="21"/>
      <c r="D187" s="21"/>
      <c r="E187" s="21"/>
      <c r="F187" s="1"/>
      <c r="G187" s="1"/>
      <c r="H187" s="1"/>
      <c r="I187" s="1"/>
    </row>
    <row r="188" spans="1:9" x14ac:dyDescent="0.25">
      <c r="B188" s="1"/>
      <c r="C188" s="8" t="s">
        <v>69</v>
      </c>
      <c r="D188" s="15">
        <f>D176*D123</f>
        <v>1.0082982746830012E-2</v>
      </c>
      <c r="E188" s="1"/>
      <c r="F188" s="1"/>
      <c r="G188" s="1"/>
      <c r="H188" s="1"/>
      <c r="I188" s="1"/>
    </row>
    <row r="189" spans="1:9" x14ac:dyDescent="0.25">
      <c r="B189" s="1"/>
      <c r="C189" s="8" t="s">
        <v>70</v>
      </c>
      <c r="D189" s="15">
        <f>D176*D124</f>
        <v>1.0192789263170186E-2</v>
      </c>
      <c r="E189" s="1"/>
      <c r="F189" s="1"/>
      <c r="G189" s="1"/>
      <c r="H189" s="1"/>
      <c r="I189" s="1"/>
    </row>
    <row r="190" spans="1:9" x14ac:dyDescent="0.25">
      <c r="B190" s="1"/>
      <c r="C190" s="1"/>
      <c r="D190" s="2"/>
      <c r="E190" s="1"/>
      <c r="F190" s="1"/>
      <c r="G190" s="1"/>
      <c r="H190" s="1"/>
      <c r="I190" s="1"/>
    </row>
    <row r="191" spans="1:9" x14ac:dyDescent="0.25">
      <c r="B191" s="1"/>
      <c r="C191" s="8" t="s">
        <v>61</v>
      </c>
      <c r="D191" s="15">
        <f>D188*D146*(1-D146)</f>
        <v>2.0509087784741946E-3</v>
      </c>
      <c r="E191" s="1"/>
      <c r="F191" s="1"/>
      <c r="G191" s="1"/>
      <c r="H191" s="1"/>
      <c r="I191" s="1"/>
    </row>
    <row r="192" spans="1:9" x14ac:dyDescent="0.25">
      <c r="B192" s="1"/>
      <c r="C192" s="8" t="s">
        <v>71</v>
      </c>
      <c r="D192" s="15">
        <f>D189*D150*(1-D150)</f>
        <v>1.239858537890654E-3</v>
      </c>
      <c r="E192" s="1"/>
      <c r="F192" s="1"/>
      <c r="G192" s="1"/>
      <c r="H192" s="1"/>
      <c r="I192" s="1"/>
    </row>
    <row r="193" spans="1:9" x14ac:dyDescent="0.25">
      <c r="B193" s="1"/>
      <c r="C193" s="1"/>
      <c r="D193" s="2"/>
      <c r="E193" s="1"/>
      <c r="F193" s="1"/>
      <c r="G193" s="1"/>
      <c r="H193" s="1"/>
      <c r="I193" s="1"/>
    </row>
    <row r="194" spans="1:9" x14ac:dyDescent="0.25">
      <c r="B194" s="1"/>
      <c r="C194" s="1"/>
      <c r="D194" s="2"/>
      <c r="E194" s="1"/>
      <c r="F194" s="1"/>
      <c r="G194" s="1"/>
      <c r="H194" s="1"/>
      <c r="I194" s="1"/>
    </row>
    <row r="195" spans="1:9" x14ac:dyDescent="0.25">
      <c r="B195" s="21" t="s">
        <v>72</v>
      </c>
      <c r="C195" s="21"/>
      <c r="D195" s="21"/>
      <c r="E195" s="21"/>
      <c r="F195" s="1"/>
      <c r="G195" s="1"/>
      <c r="H195" s="1"/>
      <c r="I195" s="1"/>
    </row>
    <row r="196" spans="1:9" x14ac:dyDescent="0.25">
      <c r="B196" s="21"/>
      <c r="C196" s="21"/>
      <c r="D196" s="21"/>
      <c r="E196" s="21"/>
      <c r="F196" s="1"/>
      <c r="G196" s="1"/>
      <c r="H196" s="1"/>
      <c r="I196" s="1"/>
    </row>
    <row r="197" spans="1:9" x14ac:dyDescent="0.25">
      <c r="B197" s="1"/>
      <c r="C197" s="8" t="s">
        <v>73</v>
      </c>
      <c r="D197" s="20">
        <f>0.2*D191</f>
        <v>4.1018175569483892E-4</v>
      </c>
      <c r="E197" s="1"/>
      <c r="F197" s="1"/>
      <c r="G197" s="1"/>
      <c r="H197" s="1"/>
      <c r="I197" s="1"/>
    </row>
    <row r="198" spans="1:9" x14ac:dyDescent="0.25">
      <c r="B198" s="1"/>
      <c r="C198" s="8" t="s">
        <v>74</v>
      </c>
      <c r="D198" s="20">
        <f>0.2*D192</f>
        <v>2.4797170757813084E-4</v>
      </c>
      <c r="E198" s="1"/>
      <c r="F198" s="1"/>
      <c r="G198" s="1"/>
      <c r="H198" s="1"/>
      <c r="I198" s="1"/>
    </row>
    <row r="199" spans="1:9" x14ac:dyDescent="0.25">
      <c r="B199" s="1"/>
      <c r="C199" s="8" t="s">
        <v>75</v>
      </c>
      <c r="D199" s="20">
        <f>0.2*D191*$C$22</f>
        <v>3.2228566518880205E-4</v>
      </c>
      <c r="E199" s="1"/>
      <c r="F199" s="1"/>
      <c r="G199" s="1"/>
      <c r="H199" s="1"/>
      <c r="I199" s="1"/>
    </row>
    <row r="200" spans="1:9" x14ac:dyDescent="0.25">
      <c r="B200" s="1"/>
      <c r="C200" s="8" t="s">
        <v>76</v>
      </c>
      <c r="D200" s="20">
        <f>0.2*D192*$C$22</f>
        <v>1.9483491309710282E-4</v>
      </c>
      <c r="E200" s="1"/>
      <c r="F200" s="1"/>
      <c r="G200" s="1"/>
      <c r="H200" s="1"/>
      <c r="I200" s="1"/>
    </row>
    <row r="201" spans="1:9" x14ac:dyDescent="0.25">
      <c r="B201" s="1"/>
      <c r="C201" s="8" t="s">
        <v>77</v>
      </c>
      <c r="D201" s="20">
        <f>0.2*D191*$D$22</f>
        <v>2.4610905341690333E-4</v>
      </c>
      <c r="E201" s="1"/>
      <c r="F201" s="1"/>
      <c r="G201" s="1"/>
      <c r="H201" s="1"/>
      <c r="I201" s="1"/>
    </row>
    <row r="202" spans="1:9" x14ac:dyDescent="0.25">
      <c r="B202" s="1"/>
      <c r="C202" s="8" t="s">
        <v>78</v>
      </c>
      <c r="D202" s="20">
        <f>0.2*D192*$D$22</f>
        <v>1.4878302454687849E-4</v>
      </c>
      <c r="E202" s="1"/>
      <c r="F202" s="1"/>
      <c r="G202" s="1"/>
      <c r="H202" s="1"/>
      <c r="I202" s="1"/>
    </row>
    <row r="203" spans="1:9" x14ac:dyDescent="0.25">
      <c r="B203" s="1"/>
      <c r="C203" s="1"/>
      <c r="D203" s="2"/>
      <c r="E203" s="1"/>
      <c r="F203" s="1"/>
      <c r="G203" s="1"/>
      <c r="H203" s="1"/>
      <c r="I203" s="1"/>
    </row>
    <row r="204" spans="1:9" x14ac:dyDescent="0.25">
      <c r="B204" s="1"/>
      <c r="C204" s="1"/>
      <c r="D204" s="2"/>
      <c r="E204" s="1"/>
      <c r="F204" s="1"/>
      <c r="G204" s="1"/>
      <c r="H204" s="1"/>
      <c r="I204" s="1"/>
    </row>
    <row r="205" spans="1:9" x14ac:dyDescent="0.25">
      <c r="A205" t="s">
        <v>79</v>
      </c>
      <c r="B205" s="21" t="s">
        <v>80</v>
      </c>
      <c r="C205" s="21"/>
      <c r="D205" s="21"/>
      <c r="E205" s="21"/>
      <c r="F205" s="1"/>
      <c r="G205" s="1"/>
      <c r="H205" s="1"/>
      <c r="I205" s="1"/>
    </row>
    <row r="206" spans="1:9" x14ac:dyDescent="0.25">
      <c r="B206" s="21"/>
      <c r="C206" s="21"/>
      <c r="D206" s="21"/>
      <c r="E206" s="21"/>
      <c r="F206" s="1"/>
      <c r="G206" s="1"/>
      <c r="H206" s="1"/>
      <c r="I206" s="1"/>
    </row>
    <row r="207" spans="1:9" x14ac:dyDescent="0.25">
      <c r="B207" s="22" t="s">
        <v>81</v>
      </c>
      <c r="C207" s="22"/>
      <c r="D207" s="22"/>
      <c r="E207" s="22"/>
      <c r="F207" s="1"/>
      <c r="G207" s="1"/>
      <c r="H207" s="1"/>
      <c r="I207" s="1"/>
    </row>
    <row r="208" spans="1:9" x14ac:dyDescent="0.25">
      <c r="B208" s="1"/>
      <c r="C208" s="8" t="s">
        <v>27</v>
      </c>
      <c r="D208" s="15">
        <f>D122+D181</f>
        <v>0.62583054111705794</v>
      </c>
      <c r="E208" s="1"/>
      <c r="F208" s="1"/>
      <c r="G208" s="1"/>
      <c r="H208" s="1"/>
      <c r="I208" s="1"/>
    </row>
    <row r="209" spans="1:9" x14ac:dyDescent="0.25">
      <c r="B209" s="1"/>
      <c r="C209" s="8" t="s">
        <v>22</v>
      </c>
      <c r="D209" s="15">
        <f>D123+D182</f>
        <v>0.17377324550733081</v>
      </c>
      <c r="E209" s="1"/>
      <c r="F209" s="1"/>
      <c r="G209" s="1"/>
      <c r="H209" s="1"/>
      <c r="I209" s="1"/>
    </row>
    <row r="210" spans="1:9" x14ac:dyDescent="0.25">
      <c r="B210" s="1"/>
      <c r="C210" s="8" t="s">
        <v>23</v>
      </c>
      <c r="D210" s="15">
        <f>D124+D183</f>
        <v>0.17731064664775081</v>
      </c>
      <c r="E210" s="1"/>
      <c r="F210" s="1"/>
      <c r="G210" s="1"/>
      <c r="H210" s="1"/>
      <c r="I210" s="1"/>
    </row>
    <row r="211" spans="1:9" x14ac:dyDescent="0.25">
      <c r="B211" s="22" t="s">
        <v>82</v>
      </c>
      <c r="C211" s="22"/>
      <c r="D211" s="22"/>
      <c r="E211" s="22"/>
      <c r="F211" s="1"/>
      <c r="G211" s="1"/>
      <c r="H211" s="1"/>
      <c r="I211" s="1"/>
    </row>
    <row r="212" spans="1:9" x14ac:dyDescent="0.25">
      <c r="B212" s="1"/>
      <c r="C212" s="8" t="s">
        <v>25</v>
      </c>
      <c r="D212" s="15">
        <f t="shared" ref="D212:D217" si="4">D126+D197</f>
        <v>5.8810464642759561E-2</v>
      </c>
      <c r="E212" s="1"/>
      <c r="F212" s="1"/>
      <c r="G212" s="1"/>
      <c r="H212" s="1"/>
      <c r="I212" s="1"/>
    </row>
    <row r="213" spans="1:9" x14ac:dyDescent="0.25">
      <c r="B213" s="1"/>
      <c r="C213" s="8" t="s">
        <v>26</v>
      </c>
      <c r="D213" s="15">
        <f t="shared" si="4"/>
        <v>0.86648735163678892</v>
      </c>
      <c r="E213" s="1"/>
      <c r="F213" s="1"/>
      <c r="G213" s="1"/>
      <c r="H213" s="1"/>
      <c r="I213" s="1"/>
    </row>
    <row r="214" spans="1:9" x14ac:dyDescent="0.25">
      <c r="B214" s="1"/>
      <c r="C214" s="8" t="s">
        <v>18</v>
      </c>
      <c r="D214" s="15">
        <f t="shared" si="4"/>
        <v>0.37563679364788255</v>
      </c>
      <c r="E214" s="1"/>
      <c r="F214" s="1"/>
      <c r="G214" s="1"/>
      <c r="H214" s="1"/>
      <c r="I214" s="1"/>
    </row>
    <row r="215" spans="1:9" x14ac:dyDescent="0.25">
      <c r="B215" s="1"/>
      <c r="C215" s="8" t="s">
        <v>20</v>
      </c>
      <c r="D215" s="15">
        <f t="shared" si="4"/>
        <v>0.7323829191431912</v>
      </c>
      <c r="E215" s="1"/>
      <c r="F215" s="1"/>
      <c r="G215" s="1"/>
      <c r="H215" s="1"/>
      <c r="I215" s="1"/>
    </row>
    <row r="216" spans="1:9" x14ac:dyDescent="0.25">
      <c r="B216" s="1"/>
      <c r="C216" s="8" t="s">
        <v>19</v>
      </c>
      <c r="D216" s="15">
        <f t="shared" si="4"/>
        <v>0.95148627878565573</v>
      </c>
      <c r="E216" s="1"/>
      <c r="F216" s="1"/>
      <c r="G216" s="1"/>
      <c r="H216" s="1"/>
      <c r="I216" s="1"/>
    </row>
    <row r="217" spans="1:9" x14ac:dyDescent="0.25">
      <c r="B217" s="1"/>
      <c r="C217" s="8" t="s">
        <v>21</v>
      </c>
      <c r="D217" s="15">
        <f t="shared" si="4"/>
        <v>0.59929241098207331</v>
      </c>
      <c r="E217" s="1"/>
      <c r="F217" s="1"/>
      <c r="G217" s="1"/>
      <c r="H217" s="1"/>
      <c r="I217" s="1"/>
    </row>
    <row r="218" spans="1:9" x14ac:dyDescent="0.25">
      <c r="B218" s="1"/>
      <c r="C218" s="1"/>
      <c r="D218" s="2"/>
      <c r="E218" s="1"/>
      <c r="F218" s="1"/>
      <c r="G218" s="1"/>
      <c r="H218" s="1"/>
      <c r="I218" s="1"/>
    </row>
    <row r="219" spans="1:9" x14ac:dyDescent="0.25">
      <c r="B219" s="1"/>
      <c r="C219" s="1"/>
      <c r="D219" s="2"/>
      <c r="E219" s="1"/>
      <c r="F219" s="1"/>
      <c r="G219" s="1"/>
      <c r="H219" s="1"/>
      <c r="I219" s="1"/>
    </row>
    <row r="220" spans="1:9" x14ac:dyDescent="0.25">
      <c r="A220" s="32" t="s">
        <v>84</v>
      </c>
      <c r="B220" s="32"/>
      <c r="C220" s="32"/>
      <c r="D220" s="32"/>
      <c r="E220" s="32"/>
      <c r="F220" s="32"/>
      <c r="G220" s="32"/>
      <c r="H220" s="32"/>
      <c r="I220" s="1"/>
    </row>
    <row r="221" spans="1:9" x14ac:dyDescent="0.25">
      <c r="A221" t="s">
        <v>28</v>
      </c>
      <c r="B221" s="21" t="s">
        <v>29</v>
      </c>
      <c r="C221" s="21"/>
      <c r="D221" s="21"/>
      <c r="E221" s="21"/>
      <c r="F221" s="1"/>
      <c r="G221" s="1"/>
      <c r="H221" s="1"/>
      <c r="I221" s="1"/>
    </row>
    <row r="222" spans="1:9" x14ac:dyDescent="0.25">
      <c r="B222" s="21"/>
      <c r="C222" s="21"/>
      <c r="D222" s="21"/>
      <c r="E222" s="21"/>
      <c r="F222" s="1"/>
      <c r="G222" s="1"/>
      <c r="H222" s="1"/>
      <c r="I222" s="1"/>
    </row>
    <row r="223" spans="1:9" x14ac:dyDescent="0.25">
      <c r="B223" s="1"/>
      <c r="C223" s="8" t="s">
        <v>30</v>
      </c>
      <c r="D223" s="15">
        <f>D212+($C$22*D214+$D$22*D216)</f>
        <v>0.9248454269232036</v>
      </c>
      <c r="E223" s="1"/>
      <c r="F223" s="1"/>
      <c r="G223" s="1"/>
      <c r="H223" s="1"/>
      <c r="I223" s="1"/>
    </row>
    <row r="224" spans="1:9" x14ac:dyDescent="0.25">
      <c r="B224" s="1"/>
      <c r="C224" s="8" t="s">
        <v>31</v>
      </c>
      <c r="D224" s="15">
        <f>D212+($C$23*D214+$D$23*D216)</f>
        <v>0.35643251858500002</v>
      </c>
      <c r="E224" s="1"/>
      <c r="F224" s="1"/>
      <c r="G224" s="1"/>
      <c r="H224" s="1"/>
      <c r="I224" s="1"/>
    </row>
    <row r="225" spans="2:9" x14ac:dyDescent="0.25">
      <c r="B225" s="1"/>
      <c r="C225" s="8" t="s">
        <v>32</v>
      </c>
      <c r="D225" s="15">
        <f>D212+($C$24*D214+$D$24*D216)</f>
        <v>1.385933537076298</v>
      </c>
      <c r="E225" s="1"/>
      <c r="F225" s="1"/>
      <c r="G225" s="1"/>
      <c r="H225" s="1"/>
      <c r="I225" s="1"/>
    </row>
    <row r="226" spans="2:9" x14ac:dyDescent="0.25">
      <c r="B226" s="1"/>
      <c r="C226" s="8" t="s">
        <v>33</v>
      </c>
      <c r="D226" s="15">
        <f>D212+($C$25*D214+$D$25*D216)</f>
        <v>5.8810464642759561E-2</v>
      </c>
      <c r="E226" s="1"/>
      <c r="F226" s="1"/>
      <c r="G226" s="1"/>
      <c r="H226" s="1"/>
      <c r="I226" s="1"/>
    </row>
    <row r="227" spans="2:9" x14ac:dyDescent="0.25">
      <c r="B227" s="1"/>
      <c r="C227" s="8" t="s">
        <v>34</v>
      </c>
      <c r="D227" s="15">
        <f>D213+($C$22*D215+$D$22*D217)</f>
        <v>1.8015065204099687</v>
      </c>
      <c r="E227" s="1"/>
      <c r="F227" s="1"/>
      <c r="G227" s="1"/>
      <c r="H227" s="1"/>
      <c r="I227" s="1"/>
    </row>
    <row r="228" spans="2:9" x14ac:dyDescent="0.25">
      <c r="B228" s="1"/>
      <c r="C228" s="8" t="s">
        <v>35</v>
      </c>
      <c r="D228" s="15">
        <f>D213+($C$23*D215+$D$23*D217)</f>
        <v>1.1955980964455439</v>
      </c>
      <c r="E228" s="1"/>
      <c r="F228" s="1"/>
      <c r="G228" s="1"/>
      <c r="H228" s="1"/>
      <c r="I228" s="1"/>
    </row>
    <row r="229" spans="2:9" x14ac:dyDescent="0.25">
      <c r="B229" s="1"/>
      <c r="C229" s="8" t="s">
        <v>36</v>
      </c>
      <c r="D229" s="15">
        <f>D213+($C$24*D215+$D$24*D217)</f>
        <v>2.1981626817620534</v>
      </c>
      <c r="E229" s="1"/>
      <c r="F229" s="1"/>
      <c r="G229" s="1"/>
      <c r="H229" s="1"/>
      <c r="I229" s="1"/>
    </row>
    <row r="230" spans="2:9" x14ac:dyDescent="0.25">
      <c r="B230" s="1"/>
      <c r="C230" s="8" t="s">
        <v>37</v>
      </c>
      <c r="D230" s="15">
        <f>D213+($C$25*D215+$D$25*D217)</f>
        <v>0.86648735163678892</v>
      </c>
      <c r="E230" s="1"/>
      <c r="F230" s="1"/>
      <c r="G230" s="1"/>
      <c r="H230" s="1"/>
      <c r="I230" s="1"/>
    </row>
    <row r="231" spans="2:9" x14ac:dyDescent="0.25">
      <c r="B231" s="1"/>
      <c r="C231" s="1"/>
      <c r="D231" s="2"/>
      <c r="E231" s="1"/>
      <c r="F231" s="1"/>
      <c r="G231" s="1"/>
      <c r="H231" s="1"/>
      <c r="I231" s="1"/>
    </row>
    <row r="232" spans="2:9" x14ac:dyDescent="0.25">
      <c r="B232" s="1"/>
      <c r="C232" s="8" t="s">
        <v>38</v>
      </c>
      <c r="D232" s="15">
        <f t="shared" ref="D232:D239" si="5">1/(1+EXP(-$D223))</f>
        <v>0.7160283652517424</v>
      </c>
      <c r="E232" s="15"/>
      <c r="F232" s="1"/>
      <c r="G232" s="1"/>
      <c r="H232" s="1"/>
      <c r="I232" s="1"/>
    </row>
    <row r="233" spans="2:9" x14ac:dyDescent="0.25">
      <c r="B233" s="1"/>
      <c r="C233" s="8" t="s">
        <v>39</v>
      </c>
      <c r="D233" s="15">
        <f t="shared" si="5"/>
        <v>0.58817657391807121</v>
      </c>
      <c r="E233" s="1"/>
      <c r="F233" s="1"/>
      <c r="G233" s="1"/>
      <c r="H233" s="1"/>
      <c r="I233" s="1"/>
    </row>
    <row r="234" spans="2:9" x14ac:dyDescent="0.25">
      <c r="B234" s="1"/>
      <c r="C234" s="8" t="s">
        <v>40</v>
      </c>
      <c r="D234" s="15">
        <f t="shared" si="5"/>
        <v>0.79994226190366369</v>
      </c>
      <c r="E234" s="1"/>
      <c r="F234" s="1"/>
      <c r="G234" s="1"/>
      <c r="H234" s="1"/>
      <c r="I234" s="1"/>
    </row>
    <row r="235" spans="2:9" x14ac:dyDescent="0.25">
      <c r="B235" s="1"/>
      <c r="C235" s="8" t="s">
        <v>41</v>
      </c>
      <c r="D235" s="15">
        <f t="shared" si="5"/>
        <v>0.51469838000012513</v>
      </c>
      <c r="E235" s="1"/>
      <c r="F235" s="1"/>
      <c r="G235" s="1"/>
      <c r="H235" s="1"/>
      <c r="I235" s="1"/>
    </row>
    <row r="236" spans="2:9" x14ac:dyDescent="0.25">
      <c r="B236" s="1"/>
      <c r="C236" s="8" t="s">
        <v>42</v>
      </c>
      <c r="D236" s="15">
        <f t="shared" si="5"/>
        <v>0.85833222390541442</v>
      </c>
      <c r="E236" s="1"/>
      <c r="F236" s="1"/>
      <c r="G236" s="1"/>
      <c r="H236" s="1"/>
      <c r="I236" s="1"/>
    </row>
    <row r="237" spans="2:9" x14ac:dyDescent="0.25">
      <c r="B237" s="1"/>
      <c r="C237" s="8" t="s">
        <v>43</v>
      </c>
      <c r="D237" s="15">
        <f t="shared" si="5"/>
        <v>0.76774078389099087</v>
      </c>
      <c r="E237" s="1"/>
      <c r="F237" s="1"/>
      <c r="G237" s="1"/>
      <c r="H237" s="1"/>
      <c r="I237" s="1"/>
    </row>
    <row r="238" spans="2:9" x14ac:dyDescent="0.25">
      <c r="B238" s="1"/>
      <c r="C238" s="8" t="s">
        <v>44</v>
      </c>
      <c r="D238" s="15">
        <f t="shared" si="5"/>
        <v>0.90008439772258475</v>
      </c>
      <c r="E238" s="1"/>
      <c r="F238" s="1"/>
      <c r="G238" s="1"/>
      <c r="H238" s="1"/>
      <c r="I238" s="1"/>
    </row>
    <row r="239" spans="2:9" x14ac:dyDescent="0.25">
      <c r="B239" s="1"/>
      <c r="C239" s="8" t="s">
        <v>45</v>
      </c>
      <c r="D239" s="15">
        <f t="shared" si="5"/>
        <v>0.70401426364452835</v>
      </c>
      <c r="E239" s="1"/>
      <c r="F239" s="1"/>
      <c r="G239" s="1"/>
      <c r="H239" s="1"/>
      <c r="I239" s="1"/>
    </row>
    <row r="240" spans="2:9" x14ac:dyDescent="0.25">
      <c r="B240" s="1"/>
      <c r="C240" s="1"/>
      <c r="D240" s="2"/>
      <c r="E240" s="1"/>
      <c r="F240" s="1"/>
      <c r="G240" s="1"/>
      <c r="H240" s="1"/>
      <c r="I240" s="1"/>
    </row>
    <row r="241" spans="1:9" x14ac:dyDescent="0.25">
      <c r="B241" s="1"/>
      <c r="C241" s="1"/>
      <c r="D241" s="2"/>
      <c r="E241" s="1"/>
      <c r="F241" s="1"/>
      <c r="G241" s="1"/>
      <c r="H241" s="1"/>
      <c r="I241" s="1"/>
    </row>
    <row r="242" spans="1:9" x14ac:dyDescent="0.25">
      <c r="A242" t="s">
        <v>46</v>
      </c>
      <c r="B242" s="21" t="s">
        <v>47</v>
      </c>
      <c r="C242" s="21"/>
      <c r="D242" s="21"/>
      <c r="E242" s="21"/>
      <c r="F242" s="1"/>
      <c r="G242" s="1"/>
      <c r="H242" s="1"/>
      <c r="I242" s="1"/>
    </row>
    <row r="243" spans="1:9" x14ac:dyDescent="0.25">
      <c r="B243" s="21"/>
      <c r="C243" s="21"/>
      <c r="D243" s="21"/>
      <c r="E243" s="21"/>
      <c r="F243" s="1"/>
      <c r="G243" s="1"/>
      <c r="H243" s="1"/>
      <c r="I243" s="1"/>
    </row>
    <row r="244" spans="1:9" x14ac:dyDescent="0.25">
      <c r="B244" s="1"/>
      <c r="C244" s="8" t="s">
        <v>48</v>
      </c>
      <c r="D244" s="15">
        <f>D208+(D232*D209+D236*D210)</f>
        <v>0.90244855568143278</v>
      </c>
      <c r="E244" s="1"/>
      <c r="F244" s="1"/>
      <c r="G244" s="1"/>
      <c r="H244" s="1"/>
      <c r="I244" s="1"/>
    </row>
    <row r="245" spans="1:9" x14ac:dyDescent="0.25">
      <c r="B245" s="1"/>
      <c r="C245" s="8" t="s">
        <v>49</v>
      </c>
      <c r="D245" s="15">
        <f>D208+(D233*D209+D237*D210)</f>
        <v>0.86416850814774637</v>
      </c>
      <c r="E245" s="1"/>
      <c r="F245" s="1"/>
      <c r="G245" s="1"/>
      <c r="H245" s="1"/>
      <c r="I245" s="1"/>
    </row>
    <row r="246" spans="1:9" x14ac:dyDescent="0.25">
      <c r="B246" s="1"/>
      <c r="C246" s="8" t="s">
        <v>50</v>
      </c>
      <c r="D246" s="15">
        <f>D208+(D234*D209+D238*D210)</f>
        <v>0.92443365078427564</v>
      </c>
      <c r="E246" s="1"/>
      <c r="F246" s="1"/>
      <c r="G246" s="1"/>
      <c r="H246" s="1"/>
      <c r="I246" s="1"/>
    </row>
    <row r="247" spans="1:9" x14ac:dyDescent="0.25">
      <c r="B247" s="1"/>
      <c r="C247" s="8" t="s">
        <v>51</v>
      </c>
      <c r="D247" s="15">
        <f>D208+(D235*D209+D239*D210)</f>
        <v>0.84010057340309663</v>
      </c>
      <c r="E247" s="1"/>
      <c r="F247" s="1"/>
      <c r="G247" s="1"/>
      <c r="H247" s="1"/>
      <c r="I247" s="1"/>
    </row>
    <row r="248" spans="1:9" x14ac:dyDescent="0.25">
      <c r="B248" s="1"/>
      <c r="C248" s="8"/>
      <c r="D248" s="2"/>
      <c r="E248" s="1"/>
      <c r="F248" s="1"/>
      <c r="G248" s="1"/>
      <c r="H248" s="1"/>
      <c r="I248" s="1"/>
    </row>
    <row r="249" spans="1:9" x14ac:dyDescent="0.25">
      <c r="B249" s="1"/>
      <c r="C249" s="8" t="s">
        <v>52</v>
      </c>
      <c r="D249" s="15">
        <f>1/(1+EXP(-D244))</f>
        <v>0.71145242155032573</v>
      </c>
      <c r="E249" s="1"/>
      <c r="F249" s="1"/>
      <c r="G249" s="1"/>
      <c r="H249" s="1"/>
      <c r="I249" s="1"/>
    </row>
    <row r="250" spans="1:9" x14ac:dyDescent="0.25">
      <c r="B250" s="1"/>
      <c r="C250" s="8" t="s">
        <v>53</v>
      </c>
      <c r="D250" s="15">
        <f>1/(1+EXP(-D245))</f>
        <v>0.70353083877740363</v>
      </c>
      <c r="E250" s="1"/>
      <c r="F250" s="1"/>
      <c r="G250" s="1"/>
      <c r="H250" s="1"/>
      <c r="I250" s="1"/>
    </row>
    <row r="251" spans="1:9" x14ac:dyDescent="0.25">
      <c r="B251" s="1"/>
      <c r="C251" s="8" t="s">
        <v>54</v>
      </c>
      <c r="D251" s="15">
        <f t="shared" ref="D251" si="6">1/(1+EXP(-D246))</f>
        <v>0.7159446306432411</v>
      </c>
      <c r="E251" s="1"/>
      <c r="F251" s="1"/>
      <c r="G251" s="1"/>
      <c r="H251" s="1"/>
      <c r="I251" s="1"/>
    </row>
    <row r="252" spans="1:9" x14ac:dyDescent="0.25">
      <c r="B252" s="1"/>
      <c r="C252" s="8" t="s">
        <v>55</v>
      </c>
      <c r="D252" s="15">
        <f>1/(1+EXP(-D247))</f>
        <v>0.69848639750085462</v>
      </c>
      <c r="E252" s="1"/>
      <c r="F252" s="1"/>
      <c r="G252" s="1"/>
      <c r="H252" s="1"/>
      <c r="I252" s="1"/>
    </row>
    <row r="253" spans="1:9" x14ac:dyDescent="0.25">
      <c r="B253" s="1"/>
      <c r="C253" s="1"/>
      <c r="D253" s="2"/>
      <c r="E253" s="1"/>
      <c r="F253" s="1"/>
      <c r="G253" s="1"/>
      <c r="H253" s="1"/>
      <c r="I253" s="1"/>
    </row>
    <row r="254" spans="1:9" x14ac:dyDescent="0.25">
      <c r="B254" s="1"/>
      <c r="C254" s="1"/>
      <c r="D254" s="2"/>
      <c r="E254" s="1"/>
      <c r="F254" s="1"/>
      <c r="G254" s="1"/>
      <c r="H254" s="1"/>
      <c r="I254" s="1"/>
    </row>
    <row r="255" spans="1:9" x14ac:dyDescent="0.25">
      <c r="A255" t="s">
        <v>56</v>
      </c>
      <c r="B255" s="21" t="s">
        <v>57</v>
      </c>
      <c r="C255" s="21"/>
      <c r="D255" s="21"/>
      <c r="E255" s="21"/>
      <c r="F255" s="1"/>
      <c r="G255" s="1"/>
      <c r="H255" s="1"/>
      <c r="I255" s="1"/>
    </row>
    <row r="256" spans="1:9" x14ac:dyDescent="0.25">
      <c r="B256" s="21"/>
      <c r="C256" s="21"/>
      <c r="D256" s="21"/>
      <c r="E256" s="21"/>
      <c r="F256" s="1"/>
      <c r="G256" s="1"/>
      <c r="H256" s="1"/>
      <c r="I256" s="1"/>
    </row>
    <row r="257" spans="1:9" x14ac:dyDescent="0.25">
      <c r="B257" s="1"/>
      <c r="C257" s="8" t="s">
        <v>58</v>
      </c>
      <c r="D257" s="16">
        <f>0.5*(($E$22-D249)^2+($E$23-D250)^2+($E$24-D251)^2+($E$25-D252)^2)</f>
        <v>0.57339302324706731</v>
      </c>
      <c r="E257" s="1"/>
      <c r="F257" s="1"/>
      <c r="G257" s="1"/>
      <c r="H257" s="1"/>
      <c r="I257" s="1"/>
    </row>
    <row r="258" spans="1:9" x14ac:dyDescent="0.25">
      <c r="A258" s="17"/>
      <c r="B258" s="18"/>
      <c r="C258" s="18"/>
      <c r="D258" s="19"/>
      <c r="E258" s="18"/>
      <c r="F258" s="18"/>
      <c r="G258" s="18"/>
      <c r="H258" s="18"/>
      <c r="I258" s="18"/>
    </row>
    <row r="259" spans="1:9" x14ac:dyDescent="0.25">
      <c r="B259" s="1"/>
      <c r="C259" s="1"/>
      <c r="D259" s="2"/>
      <c r="E259" s="1"/>
      <c r="F259" s="1"/>
      <c r="G259" s="1"/>
      <c r="H259" s="1"/>
      <c r="I259" s="1"/>
    </row>
    <row r="260" spans="1:9" x14ac:dyDescent="0.25">
      <c r="A260" t="s">
        <v>59</v>
      </c>
      <c r="B260" s="21" t="s">
        <v>60</v>
      </c>
      <c r="C260" s="21"/>
      <c r="D260" s="21"/>
      <c r="E260" s="21"/>
      <c r="F260" s="1"/>
      <c r="G260" s="1"/>
      <c r="H260" s="1"/>
      <c r="I260" s="1"/>
    </row>
    <row r="261" spans="1:9" x14ac:dyDescent="0.25">
      <c r="B261" s="21"/>
      <c r="C261" s="21"/>
      <c r="D261" s="21"/>
      <c r="E261" s="21"/>
      <c r="F261" s="1"/>
      <c r="G261" s="1"/>
      <c r="H261" s="1"/>
      <c r="I261" s="1"/>
    </row>
    <row r="262" spans="1:9" x14ac:dyDescent="0.25">
      <c r="B262" s="1"/>
      <c r="C262" s="8" t="s">
        <v>61</v>
      </c>
      <c r="D262" s="15">
        <f>($E$22-D249)*D249*(1-D249)</f>
        <v>5.9235318760569484E-2</v>
      </c>
      <c r="E262" s="1"/>
      <c r="F262" s="1"/>
      <c r="G262" s="1"/>
      <c r="H262" s="1"/>
      <c r="I262" s="1"/>
    </row>
    <row r="263" spans="1:9" x14ac:dyDescent="0.25">
      <c r="B263" s="1"/>
      <c r="C263" s="8"/>
      <c r="D263" s="15"/>
      <c r="E263" s="1"/>
      <c r="F263" s="1"/>
      <c r="G263" s="1"/>
      <c r="H263" s="1"/>
      <c r="I263" s="1"/>
    </row>
    <row r="264" spans="1:9" x14ac:dyDescent="0.25">
      <c r="B264" s="1"/>
      <c r="C264" s="1"/>
      <c r="D264" s="2"/>
      <c r="E264" s="1"/>
      <c r="F264" s="1"/>
      <c r="G264" s="1"/>
      <c r="H264" s="1"/>
      <c r="I264" s="1"/>
    </row>
    <row r="265" spans="1:9" x14ac:dyDescent="0.25">
      <c r="B265" s="21" t="s">
        <v>62</v>
      </c>
      <c r="C265" s="21"/>
      <c r="D265" s="21"/>
      <c r="E265" s="21"/>
      <c r="F265" s="1"/>
      <c r="G265" s="1"/>
      <c r="H265" s="1"/>
      <c r="I265" s="1"/>
    </row>
    <row r="266" spans="1:9" x14ac:dyDescent="0.25">
      <c r="B266" s="21"/>
      <c r="C266" s="21"/>
      <c r="D266" s="21"/>
      <c r="E266" s="21"/>
      <c r="F266" s="1"/>
      <c r="G266" s="1"/>
      <c r="H266" s="1"/>
      <c r="I266" s="1"/>
    </row>
    <row r="267" spans="1:9" x14ac:dyDescent="0.25">
      <c r="B267" s="1"/>
      <c r="C267" s="8" t="s">
        <v>63</v>
      </c>
      <c r="D267" s="15">
        <f>0.2*D262</f>
        <v>1.1847063752113897E-2</v>
      </c>
      <c r="E267" s="1"/>
      <c r="F267" s="1"/>
      <c r="G267" s="1"/>
      <c r="H267" s="1"/>
      <c r="I267" s="1"/>
    </row>
    <row r="268" spans="1:9" x14ac:dyDescent="0.25">
      <c r="B268" s="1"/>
      <c r="C268" s="8" t="s">
        <v>64</v>
      </c>
      <c r="D268" s="15">
        <f>0.2*D262*D232</f>
        <v>8.4828336914592878E-3</v>
      </c>
      <c r="E268" s="1"/>
      <c r="F268" s="1" t="s">
        <v>65</v>
      </c>
      <c r="G268" s="1"/>
      <c r="H268" s="1"/>
      <c r="I268" s="1"/>
    </row>
    <row r="269" spans="1:9" x14ac:dyDescent="0.25">
      <c r="B269" s="1"/>
      <c r="C269" s="8" t="s">
        <v>66</v>
      </c>
      <c r="D269" s="15">
        <f>0.2*D262*D236</f>
        <v>1.0168716577101144E-2</v>
      </c>
      <c r="E269" s="1"/>
      <c r="F269" s="1"/>
      <c r="G269" s="1"/>
      <c r="H269" s="1"/>
      <c r="I269" s="1"/>
    </row>
    <row r="270" spans="1:9" x14ac:dyDescent="0.25">
      <c r="B270" s="1"/>
      <c r="C270" s="1"/>
      <c r="D270" s="2"/>
      <c r="E270" s="1"/>
      <c r="F270" s="1"/>
      <c r="G270" s="1"/>
      <c r="H270" s="1"/>
      <c r="I270" s="1"/>
    </row>
    <row r="271" spans="1:9" x14ac:dyDescent="0.25">
      <c r="B271" s="1"/>
      <c r="C271" s="1"/>
      <c r="D271" s="2"/>
      <c r="E271" s="1"/>
      <c r="F271" s="1"/>
      <c r="G271" s="1"/>
      <c r="H271" s="1"/>
      <c r="I271" s="1"/>
    </row>
    <row r="272" spans="1:9" x14ac:dyDescent="0.25">
      <c r="A272" t="s">
        <v>67</v>
      </c>
      <c r="B272" s="21" t="s">
        <v>68</v>
      </c>
      <c r="C272" s="21"/>
      <c r="D272" s="21"/>
      <c r="E272" s="21"/>
      <c r="F272" s="1"/>
      <c r="G272" s="1"/>
      <c r="H272" s="1"/>
      <c r="I272" s="1"/>
    </row>
    <row r="273" spans="2:9" x14ac:dyDescent="0.25">
      <c r="B273" s="21"/>
      <c r="C273" s="21"/>
      <c r="D273" s="21"/>
      <c r="E273" s="21"/>
      <c r="F273" s="1"/>
      <c r="G273" s="1"/>
      <c r="H273" s="1"/>
      <c r="I273" s="1"/>
    </row>
    <row r="274" spans="2:9" x14ac:dyDescent="0.25">
      <c r="B274" s="1"/>
      <c r="C274" s="8" t="s">
        <v>69</v>
      </c>
      <c r="D274" s="15">
        <f>D262*D209</f>
        <v>1.029351358968544E-2</v>
      </c>
      <c r="E274" s="1"/>
      <c r="F274" s="1"/>
      <c r="G274" s="1"/>
      <c r="H274" s="1"/>
      <c r="I274" s="1"/>
    </row>
    <row r="275" spans="2:9" x14ac:dyDescent="0.25">
      <c r="B275" s="1"/>
      <c r="C275" s="8" t="s">
        <v>70</v>
      </c>
      <c r="D275" s="15">
        <f>D262*D210</f>
        <v>1.0503052673822221E-2</v>
      </c>
      <c r="E275" s="1"/>
      <c r="F275" s="1"/>
      <c r="G275" s="1"/>
      <c r="H275" s="1"/>
      <c r="I275" s="1"/>
    </row>
    <row r="276" spans="2:9" x14ac:dyDescent="0.25">
      <c r="B276" s="1"/>
      <c r="C276" s="1"/>
      <c r="D276" s="2"/>
      <c r="E276" s="1"/>
      <c r="F276" s="1"/>
      <c r="G276" s="1"/>
      <c r="H276" s="1"/>
      <c r="I276" s="1"/>
    </row>
    <row r="277" spans="2:9" x14ac:dyDescent="0.25">
      <c r="B277" s="1"/>
      <c r="C277" s="8" t="s">
        <v>61</v>
      </c>
      <c r="D277" s="15">
        <f>D274*D232*(1-D232)</f>
        <v>2.0929980845579123E-3</v>
      </c>
      <c r="E277" s="1"/>
      <c r="F277" s="1"/>
      <c r="G277" s="1"/>
      <c r="H277" s="1"/>
      <c r="I277" s="1"/>
    </row>
    <row r="278" spans="2:9" x14ac:dyDescent="0.25">
      <c r="B278" s="1"/>
      <c r="C278" s="8" t="s">
        <v>71</v>
      </c>
      <c r="D278" s="15">
        <f>D275*D236*(1-D236)</f>
        <v>1.2771503808497787E-3</v>
      </c>
      <c r="E278" s="1"/>
      <c r="F278" s="1"/>
      <c r="G278" s="1"/>
      <c r="H278" s="1"/>
      <c r="I278" s="1"/>
    </row>
    <row r="279" spans="2:9" x14ac:dyDescent="0.25">
      <c r="B279" s="1"/>
      <c r="C279" s="1"/>
      <c r="D279" s="2"/>
      <c r="E279" s="1"/>
      <c r="F279" s="1"/>
      <c r="G279" s="1"/>
      <c r="H279" s="1"/>
      <c r="I279" s="1"/>
    </row>
    <row r="280" spans="2:9" x14ac:dyDescent="0.25">
      <c r="B280" s="1"/>
      <c r="C280" s="1"/>
      <c r="D280" s="2"/>
      <c r="E280" s="1"/>
      <c r="F280" s="1"/>
      <c r="G280" s="1"/>
      <c r="H280" s="1"/>
      <c r="I280" s="1"/>
    </row>
    <row r="281" spans="2:9" x14ac:dyDescent="0.25">
      <c r="B281" s="21" t="s">
        <v>72</v>
      </c>
      <c r="C281" s="21"/>
      <c r="D281" s="21"/>
      <c r="E281" s="21"/>
      <c r="F281" s="1"/>
      <c r="G281" s="1"/>
      <c r="H281" s="1"/>
      <c r="I281" s="1"/>
    </row>
    <row r="282" spans="2:9" x14ac:dyDescent="0.25">
      <c r="B282" s="21"/>
      <c r="C282" s="21"/>
      <c r="D282" s="21"/>
      <c r="E282" s="21"/>
      <c r="F282" s="1"/>
      <c r="G282" s="1"/>
      <c r="H282" s="1"/>
      <c r="I282" s="1"/>
    </row>
    <row r="283" spans="2:9" x14ac:dyDescent="0.25">
      <c r="B283" s="1"/>
      <c r="C283" s="8" t="s">
        <v>73</v>
      </c>
      <c r="D283" s="20">
        <f>0.2*D277</f>
        <v>4.185996169115825E-4</v>
      </c>
      <c r="E283" s="1"/>
      <c r="F283" s="1"/>
      <c r="G283" s="1"/>
      <c r="H283" s="1"/>
      <c r="I283" s="1"/>
    </row>
    <row r="284" spans="2:9" x14ac:dyDescent="0.25">
      <c r="B284" s="1"/>
      <c r="C284" s="8" t="s">
        <v>74</v>
      </c>
      <c r="D284" s="20">
        <f>0.2*D278</f>
        <v>2.5543007616995577E-4</v>
      </c>
      <c r="E284" s="1"/>
      <c r="F284" s="1"/>
      <c r="G284" s="1"/>
      <c r="H284" s="1"/>
      <c r="I284" s="1"/>
    </row>
    <row r="285" spans="2:9" x14ac:dyDescent="0.25">
      <c r="B285" s="1"/>
      <c r="C285" s="8" t="s">
        <v>75</v>
      </c>
      <c r="D285" s="20">
        <f>0.2*D277*$C$22</f>
        <v>3.2889969900195773E-4</v>
      </c>
      <c r="E285" s="1"/>
      <c r="F285" s="1"/>
      <c r="G285" s="1"/>
      <c r="H285" s="1"/>
      <c r="I285" s="1"/>
    </row>
    <row r="286" spans="2:9" x14ac:dyDescent="0.25">
      <c r="B286" s="1"/>
      <c r="C286" s="8" t="s">
        <v>76</v>
      </c>
      <c r="D286" s="20">
        <f>0.2*D278*$C$22</f>
        <v>2.0069505984782242E-4</v>
      </c>
      <c r="E286" s="1"/>
      <c r="F286" s="1"/>
      <c r="G286" s="1"/>
      <c r="H286" s="1"/>
      <c r="I286" s="1"/>
    </row>
    <row r="287" spans="2:9" x14ac:dyDescent="0.25">
      <c r="B287" s="1"/>
      <c r="C287" s="8" t="s">
        <v>77</v>
      </c>
      <c r="D287" s="20">
        <f>0.2*D277*$D$22</f>
        <v>2.5115977014694951E-4</v>
      </c>
      <c r="E287" s="1"/>
      <c r="F287" s="1"/>
      <c r="G287" s="1"/>
      <c r="H287" s="1"/>
      <c r="I287" s="1"/>
    </row>
    <row r="288" spans="2:9" x14ac:dyDescent="0.25">
      <c r="B288" s="1"/>
      <c r="C288" s="8" t="s">
        <v>78</v>
      </c>
      <c r="D288" s="20">
        <f>0.2*D278*$D$22</f>
        <v>1.5325804570197346E-4</v>
      </c>
      <c r="E288" s="1"/>
      <c r="F288" s="1"/>
      <c r="G288" s="1"/>
      <c r="H288" s="1"/>
      <c r="I288" s="1"/>
    </row>
    <row r="289" spans="1:9" x14ac:dyDescent="0.25">
      <c r="B289" s="1"/>
      <c r="C289" s="1"/>
      <c r="D289" s="2"/>
      <c r="E289" s="1"/>
      <c r="F289" s="1"/>
      <c r="G289" s="1"/>
      <c r="H289" s="1"/>
      <c r="I289" s="1"/>
    </row>
    <row r="290" spans="1:9" x14ac:dyDescent="0.25">
      <c r="B290" s="1"/>
      <c r="C290" s="1"/>
      <c r="D290" s="2"/>
      <c r="E290" s="1"/>
      <c r="F290" s="1"/>
      <c r="G290" s="1"/>
      <c r="H290" s="1"/>
      <c r="I290" s="1"/>
    </row>
    <row r="291" spans="1:9" x14ac:dyDescent="0.25">
      <c r="A291" t="s">
        <v>79</v>
      </c>
      <c r="B291" s="21" t="s">
        <v>80</v>
      </c>
      <c r="C291" s="21"/>
      <c r="D291" s="21"/>
      <c r="E291" s="21"/>
      <c r="F291" s="1"/>
      <c r="G291" s="1"/>
      <c r="H291" s="1"/>
      <c r="I291" s="1"/>
    </row>
    <row r="292" spans="1:9" x14ac:dyDescent="0.25">
      <c r="B292" s="21"/>
      <c r="C292" s="21"/>
      <c r="D292" s="21"/>
      <c r="E292" s="21"/>
      <c r="F292" s="1"/>
      <c r="G292" s="1"/>
      <c r="H292" s="1"/>
      <c r="I292" s="1"/>
    </row>
    <row r="293" spans="1:9" x14ac:dyDescent="0.25">
      <c r="B293" s="22" t="s">
        <v>81</v>
      </c>
      <c r="C293" s="22"/>
      <c r="D293" s="22"/>
      <c r="E293" s="22"/>
      <c r="F293" s="1"/>
      <c r="G293" s="1"/>
      <c r="H293" s="1"/>
      <c r="I293" s="1"/>
    </row>
    <row r="294" spans="1:9" x14ac:dyDescent="0.25">
      <c r="B294" s="1"/>
      <c r="C294" s="8" t="s">
        <v>27</v>
      </c>
      <c r="D294" s="15">
        <f>D208+D267</f>
        <v>0.6376776048691718</v>
      </c>
      <c r="E294" s="1"/>
      <c r="F294" s="1"/>
      <c r="G294" s="1"/>
      <c r="H294" s="1"/>
      <c r="I294" s="1"/>
    </row>
    <row r="295" spans="1:9" x14ac:dyDescent="0.25">
      <c r="B295" s="1"/>
      <c r="C295" s="8" t="s">
        <v>22</v>
      </c>
      <c r="D295" s="15">
        <f>D209+D268</f>
        <v>0.18225607919879011</v>
      </c>
      <c r="E295" s="1"/>
      <c r="F295" s="1"/>
      <c r="G295" s="1"/>
      <c r="H295" s="1"/>
      <c r="I295" s="1"/>
    </row>
    <row r="296" spans="1:9" x14ac:dyDescent="0.25">
      <c r="B296" s="1"/>
      <c r="C296" s="8" t="s">
        <v>23</v>
      </c>
      <c r="D296" s="15">
        <f>D210+D269</f>
        <v>0.18747936322485195</v>
      </c>
      <c r="E296" s="1"/>
      <c r="F296" s="1"/>
      <c r="G296" s="1"/>
      <c r="H296" s="1"/>
      <c r="I296" s="1"/>
    </row>
    <row r="297" spans="1:9" x14ac:dyDescent="0.25">
      <c r="B297" s="22" t="s">
        <v>82</v>
      </c>
      <c r="C297" s="22"/>
      <c r="D297" s="22"/>
      <c r="E297" s="22"/>
      <c r="F297" s="1"/>
      <c r="G297" s="1"/>
      <c r="H297" s="1"/>
      <c r="I297" s="1"/>
    </row>
    <row r="298" spans="1:9" x14ac:dyDescent="0.25">
      <c r="B298" s="1"/>
      <c r="C298" s="8" t="s">
        <v>25</v>
      </c>
      <c r="D298" s="15">
        <f t="shared" ref="D298:D303" si="7">D212+D283</f>
        <v>5.9229064259671144E-2</v>
      </c>
      <c r="E298" s="1"/>
      <c r="F298" s="1"/>
      <c r="G298" s="1"/>
      <c r="H298" s="1"/>
      <c r="I298" s="1"/>
    </row>
    <row r="299" spans="1:9" x14ac:dyDescent="0.25">
      <c r="B299" s="1"/>
      <c r="C299" s="8" t="s">
        <v>26</v>
      </c>
      <c r="D299" s="15">
        <f t="shared" si="7"/>
        <v>0.86674278171295882</v>
      </c>
      <c r="E299" s="1"/>
      <c r="F299" s="1"/>
      <c r="G299" s="1"/>
      <c r="H299" s="1"/>
      <c r="I299" s="1"/>
    </row>
    <row r="300" spans="1:9" x14ac:dyDescent="0.25">
      <c r="B300" s="1"/>
      <c r="C300" s="8" t="s">
        <v>18</v>
      </c>
      <c r="D300" s="15">
        <f t="shared" si="7"/>
        <v>0.37596569334688451</v>
      </c>
      <c r="E300" s="1"/>
      <c r="F300" s="1"/>
      <c r="G300" s="1"/>
      <c r="H300" s="1"/>
      <c r="I300" s="1"/>
    </row>
    <row r="301" spans="1:9" x14ac:dyDescent="0.25">
      <c r="B301" s="1"/>
      <c r="C301" s="8" t="s">
        <v>20</v>
      </c>
      <c r="D301" s="15">
        <f t="shared" si="7"/>
        <v>0.73258361420303908</v>
      </c>
      <c r="E301" s="1"/>
      <c r="F301" s="1"/>
      <c r="G301" s="1"/>
      <c r="H301" s="1"/>
      <c r="I301" s="1"/>
    </row>
    <row r="302" spans="1:9" x14ac:dyDescent="0.25">
      <c r="B302" s="1"/>
      <c r="C302" s="8" t="s">
        <v>19</v>
      </c>
      <c r="D302" s="15">
        <f t="shared" si="7"/>
        <v>0.95173743855580273</v>
      </c>
      <c r="E302" s="1"/>
      <c r="F302" s="1"/>
      <c r="G302" s="1"/>
      <c r="H302" s="1"/>
      <c r="I302" s="1"/>
    </row>
    <row r="303" spans="1:9" x14ac:dyDescent="0.25">
      <c r="B303" s="1"/>
      <c r="C303" s="8" t="s">
        <v>21</v>
      </c>
      <c r="D303" s="15">
        <f t="shared" si="7"/>
        <v>0.5994456690277753</v>
      </c>
      <c r="E303" s="1"/>
      <c r="F303" s="1"/>
      <c r="G303" s="1"/>
      <c r="H303" s="1"/>
      <c r="I303" s="1"/>
    </row>
    <row r="304" spans="1:9" x14ac:dyDescent="0.25">
      <c r="B304" s="1"/>
      <c r="C304" s="1"/>
      <c r="D304" s="2"/>
      <c r="E304" s="1"/>
      <c r="F304" s="1"/>
      <c r="G304" s="1"/>
      <c r="H304" s="1"/>
      <c r="I304" s="1"/>
    </row>
    <row r="305" spans="1:9" x14ac:dyDescent="0.25">
      <c r="B305" s="1"/>
      <c r="C305" s="1"/>
      <c r="D305" s="2"/>
      <c r="E305" s="1"/>
      <c r="F305" s="1"/>
      <c r="G305" s="1"/>
      <c r="H305" s="1"/>
      <c r="I305" s="1"/>
    </row>
    <row r="306" spans="1:9" x14ac:dyDescent="0.25">
      <c r="A306" s="32" t="s">
        <v>85</v>
      </c>
      <c r="B306" s="32"/>
      <c r="C306" s="32"/>
      <c r="D306" s="32"/>
      <c r="E306" s="32"/>
      <c r="F306" s="32"/>
      <c r="G306" s="32"/>
      <c r="H306" s="32"/>
      <c r="I306" s="1"/>
    </row>
    <row r="307" spans="1:9" x14ac:dyDescent="0.25">
      <c r="A307" t="s">
        <v>28</v>
      </c>
      <c r="B307" s="21" t="s">
        <v>29</v>
      </c>
      <c r="C307" s="21"/>
      <c r="D307" s="21"/>
      <c r="E307" s="21"/>
      <c r="F307" s="1"/>
      <c r="G307" s="1"/>
      <c r="H307" s="1"/>
      <c r="I307" s="1"/>
    </row>
    <row r="308" spans="1:9" x14ac:dyDescent="0.25">
      <c r="B308" s="21"/>
      <c r="C308" s="21"/>
      <c r="D308" s="21"/>
      <c r="E308" s="21"/>
      <c r="F308" s="1"/>
      <c r="G308" s="1"/>
      <c r="H308" s="1"/>
      <c r="I308" s="1"/>
    </row>
    <row r="309" spans="1:9" x14ac:dyDescent="0.25">
      <c r="B309" s="1"/>
      <c r="C309" s="8" t="s">
        <v>30</v>
      </c>
      <c r="D309" s="15">
        <f>D298+($C$22*D300+$D$22*D302)</f>
        <v>0.92567314359427633</v>
      </c>
      <c r="E309" s="1"/>
      <c r="F309" s="1"/>
      <c r="G309" s="1"/>
      <c r="H309" s="1"/>
      <c r="I309" s="1"/>
    </row>
    <row r="310" spans="1:9" x14ac:dyDescent="0.25">
      <c r="B310" s="1"/>
      <c r="C310" s="8" t="s">
        <v>31</v>
      </c>
      <c r="D310" s="15">
        <f>D298+($C$23*D300+$D$23*D302)</f>
        <v>0.35699532149851299</v>
      </c>
      <c r="E310" s="1"/>
      <c r="F310" s="1"/>
      <c r="G310" s="1"/>
      <c r="H310" s="1"/>
      <c r="I310" s="1"/>
    </row>
    <row r="311" spans="1:9" x14ac:dyDescent="0.25">
      <c r="B311" s="1"/>
      <c r="C311" s="8" t="s">
        <v>32</v>
      </c>
      <c r="D311" s="15">
        <f>D298+($C$24*D300+$D$24*D302)</f>
        <v>1.3869321961623584</v>
      </c>
      <c r="E311" s="1"/>
      <c r="F311" s="1"/>
      <c r="G311" s="1"/>
      <c r="H311" s="1"/>
      <c r="I311" s="1"/>
    </row>
    <row r="312" spans="1:9" x14ac:dyDescent="0.25">
      <c r="B312" s="1"/>
      <c r="C312" s="8" t="s">
        <v>33</v>
      </c>
      <c r="D312" s="15">
        <f>D298+($C$25*D300+$D$25*D302)</f>
        <v>5.9229064259671144E-2</v>
      </c>
      <c r="E312" s="1"/>
      <c r="F312" s="1"/>
      <c r="G312" s="1"/>
      <c r="H312" s="1"/>
      <c r="I312" s="1"/>
    </row>
    <row r="313" spans="1:9" x14ac:dyDescent="0.25">
      <c r="B313" s="1"/>
      <c r="C313" s="8" t="s">
        <v>34</v>
      </c>
      <c r="D313" s="15">
        <f>D299+($C$22*D301+$D$22*D303)</f>
        <v>1.8020115942891546</v>
      </c>
      <c r="E313" s="1"/>
      <c r="F313" s="1"/>
      <c r="G313" s="1"/>
      <c r="H313" s="1"/>
      <c r="I313" s="1"/>
    </row>
    <row r="314" spans="1:9" x14ac:dyDescent="0.25">
      <c r="B314" s="1"/>
      <c r="C314" s="8" t="s">
        <v>35</v>
      </c>
      <c r="D314" s="15">
        <f>D299+($C$23*D301+$D$23*D303)</f>
        <v>1.1959415195765251</v>
      </c>
      <c r="E314" s="1"/>
      <c r="F314" s="1"/>
      <c r="G314" s="1"/>
      <c r="H314" s="1"/>
      <c r="I314" s="1"/>
    </row>
    <row r="315" spans="1:9" x14ac:dyDescent="0.25">
      <c r="B315" s="1"/>
      <c r="C315" s="8" t="s">
        <v>36</v>
      </c>
      <c r="D315" s="15">
        <f>D299+($C$24*D301+$D$24*D303)</f>
        <v>2.198772064943773</v>
      </c>
      <c r="E315" s="1"/>
      <c r="F315" s="1"/>
      <c r="G315" s="1"/>
      <c r="H315" s="1"/>
      <c r="I315" s="1"/>
    </row>
    <row r="316" spans="1:9" x14ac:dyDescent="0.25">
      <c r="B316" s="1"/>
      <c r="C316" s="8" t="s">
        <v>37</v>
      </c>
      <c r="D316" s="15">
        <f>D299+($C$25*D301+$D$25*D303)</f>
        <v>0.86674278171295882</v>
      </c>
      <c r="E316" s="1"/>
      <c r="F316" s="1"/>
      <c r="G316" s="1"/>
      <c r="H316" s="1"/>
      <c r="I316" s="1"/>
    </row>
    <row r="317" spans="1:9" x14ac:dyDescent="0.25">
      <c r="B317" s="1"/>
      <c r="C317" s="1"/>
      <c r="D317" s="2"/>
      <c r="E317" s="1"/>
      <c r="F317" s="1"/>
      <c r="G317" s="1"/>
      <c r="H317" s="1"/>
      <c r="I317" s="1"/>
    </row>
    <row r="318" spans="1:9" x14ac:dyDescent="0.25">
      <c r="B318" s="1"/>
      <c r="C318" s="8" t="s">
        <v>38</v>
      </c>
      <c r="D318" s="15">
        <f t="shared" ref="D318:D325" si="8">1/(1+EXP(-$D309))</f>
        <v>0.71619663622898622</v>
      </c>
      <c r="E318" s="15"/>
      <c r="F318" s="1"/>
      <c r="G318" s="1"/>
      <c r="H318" s="1"/>
      <c r="I318" s="1"/>
    </row>
    <row r="319" spans="1:9" x14ac:dyDescent="0.25">
      <c r="B319" s="1"/>
      <c r="C319" s="8" t="s">
        <v>39</v>
      </c>
      <c r="D319" s="15">
        <f t="shared" si="8"/>
        <v>0.58831289202438342</v>
      </c>
      <c r="E319" s="1"/>
      <c r="F319" s="1"/>
      <c r="G319" s="1"/>
      <c r="H319" s="1"/>
      <c r="I319" s="1"/>
    </row>
    <row r="320" spans="1:9" x14ac:dyDescent="0.25">
      <c r="B320" s="1"/>
      <c r="C320" s="8" t="s">
        <v>40</v>
      </c>
      <c r="D320" s="15">
        <f t="shared" si="8"/>
        <v>0.80010203407906222</v>
      </c>
      <c r="E320" s="1"/>
      <c r="F320" s="1"/>
      <c r="G320" s="1"/>
      <c r="H320" s="1"/>
      <c r="I320" s="1"/>
    </row>
    <row r="321" spans="1:9" x14ac:dyDescent="0.25">
      <c r="B321" s="1"/>
      <c r="C321" s="8" t="s">
        <v>41</v>
      </c>
      <c r="D321" s="15">
        <f t="shared" si="8"/>
        <v>0.51480293882424821</v>
      </c>
      <c r="E321" s="1"/>
      <c r="F321" s="1"/>
      <c r="G321" s="1"/>
      <c r="H321" s="1"/>
      <c r="I321" s="1"/>
    </row>
    <row r="322" spans="1:9" x14ac:dyDescent="0.25">
      <c r="B322" s="1"/>
      <c r="C322" s="8" t="s">
        <v>42</v>
      </c>
      <c r="D322" s="15">
        <f t="shared" si="8"/>
        <v>0.85839362877309988</v>
      </c>
      <c r="E322" s="1"/>
      <c r="F322" s="1"/>
      <c r="G322" s="1"/>
      <c r="H322" s="1"/>
      <c r="I322" s="1"/>
    </row>
    <row r="323" spans="1:9" x14ac:dyDescent="0.25">
      <c r="B323" s="1"/>
      <c r="C323" s="8" t="s">
        <v>43</v>
      </c>
      <c r="D323" s="15">
        <f t="shared" si="8"/>
        <v>0.7678020157120854</v>
      </c>
      <c r="E323" s="1"/>
      <c r="F323" s="1"/>
      <c r="G323" s="1"/>
      <c r="H323" s="1"/>
      <c r="I323" s="1"/>
    </row>
    <row r="324" spans="1:9" x14ac:dyDescent="0.25">
      <c r="B324" s="1"/>
      <c r="C324" s="8" t="s">
        <v>44</v>
      </c>
      <c r="D324" s="15">
        <f t="shared" si="8"/>
        <v>0.90013918770040691</v>
      </c>
      <c r="E324" s="1"/>
      <c r="F324" s="1"/>
      <c r="G324" s="1"/>
      <c r="H324" s="1"/>
      <c r="I324" s="1"/>
    </row>
    <row r="325" spans="1:9" x14ac:dyDescent="0.25">
      <c r="B325" s="1"/>
      <c r="C325" s="8" t="s">
        <v>45</v>
      </c>
      <c r="D325" s="15">
        <f t="shared" si="8"/>
        <v>0.70406748692514876</v>
      </c>
      <c r="E325" s="1"/>
      <c r="F325" s="1"/>
      <c r="G325" s="1"/>
      <c r="H325" s="1"/>
      <c r="I325" s="1"/>
    </row>
    <row r="326" spans="1:9" x14ac:dyDescent="0.25">
      <c r="B326" s="1"/>
      <c r="C326" s="1"/>
      <c r="D326" s="2"/>
      <c r="E326" s="1"/>
      <c r="F326" s="1"/>
      <c r="G326" s="1"/>
      <c r="H326" s="1"/>
      <c r="I326" s="1"/>
    </row>
    <row r="327" spans="1:9" x14ac:dyDescent="0.25">
      <c r="B327" s="1"/>
      <c r="C327" s="1"/>
      <c r="D327" s="2"/>
      <c r="E327" s="1"/>
      <c r="F327" s="1"/>
      <c r="G327" s="1"/>
      <c r="H327" s="1"/>
      <c r="I327" s="1"/>
    </row>
    <row r="328" spans="1:9" x14ac:dyDescent="0.25">
      <c r="A328" t="s">
        <v>46</v>
      </c>
      <c r="B328" s="21" t="s">
        <v>47</v>
      </c>
      <c r="C328" s="21"/>
      <c r="D328" s="21"/>
      <c r="E328" s="21"/>
      <c r="F328" s="1"/>
      <c r="G328" s="1"/>
      <c r="H328" s="1"/>
      <c r="I328" s="1"/>
    </row>
    <row r="329" spans="1:9" x14ac:dyDescent="0.25">
      <c r="B329" s="21"/>
      <c r="C329" s="21"/>
      <c r="D329" s="21"/>
      <c r="E329" s="21"/>
      <c r="F329" s="1"/>
      <c r="G329" s="1"/>
      <c r="H329" s="1"/>
      <c r="I329" s="1"/>
    </row>
    <row r="330" spans="1:9" x14ac:dyDescent="0.25">
      <c r="B330" s="1"/>
      <c r="C330" s="8" t="s">
        <v>48</v>
      </c>
      <c r="D330" s="15">
        <f>D294+(D318*D295+D322*D296)</f>
        <v>0.92913988664227976</v>
      </c>
      <c r="E330" s="1"/>
      <c r="F330" s="1"/>
      <c r="G330" s="1"/>
      <c r="H330" s="1"/>
      <c r="I330" s="1"/>
    </row>
    <row r="331" spans="1:9" x14ac:dyDescent="0.25">
      <c r="B331" s="1"/>
      <c r="C331" s="8" t="s">
        <v>49</v>
      </c>
      <c r="D331" s="15">
        <f>D294+(D319*D295+D323*D296)</f>
        <v>0.88884823890009668</v>
      </c>
      <c r="E331" s="1"/>
      <c r="F331" s="1"/>
      <c r="G331" s="1"/>
      <c r="H331" s="1"/>
      <c r="I331" s="1"/>
    </row>
    <row r="332" spans="1:9" x14ac:dyDescent="0.25">
      <c r="B332" s="1"/>
      <c r="C332" s="8" t="s">
        <v>50</v>
      </c>
      <c r="D332" s="15">
        <f>D294+(D320*D295+D324*D296)</f>
        <v>0.95225858628320625</v>
      </c>
      <c r="E332" s="1"/>
      <c r="F332" s="1"/>
      <c r="G332" s="1"/>
      <c r="H332" s="1"/>
      <c r="I332" s="1"/>
    </row>
    <row r="333" spans="1:9" x14ac:dyDescent="0.25">
      <c r="B333" s="1"/>
      <c r="C333" s="8" t="s">
        <v>51</v>
      </c>
      <c r="D333" s="15">
        <f>D294+(D321*D295+D325*D296)</f>
        <v>0.86350169417534262</v>
      </c>
      <c r="E333" s="1"/>
      <c r="F333" s="1"/>
      <c r="G333" s="1"/>
      <c r="H333" s="1"/>
      <c r="I333" s="1"/>
    </row>
    <row r="334" spans="1:9" x14ac:dyDescent="0.25">
      <c r="B334" s="1"/>
      <c r="C334" s="8"/>
      <c r="D334" s="2"/>
      <c r="E334" s="1"/>
      <c r="F334" s="1"/>
      <c r="G334" s="1"/>
      <c r="H334" s="1"/>
      <c r="I334" s="1"/>
    </row>
    <row r="335" spans="1:9" x14ac:dyDescent="0.25">
      <c r="B335" s="1"/>
      <c r="C335" s="8" t="s">
        <v>52</v>
      </c>
      <c r="D335" s="15">
        <f>1/(1+EXP(-D330))</f>
        <v>0.71690075456378333</v>
      </c>
      <c r="E335" s="1"/>
      <c r="F335" s="1"/>
      <c r="G335" s="1"/>
      <c r="H335" s="1"/>
      <c r="I335" s="1"/>
    </row>
    <row r="336" spans="1:9" x14ac:dyDescent="0.25">
      <c r="B336" s="1"/>
      <c r="C336" s="8" t="s">
        <v>53</v>
      </c>
      <c r="D336" s="15">
        <f>1/(1+EXP(-D331))</f>
        <v>0.7086524323347303</v>
      </c>
      <c r="E336" s="1"/>
      <c r="F336" s="1"/>
      <c r="G336" s="1"/>
      <c r="H336" s="1"/>
      <c r="I336" s="1"/>
    </row>
    <row r="337" spans="1:9" x14ac:dyDescent="0.25">
      <c r="B337" s="1"/>
      <c r="C337" s="8" t="s">
        <v>54</v>
      </c>
      <c r="D337" s="15">
        <f t="shared" ref="D337" si="9">1/(1+EXP(-D332))</f>
        <v>0.72156917104877472</v>
      </c>
      <c r="E337" s="1"/>
      <c r="F337" s="1"/>
      <c r="G337" s="1"/>
      <c r="H337" s="1"/>
      <c r="I337" s="1"/>
    </row>
    <row r="338" spans="1:9" x14ac:dyDescent="0.25">
      <c r="B338" s="1"/>
      <c r="C338" s="8" t="s">
        <v>55</v>
      </c>
      <c r="D338" s="15">
        <f>1/(1+EXP(-D333))</f>
        <v>0.70339173904823016</v>
      </c>
      <c r="E338" s="1"/>
      <c r="F338" s="1"/>
      <c r="G338" s="1"/>
      <c r="H338" s="1"/>
      <c r="I338" s="1"/>
    </row>
    <row r="339" spans="1:9" x14ac:dyDescent="0.25">
      <c r="B339" s="1"/>
      <c r="C339" s="1"/>
      <c r="D339" s="2"/>
      <c r="E339" s="1"/>
      <c r="F339" s="1"/>
      <c r="G339" s="1"/>
      <c r="H339" s="1"/>
      <c r="I339" s="1"/>
    </row>
    <row r="340" spans="1:9" x14ac:dyDescent="0.25">
      <c r="B340" s="1"/>
      <c r="C340" s="1"/>
      <c r="D340" s="2"/>
      <c r="E340" s="1"/>
      <c r="F340" s="1"/>
      <c r="G340" s="1"/>
      <c r="H340" s="1"/>
      <c r="I340" s="1"/>
    </row>
    <row r="341" spans="1:9" x14ac:dyDescent="0.25">
      <c r="A341" t="s">
        <v>56</v>
      </c>
      <c r="B341" s="21" t="s">
        <v>57</v>
      </c>
      <c r="C341" s="21"/>
      <c r="D341" s="21"/>
      <c r="E341" s="21"/>
      <c r="F341" s="1"/>
      <c r="G341" s="1"/>
      <c r="H341" s="1"/>
      <c r="I341" s="1"/>
    </row>
    <row r="342" spans="1:9" x14ac:dyDescent="0.25">
      <c r="B342" s="21"/>
      <c r="C342" s="21"/>
      <c r="D342" s="21"/>
      <c r="E342" s="21"/>
      <c r="F342" s="1"/>
      <c r="G342" s="1"/>
      <c r="H342" s="1"/>
      <c r="I342" s="1"/>
    </row>
    <row r="343" spans="1:9" x14ac:dyDescent="0.25">
      <c r="B343" s="1"/>
      <c r="C343" s="8" t="s">
        <v>58</v>
      </c>
      <c r="D343" s="16">
        <f>0.5*(($E$22-D335)^2+($E$23-D336)^2+($E$24-D337)^2+($E$25-D338)^2)</f>
        <v>0.57730855884612242</v>
      </c>
      <c r="E343" s="1"/>
      <c r="F343" s="1"/>
      <c r="G343" s="1"/>
      <c r="H343" s="1"/>
      <c r="I343" s="1"/>
    </row>
    <row r="344" spans="1:9" x14ac:dyDescent="0.25">
      <c r="A344" s="17"/>
      <c r="B344" s="18"/>
      <c r="C344" s="18"/>
      <c r="D344" s="19"/>
      <c r="E344" s="18"/>
      <c r="F344" s="18"/>
      <c r="G344" s="18"/>
      <c r="H344" s="18"/>
      <c r="I344" s="18"/>
    </row>
    <row r="345" spans="1:9" x14ac:dyDescent="0.25">
      <c r="B345" s="1"/>
      <c r="C345" s="1"/>
      <c r="D345" s="2"/>
      <c r="E345" s="1"/>
      <c r="F345" s="1"/>
      <c r="G345" s="1"/>
      <c r="H345" s="1"/>
      <c r="I345" s="1"/>
    </row>
    <row r="346" spans="1:9" x14ac:dyDescent="0.25">
      <c r="A346" t="s">
        <v>59</v>
      </c>
      <c r="B346" s="21" t="s">
        <v>60</v>
      </c>
      <c r="C346" s="21"/>
      <c r="D346" s="21"/>
      <c r="E346" s="21"/>
      <c r="F346" s="1"/>
      <c r="G346" s="1"/>
      <c r="H346" s="1"/>
      <c r="I346" s="1"/>
    </row>
    <row r="347" spans="1:9" x14ac:dyDescent="0.25">
      <c r="B347" s="21"/>
      <c r="C347" s="21"/>
      <c r="D347" s="21"/>
      <c r="E347" s="21"/>
      <c r="F347" s="1"/>
      <c r="G347" s="1"/>
      <c r="H347" s="1"/>
      <c r="I347" s="1"/>
    </row>
    <row r="348" spans="1:9" x14ac:dyDescent="0.25">
      <c r="B348" s="1"/>
      <c r="C348" s="8" t="s">
        <v>61</v>
      </c>
      <c r="D348" s="15">
        <f>($E$22-D335)*D335*(1-D335)</f>
        <v>5.7456141999995783E-2</v>
      </c>
      <c r="E348" s="1"/>
      <c r="F348" s="1"/>
      <c r="G348" s="1"/>
      <c r="H348" s="1"/>
      <c r="I348" s="1"/>
    </row>
    <row r="349" spans="1:9" x14ac:dyDescent="0.25">
      <c r="B349" s="1"/>
      <c r="C349" s="8"/>
      <c r="D349" s="15"/>
      <c r="E349" s="1"/>
      <c r="F349" s="1"/>
      <c r="G349" s="1"/>
      <c r="H349" s="1"/>
      <c r="I349" s="1"/>
    </row>
    <row r="350" spans="1:9" x14ac:dyDescent="0.25">
      <c r="B350" s="1"/>
      <c r="C350" s="1"/>
      <c r="D350" s="2"/>
      <c r="E350" s="1"/>
      <c r="F350" s="1"/>
      <c r="G350" s="1"/>
      <c r="H350" s="1"/>
      <c r="I350" s="1"/>
    </row>
    <row r="351" spans="1:9" x14ac:dyDescent="0.25">
      <c r="B351" s="21" t="s">
        <v>62</v>
      </c>
      <c r="C351" s="21"/>
      <c r="D351" s="21"/>
      <c r="E351" s="21"/>
      <c r="F351" s="1"/>
      <c r="G351" s="1"/>
      <c r="H351" s="1"/>
      <c r="I351" s="1"/>
    </row>
    <row r="352" spans="1:9" x14ac:dyDescent="0.25">
      <c r="B352" s="21"/>
      <c r="C352" s="21"/>
      <c r="D352" s="21"/>
      <c r="E352" s="21"/>
      <c r="F352" s="1"/>
      <c r="G352" s="1"/>
      <c r="H352" s="1"/>
      <c r="I352" s="1"/>
    </row>
    <row r="353" spans="1:9" x14ac:dyDescent="0.25">
      <c r="B353" s="1"/>
      <c r="C353" s="8" t="s">
        <v>63</v>
      </c>
      <c r="D353" s="15">
        <f>0.2*D348</f>
        <v>1.1491228399999158E-2</v>
      </c>
      <c r="E353" s="1"/>
      <c r="F353" s="1"/>
      <c r="G353" s="1"/>
      <c r="H353" s="1"/>
      <c r="I353" s="1"/>
    </row>
    <row r="354" spans="1:9" x14ac:dyDescent="0.25">
      <c r="B354" s="1"/>
      <c r="C354" s="8" t="s">
        <v>64</v>
      </c>
      <c r="D354" s="15">
        <f>0.2*D348*D318</f>
        <v>8.2299791262183918E-3</v>
      </c>
      <c r="E354" s="1"/>
      <c r="F354" s="1" t="s">
        <v>65</v>
      </c>
      <c r="G354" s="1"/>
      <c r="H354" s="1"/>
      <c r="I354" s="1"/>
    </row>
    <row r="355" spans="1:9" x14ac:dyDescent="0.25">
      <c r="B355" s="1"/>
      <c r="C355" s="8" t="s">
        <v>66</v>
      </c>
      <c r="D355" s="15">
        <f>0.2*D348*D322</f>
        <v>9.8639972453357806E-3</v>
      </c>
      <c r="E355" s="1"/>
      <c r="F355" s="1"/>
      <c r="G355" s="1"/>
      <c r="H355" s="1"/>
      <c r="I355" s="1"/>
    </row>
    <row r="356" spans="1:9" x14ac:dyDescent="0.25">
      <c r="B356" s="1"/>
      <c r="C356" s="1"/>
      <c r="D356" s="2"/>
      <c r="E356" s="1"/>
      <c r="F356" s="1"/>
      <c r="G356" s="1"/>
      <c r="H356" s="1"/>
      <c r="I356" s="1"/>
    </row>
    <row r="357" spans="1:9" x14ac:dyDescent="0.25">
      <c r="B357" s="1"/>
      <c r="C357" s="1"/>
      <c r="D357" s="2"/>
      <c r="E357" s="1"/>
      <c r="F357" s="1"/>
      <c r="G357" s="1"/>
      <c r="H357" s="1"/>
      <c r="I357" s="1"/>
    </row>
    <row r="358" spans="1:9" x14ac:dyDescent="0.25">
      <c r="A358" t="s">
        <v>67</v>
      </c>
      <c r="B358" s="21" t="s">
        <v>68</v>
      </c>
      <c r="C358" s="21"/>
      <c r="D358" s="21"/>
      <c r="E358" s="21"/>
      <c r="F358" s="1"/>
      <c r="G358" s="1"/>
      <c r="H358" s="1"/>
      <c r="I358" s="1"/>
    </row>
    <row r="359" spans="1:9" x14ac:dyDescent="0.25">
      <c r="B359" s="21"/>
      <c r="C359" s="21"/>
      <c r="D359" s="21"/>
      <c r="E359" s="21"/>
      <c r="F359" s="1"/>
      <c r="G359" s="1"/>
      <c r="H359" s="1"/>
      <c r="I359" s="1"/>
    </row>
    <row r="360" spans="1:9" x14ac:dyDescent="0.25">
      <c r="B360" s="1"/>
      <c r="C360" s="8" t="s">
        <v>69</v>
      </c>
      <c r="D360" s="15">
        <f>D348*D295</f>
        <v>1.0471731166808163E-2</v>
      </c>
      <c r="E360" s="1"/>
      <c r="F360" s="1"/>
      <c r="G360" s="1"/>
      <c r="H360" s="1"/>
      <c r="I360" s="1"/>
    </row>
    <row r="361" spans="1:9" x14ac:dyDescent="0.25">
      <c r="B361" s="1"/>
      <c r="C361" s="8" t="s">
        <v>70</v>
      </c>
      <c r="D361" s="15">
        <f>D348*D296</f>
        <v>1.0771840915515881E-2</v>
      </c>
      <c r="E361" s="1"/>
      <c r="F361" s="1"/>
      <c r="G361" s="1"/>
      <c r="H361" s="1"/>
      <c r="I361" s="1"/>
    </row>
    <row r="362" spans="1:9" x14ac:dyDescent="0.25">
      <c r="B362" s="1"/>
      <c r="C362" s="1"/>
      <c r="D362" s="2"/>
      <c r="E362" s="1"/>
      <c r="F362" s="1"/>
      <c r="G362" s="1"/>
      <c r="H362" s="1"/>
      <c r="I362" s="1"/>
    </row>
    <row r="363" spans="1:9" x14ac:dyDescent="0.25">
      <c r="B363" s="1"/>
      <c r="C363" s="8" t="s">
        <v>61</v>
      </c>
      <c r="D363" s="15">
        <f>D360*D318*(1-D318)</f>
        <v>2.1284737568991849E-3</v>
      </c>
      <c r="E363" s="1"/>
      <c r="F363" s="1"/>
      <c r="G363" s="1"/>
      <c r="H363" s="1"/>
      <c r="I363" s="1"/>
    </row>
    <row r="364" spans="1:9" x14ac:dyDescent="0.25">
      <c r="B364" s="1"/>
      <c r="C364" s="8" t="s">
        <v>71</v>
      </c>
      <c r="D364" s="15">
        <f>D361*D322*(1-D322)</f>
        <v>1.3093604244839654E-3</v>
      </c>
      <c r="E364" s="1"/>
      <c r="F364" s="1"/>
      <c r="G364" s="1"/>
      <c r="H364" s="1"/>
      <c r="I364" s="1"/>
    </row>
    <row r="365" spans="1:9" x14ac:dyDescent="0.25">
      <c r="B365" s="1"/>
      <c r="C365" s="1"/>
      <c r="D365" s="2"/>
      <c r="E365" s="1"/>
      <c r="F365" s="1"/>
      <c r="G365" s="1"/>
      <c r="H365" s="1"/>
      <c r="I365" s="1"/>
    </row>
    <row r="366" spans="1:9" x14ac:dyDescent="0.25">
      <c r="B366" s="1"/>
      <c r="C366" s="1"/>
      <c r="D366" s="2"/>
      <c r="E366" s="1"/>
      <c r="F366" s="1"/>
      <c r="G366" s="1"/>
      <c r="H366" s="1"/>
      <c r="I366" s="1"/>
    </row>
    <row r="367" spans="1:9" x14ac:dyDescent="0.25">
      <c r="B367" s="21" t="s">
        <v>72</v>
      </c>
      <c r="C367" s="21"/>
      <c r="D367" s="21"/>
      <c r="E367" s="21"/>
      <c r="F367" s="1"/>
      <c r="G367" s="1"/>
      <c r="H367" s="1"/>
      <c r="I367" s="1"/>
    </row>
    <row r="368" spans="1:9" x14ac:dyDescent="0.25">
      <c r="B368" s="21"/>
      <c r="C368" s="21"/>
      <c r="D368" s="21"/>
      <c r="E368" s="21"/>
      <c r="F368" s="1"/>
      <c r="G368" s="1"/>
      <c r="H368" s="1"/>
      <c r="I368" s="1"/>
    </row>
    <row r="369" spans="1:9" x14ac:dyDescent="0.25">
      <c r="B369" s="1"/>
      <c r="C369" s="8" t="s">
        <v>73</v>
      </c>
      <c r="D369" s="20">
        <f>0.2*D363</f>
        <v>4.2569475137983699E-4</v>
      </c>
      <c r="E369" s="1"/>
      <c r="F369" s="1"/>
      <c r="G369" s="1"/>
      <c r="H369" s="1"/>
      <c r="I369" s="1"/>
    </row>
    <row r="370" spans="1:9" x14ac:dyDescent="0.25">
      <c r="B370" s="1"/>
      <c r="C370" s="8" t="s">
        <v>74</v>
      </c>
      <c r="D370" s="20">
        <f>0.2*D364</f>
        <v>2.6187208489679312E-4</v>
      </c>
      <c r="E370" s="1"/>
      <c r="F370" s="1"/>
      <c r="G370" s="1"/>
      <c r="H370" s="1"/>
      <c r="I370" s="1"/>
    </row>
    <row r="371" spans="1:9" x14ac:dyDescent="0.25">
      <c r="B371" s="1"/>
      <c r="C371" s="8" t="s">
        <v>75</v>
      </c>
      <c r="D371" s="20">
        <f>0.2*D363*$C$22</f>
        <v>3.344744475127291E-4</v>
      </c>
      <c r="E371" s="1"/>
      <c r="F371" s="1"/>
      <c r="G371" s="1"/>
      <c r="H371" s="1"/>
      <c r="I371" s="1"/>
    </row>
    <row r="372" spans="1:9" x14ac:dyDescent="0.25">
      <c r="B372" s="1"/>
      <c r="C372" s="8" t="s">
        <v>76</v>
      </c>
      <c r="D372" s="20">
        <f>0.2*D364*$C$22</f>
        <v>2.0575663813319461E-4</v>
      </c>
      <c r="E372" s="1"/>
      <c r="F372" s="1"/>
      <c r="G372" s="1"/>
      <c r="H372" s="1"/>
      <c r="I372" s="1"/>
    </row>
    <row r="373" spans="1:9" x14ac:dyDescent="0.25">
      <c r="B373" s="1"/>
      <c r="C373" s="8" t="s">
        <v>77</v>
      </c>
      <c r="D373" s="20">
        <f>0.2*D363*$D$22</f>
        <v>2.5541685082790217E-4</v>
      </c>
      <c r="E373" s="1"/>
      <c r="F373" s="1"/>
      <c r="G373" s="1"/>
      <c r="H373" s="1"/>
      <c r="I373" s="1"/>
    </row>
    <row r="374" spans="1:9" x14ac:dyDescent="0.25">
      <c r="B374" s="1"/>
      <c r="C374" s="8" t="s">
        <v>78</v>
      </c>
      <c r="D374" s="20">
        <f>0.2*D364*$D$22</f>
        <v>1.5712325093807585E-4</v>
      </c>
      <c r="E374" s="1"/>
      <c r="F374" s="1"/>
      <c r="G374" s="1"/>
      <c r="H374" s="1"/>
      <c r="I374" s="1"/>
    </row>
    <row r="375" spans="1:9" x14ac:dyDescent="0.25">
      <c r="B375" s="1"/>
      <c r="C375" s="1"/>
      <c r="D375" s="2"/>
      <c r="E375" s="1"/>
      <c r="F375" s="1"/>
      <c r="G375" s="1"/>
      <c r="H375" s="1"/>
      <c r="I375" s="1"/>
    </row>
    <row r="376" spans="1:9" x14ac:dyDescent="0.25">
      <c r="B376" s="1"/>
      <c r="C376" s="1"/>
      <c r="D376" s="2"/>
      <c r="E376" s="1"/>
      <c r="F376" s="1"/>
      <c r="G376" s="1"/>
      <c r="H376" s="1"/>
      <c r="I376" s="1"/>
    </row>
    <row r="377" spans="1:9" x14ac:dyDescent="0.25">
      <c r="A377" t="s">
        <v>79</v>
      </c>
      <c r="B377" s="21" t="s">
        <v>80</v>
      </c>
      <c r="C377" s="21"/>
      <c r="D377" s="21"/>
      <c r="E377" s="21"/>
      <c r="F377" s="1"/>
      <c r="G377" s="1"/>
      <c r="H377" s="1"/>
      <c r="I377" s="1"/>
    </row>
    <row r="378" spans="1:9" x14ac:dyDescent="0.25">
      <c r="B378" s="21"/>
      <c r="C378" s="21"/>
      <c r="D378" s="21"/>
      <c r="E378" s="21"/>
      <c r="F378" s="1"/>
      <c r="G378" s="1"/>
      <c r="H378" s="1"/>
      <c r="I378" s="1"/>
    </row>
    <row r="379" spans="1:9" x14ac:dyDescent="0.25">
      <c r="B379" s="22" t="s">
        <v>81</v>
      </c>
      <c r="C379" s="22"/>
      <c r="D379" s="22"/>
      <c r="E379" s="22"/>
      <c r="F379" s="1"/>
      <c r="G379" s="1"/>
      <c r="H379" s="1"/>
      <c r="I379" s="1"/>
    </row>
    <row r="380" spans="1:9" x14ac:dyDescent="0.25">
      <c r="B380" s="1"/>
      <c r="C380" s="8" t="s">
        <v>27</v>
      </c>
      <c r="D380" s="15">
        <f>D294+D353</f>
        <v>0.64916883326917096</v>
      </c>
      <c r="E380" s="1"/>
      <c r="F380" s="1"/>
      <c r="G380" s="1"/>
      <c r="H380" s="1"/>
      <c r="I380" s="1"/>
    </row>
    <row r="381" spans="1:9" x14ac:dyDescent="0.25">
      <c r="B381" s="1"/>
      <c r="C381" s="8" t="s">
        <v>22</v>
      </c>
      <c r="D381" s="15">
        <f>D295+D354</f>
        <v>0.19048605832500851</v>
      </c>
      <c r="E381" s="1"/>
      <c r="F381" s="1"/>
      <c r="G381" s="1"/>
      <c r="H381" s="1"/>
      <c r="I381" s="1"/>
    </row>
    <row r="382" spans="1:9" x14ac:dyDescent="0.25">
      <c r="B382" s="1"/>
      <c r="C382" s="8" t="s">
        <v>23</v>
      </c>
      <c r="D382" s="15">
        <f>D296+D355</f>
        <v>0.19734336047018775</v>
      </c>
      <c r="E382" s="1"/>
      <c r="F382" s="1"/>
      <c r="G382" s="1"/>
      <c r="H382" s="1"/>
      <c r="I382" s="1"/>
    </row>
    <row r="383" spans="1:9" x14ac:dyDescent="0.25">
      <c r="B383" s="22" t="s">
        <v>82</v>
      </c>
      <c r="C383" s="22"/>
      <c r="D383" s="22"/>
      <c r="E383" s="22"/>
      <c r="F383" s="1"/>
      <c r="G383" s="1"/>
      <c r="H383" s="1"/>
      <c r="I383" s="1"/>
    </row>
    <row r="384" spans="1:9" x14ac:dyDescent="0.25">
      <c r="B384" s="1"/>
      <c r="C384" s="8" t="s">
        <v>25</v>
      </c>
      <c r="D384" s="15">
        <f t="shared" ref="D384:D389" si="10">D298+D369</f>
        <v>5.9654759011050981E-2</v>
      </c>
      <c r="E384" s="1"/>
      <c r="F384" s="1"/>
      <c r="G384" s="1"/>
      <c r="H384" s="1"/>
      <c r="I384" s="1"/>
    </row>
    <row r="385" spans="1:9" x14ac:dyDescent="0.25">
      <c r="B385" s="1"/>
      <c r="C385" s="8" t="s">
        <v>26</v>
      </c>
      <c r="D385" s="15">
        <f t="shared" si="10"/>
        <v>0.86700465379785563</v>
      </c>
      <c r="E385" s="1"/>
      <c r="F385" s="1"/>
      <c r="G385" s="1"/>
      <c r="H385" s="1"/>
      <c r="I385" s="1"/>
    </row>
    <row r="386" spans="1:9" x14ac:dyDescent="0.25">
      <c r="B386" s="1"/>
      <c r="C386" s="8" t="s">
        <v>18</v>
      </c>
      <c r="D386" s="15">
        <f t="shared" si="10"/>
        <v>0.37630016779439723</v>
      </c>
      <c r="E386" s="1"/>
      <c r="F386" s="1"/>
      <c r="G386" s="1"/>
      <c r="H386" s="1"/>
      <c r="I386" s="1"/>
    </row>
    <row r="387" spans="1:9" x14ac:dyDescent="0.25">
      <c r="B387" s="1"/>
      <c r="C387" s="8" t="s">
        <v>20</v>
      </c>
      <c r="D387" s="15">
        <f t="shared" si="10"/>
        <v>0.73278937084117224</v>
      </c>
      <c r="E387" s="1"/>
      <c r="F387" s="1"/>
      <c r="G387" s="1"/>
      <c r="H387" s="1"/>
      <c r="I387" s="1"/>
    </row>
    <row r="388" spans="1:9" x14ac:dyDescent="0.25">
      <c r="B388" s="1"/>
      <c r="C388" s="8" t="s">
        <v>19</v>
      </c>
      <c r="D388" s="15">
        <f t="shared" si="10"/>
        <v>0.95199285540663059</v>
      </c>
      <c r="E388" s="1"/>
      <c r="F388" s="1"/>
      <c r="G388" s="1"/>
      <c r="H388" s="1"/>
      <c r="I388" s="1"/>
    </row>
    <row r="389" spans="1:9" x14ac:dyDescent="0.25">
      <c r="B389" s="1"/>
      <c r="C389" s="8" t="s">
        <v>21</v>
      </c>
      <c r="D389" s="15">
        <f t="shared" si="10"/>
        <v>0.59960279227871338</v>
      </c>
      <c r="E389" s="1"/>
      <c r="F389" s="1"/>
      <c r="G389" s="1"/>
      <c r="H389" s="1"/>
      <c r="I389" s="1"/>
    </row>
    <row r="390" spans="1:9" x14ac:dyDescent="0.25">
      <c r="B390" s="1"/>
      <c r="C390" s="1"/>
      <c r="D390" s="2"/>
      <c r="E390" s="1"/>
      <c r="F390" s="1"/>
      <c r="G390" s="1"/>
      <c r="H390" s="1"/>
      <c r="I390" s="1"/>
    </row>
    <row r="391" spans="1:9" x14ac:dyDescent="0.25">
      <c r="B391" s="1"/>
      <c r="C391" s="1"/>
      <c r="D391" s="2"/>
      <c r="E391" s="1"/>
      <c r="F391" s="1"/>
      <c r="G391" s="1"/>
      <c r="H391" s="1"/>
      <c r="I391" s="1"/>
    </row>
    <row r="392" spans="1:9" x14ac:dyDescent="0.25">
      <c r="A392" s="32" t="s">
        <v>86</v>
      </c>
      <c r="B392" s="32"/>
      <c r="C392" s="32"/>
      <c r="D392" s="32"/>
      <c r="E392" s="32"/>
      <c r="F392" s="32"/>
      <c r="G392" s="32"/>
      <c r="H392" s="32"/>
      <c r="I392" s="1"/>
    </row>
    <row r="393" spans="1:9" x14ac:dyDescent="0.25">
      <c r="A393" t="s">
        <v>28</v>
      </c>
      <c r="B393" s="21" t="s">
        <v>29</v>
      </c>
      <c r="C393" s="21"/>
      <c r="D393" s="21"/>
      <c r="E393" s="21"/>
      <c r="F393" s="1"/>
      <c r="G393" s="1"/>
      <c r="H393" s="1"/>
      <c r="I393" s="1"/>
    </row>
    <row r="394" spans="1:9" x14ac:dyDescent="0.25">
      <c r="B394" s="21"/>
      <c r="C394" s="21"/>
      <c r="D394" s="21"/>
      <c r="E394" s="21"/>
      <c r="F394" s="1"/>
      <c r="G394" s="1"/>
      <c r="H394" s="1"/>
      <c r="I394" s="1"/>
    </row>
    <row r="395" spans="1:9" x14ac:dyDescent="0.25">
      <c r="B395" s="1"/>
      <c r="C395" s="8" t="s">
        <v>30</v>
      </c>
      <c r="D395" s="15">
        <f>D384+($C$22*D386+$D$22*D388)</f>
        <v>0.92651488980776997</v>
      </c>
      <c r="E395" s="1"/>
      <c r="F395" s="1"/>
      <c r="G395" s="1"/>
      <c r="H395" s="1"/>
      <c r="I395" s="1"/>
    </row>
    <row r="396" spans="1:9" x14ac:dyDescent="0.25">
      <c r="B396" s="1"/>
      <c r="C396" s="8" t="s">
        <v>31</v>
      </c>
      <c r="D396" s="15">
        <f>D384+($C$23*D386+$D$23*D388)</f>
        <v>0.35756766374791915</v>
      </c>
      <c r="E396" s="1"/>
      <c r="F396" s="1"/>
      <c r="G396" s="1"/>
      <c r="H396" s="1"/>
      <c r="I396" s="1"/>
    </row>
    <row r="397" spans="1:9" x14ac:dyDescent="0.25">
      <c r="B397" s="1"/>
      <c r="C397" s="8" t="s">
        <v>32</v>
      </c>
      <c r="D397" s="15">
        <f>D384+($C$24*D386+$D$24*D388)</f>
        <v>1.3879477822120787</v>
      </c>
      <c r="E397" s="1"/>
      <c r="F397" s="1"/>
      <c r="G397" s="1"/>
      <c r="H397" s="1"/>
      <c r="I397" s="1"/>
    </row>
    <row r="398" spans="1:9" x14ac:dyDescent="0.25">
      <c r="B398" s="1"/>
      <c r="C398" s="8" t="s">
        <v>33</v>
      </c>
      <c r="D398" s="15">
        <f>D384+($C$25*D386+$D$25*D388)</f>
        <v>5.9654759011050981E-2</v>
      </c>
      <c r="E398" s="1"/>
      <c r="F398" s="1"/>
      <c r="G398" s="1"/>
      <c r="H398" s="1"/>
      <c r="I398" s="1"/>
    </row>
    <row r="399" spans="1:9" x14ac:dyDescent="0.25">
      <c r="B399" s="1"/>
      <c r="C399" s="8" t="s">
        <v>34</v>
      </c>
      <c r="D399" s="15">
        <f>D385+($C$22*D387+$D$22*D389)</f>
        <v>1.8025294062545762</v>
      </c>
      <c r="E399" s="1"/>
      <c r="F399" s="1"/>
      <c r="G399" s="1"/>
      <c r="H399" s="1"/>
      <c r="I399" s="1"/>
    </row>
    <row r="400" spans="1:9" x14ac:dyDescent="0.25">
      <c r="B400" s="1"/>
      <c r="C400" s="8" t="s">
        <v>35</v>
      </c>
      <c r="D400" s="15">
        <f>D385+($C$23*D387+$D$23*D389)</f>
        <v>1.1962936039225047</v>
      </c>
      <c r="E400" s="1"/>
      <c r="F400" s="1"/>
      <c r="G400" s="1"/>
      <c r="H400" s="1"/>
      <c r="I400" s="1"/>
    </row>
    <row r="401" spans="1:9" x14ac:dyDescent="0.25">
      <c r="B401" s="1"/>
      <c r="C401" s="8" t="s">
        <v>36</v>
      </c>
      <c r="D401" s="15">
        <f>D385+($C$24*D387+$D$24*D389)</f>
        <v>2.1993968169177411</v>
      </c>
      <c r="E401" s="1"/>
      <c r="F401" s="1"/>
      <c r="G401" s="1"/>
      <c r="H401" s="1"/>
      <c r="I401" s="1"/>
    </row>
    <row r="402" spans="1:9" x14ac:dyDescent="0.25">
      <c r="B402" s="1"/>
      <c r="C402" s="8" t="s">
        <v>37</v>
      </c>
      <c r="D402" s="15">
        <f>D385+($C$25*D387+$D$25*D389)</f>
        <v>0.86700465379785563</v>
      </c>
      <c r="E402" s="1"/>
      <c r="F402" s="1"/>
      <c r="G402" s="1"/>
      <c r="H402" s="1"/>
      <c r="I402" s="1"/>
    </row>
    <row r="403" spans="1:9" x14ac:dyDescent="0.25">
      <c r="B403" s="1"/>
      <c r="C403" s="1"/>
      <c r="D403" s="2"/>
      <c r="E403" s="1"/>
      <c r="F403" s="1"/>
      <c r="G403" s="1"/>
      <c r="H403" s="1"/>
      <c r="I403" s="1"/>
    </row>
    <row r="404" spans="1:9" x14ac:dyDescent="0.25">
      <c r="B404" s="1"/>
      <c r="C404" s="8" t="s">
        <v>38</v>
      </c>
      <c r="D404" s="15">
        <f t="shared" ref="D404:D411" si="11">1/(1+EXP(-$D395))</f>
        <v>0.71636769759447672</v>
      </c>
      <c r="E404" s="15"/>
      <c r="F404" s="1"/>
      <c r="G404" s="1"/>
      <c r="H404" s="1"/>
      <c r="I404" s="1"/>
    </row>
    <row r="405" spans="1:9" x14ac:dyDescent="0.25">
      <c r="B405" s="1"/>
      <c r="C405" s="8" t="s">
        <v>39</v>
      </c>
      <c r="D405" s="15">
        <f t="shared" si="11"/>
        <v>0.58845150678391467</v>
      </c>
      <c r="E405" s="1"/>
      <c r="F405" s="1"/>
      <c r="G405" s="1"/>
      <c r="H405" s="1"/>
      <c r="I405" s="1"/>
    </row>
    <row r="406" spans="1:9" x14ac:dyDescent="0.25">
      <c r="B406" s="1"/>
      <c r="C406" s="8" t="s">
        <v>40</v>
      </c>
      <c r="D406" s="15">
        <f t="shared" si="11"/>
        <v>0.80026441615713628</v>
      </c>
      <c r="E406" s="1"/>
      <c r="F406" s="1"/>
      <c r="G406" s="1"/>
      <c r="H406" s="1"/>
      <c r="I406" s="1"/>
    </row>
    <row r="407" spans="1:9" x14ac:dyDescent="0.25">
      <c r="B407" s="1"/>
      <c r="C407" s="8" t="s">
        <v>41</v>
      </c>
      <c r="D407" s="15">
        <f t="shared" si="11"/>
        <v>0.51490926855923425</v>
      </c>
      <c r="E407" s="1"/>
      <c r="F407" s="1"/>
      <c r="G407" s="1"/>
      <c r="H407" s="1"/>
      <c r="I407" s="1"/>
    </row>
    <row r="408" spans="1:9" x14ac:dyDescent="0.25">
      <c r="B408" s="1"/>
      <c r="C408" s="8" t="s">
        <v>42</v>
      </c>
      <c r="D408" s="15">
        <f t="shared" si="11"/>
        <v>0.85845655921222519</v>
      </c>
      <c r="E408" s="1"/>
      <c r="F408" s="1"/>
      <c r="G408" s="1"/>
      <c r="H408" s="1"/>
      <c r="I408" s="1"/>
    </row>
    <row r="409" spans="1:9" x14ac:dyDescent="0.25">
      <c r="B409" s="1"/>
      <c r="C409" s="8" t="s">
        <v>43</v>
      </c>
      <c r="D409" s="15">
        <f t="shared" si="11"/>
        <v>0.76786478012312054</v>
      </c>
      <c r="E409" s="1"/>
      <c r="F409" s="1"/>
      <c r="G409" s="1"/>
      <c r="H409" s="1"/>
      <c r="I409" s="1"/>
    </row>
    <row r="410" spans="1:9" x14ac:dyDescent="0.25">
      <c r="B410" s="1"/>
      <c r="C410" s="8" t="s">
        <v>44</v>
      </c>
      <c r="D410" s="15">
        <f t="shared" si="11"/>
        <v>0.90019533176257438</v>
      </c>
      <c r="E410" s="1"/>
      <c r="F410" s="1"/>
      <c r="G410" s="1"/>
      <c r="H410" s="1"/>
      <c r="I410" s="1"/>
    </row>
    <row r="411" spans="1:9" x14ac:dyDescent="0.25">
      <c r="B411" s="1"/>
      <c r="C411" s="8" t="s">
        <v>45</v>
      </c>
      <c r="D411" s="15">
        <f t="shared" si="11"/>
        <v>0.70412204674996903</v>
      </c>
      <c r="E411" s="1"/>
      <c r="F411" s="1"/>
      <c r="G411" s="1"/>
      <c r="H411" s="1"/>
      <c r="I411" s="1"/>
    </row>
    <row r="412" spans="1:9" x14ac:dyDescent="0.25">
      <c r="B412" s="1"/>
      <c r="C412" s="1"/>
      <c r="D412" s="2"/>
      <c r="E412" s="1"/>
      <c r="F412" s="1"/>
      <c r="G412" s="1"/>
      <c r="H412" s="1"/>
      <c r="I412" s="1"/>
    </row>
    <row r="413" spans="1:9" x14ac:dyDescent="0.25">
      <c r="B413" s="1"/>
      <c r="C413" s="1"/>
      <c r="D413" s="2"/>
      <c r="E413" s="1"/>
      <c r="F413" s="1"/>
      <c r="G413" s="1"/>
      <c r="H413" s="1"/>
      <c r="I413" s="1"/>
    </row>
    <row r="414" spans="1:9" x14ac:dyDescent="0.25">
      <c r="A414" t="s">
        <v>46</v>
      </c>
      <c r="B414" s="21" t="s">
        <v>47</v>
      </c>
      <c r="C414" s="21"/>
      <c r="D414" s="21"/>
      <c r="E414" s="21"/>
      <c r="F414" s="1"/>
      <c r="G414" s="1"/>
      <c r="H414" s="1"/>
      <c r="I414" s="1"/>
    </row>
    <row r="415" spans="1:9" x14ac:dyDescent="0.25">
      <c r="B415" s="21"/>
      <c r="C415" s="21"/>
      <c r="D415" s="21"/>
      <c r="E415" s="21"/>
      <c r="F415" s="1"/>
      <c r="G415" s="1"/>
      <c r="H415" s="1"/>
      <c r="I415" s="1"/>
    </row>
    <row r="416" spans="1:9" x14ac:dyDescent="0.25">
      <c r="B416" s="1"/>
      <c r="C416" s="8" t="s">
        <v>48</v>
      </c>
      <c r="D416" s="15">
        <f>D380+(D404*D381+D408*D382)</f>
        <v>0.9550375945079197</v>
      </c>
      <c r="E416" s="1"/>
      <c r="F416" s="1"/>
      <c r="G416" s="1"/>
      <c r="H416" s="1"/>
      <c r="I416" s="1"/>
    </row>
    <row r="417" spans="1:9" x14ac:dyDescent="0.25">
      <c r="B417" s="1"/>
      <c r="C417" s="8" t="s">
        <v>49</v>
      </c>
      <c r="D417" s="15">
        <f>D380+(D405*D381+D409*D382)</f>
        <v>0.9127936574080493</v>
      </c>
      <c r="E417" s="1"/>
      <c r="F417" s="1"/>
      <c r="G417" s="1"/>
      <c r="H417" s="1"/>
      <c r="I417" s="1"/>
    </row>
    <row r="418" spans="1:9" x14ac:dyDescent="0.25">
      <c r="B418" s="1"/>
      <c r="C418" s="8" t="s">
        <v>50</v>
      </c>
      <c r="D418" s="15">
        <f>D380+(D406*D381+D410*D382)</f>
        <v>0.97925561937031014</v>
      </c>
      <c r="E418" s="1"/>
      <c r="F418" s="1"/>
      <c r="G418" s="1"/>
      <c r="H418" s="1"/>
      <c r="I418" s="1"/>
    </row>
    <row r="419" spans="1:9" x14ac:dyDescent="0.25">
      <c r="B419" s="1"/>
      <c r="C419" s="8" t="s">
        <v>51</v>
      </c>
      <c r="D419" s="15">
        <f>D380+(D407*D381+D411*D382)</f>
        <v>0.88620568111881826</v>
      </c>
      <c r="E419" s="1"/>
      <c r="F419" s="1"/>
      <c r="G419" s="1"/>
      <c r="H419" s="1"/>
      <c r="I419" s="1"/>
    </row>
    <row r="420" spans="1:9" x14ac:dyDescent="0.25">
      <c r="B420" s="1"/>
      <c r="C420" s="8"/>
      <c r="D420" s="2"/>
      <c r="E420" s="1"/>
      <c r="F420" s="1"/>
      <c r="G420" s="1"/>
      <c r="H420" s="1"/>
      <c r="I420" s="1"/>
    </row>
    <row r="421" spans="1:9" x14ac:dyDescent="0.25">
      <c r="B421" s="1"/>
      <c r="C421" s="8" t="s">
        <v>52</v>
      </c>
      <c r="D421" s="15">
        <f>1/(1+EXP(-D416))</f>
        <v>0.7221271496086199</v>
      </c>
      <c r="E421" s="1"/>
      <c r="F421" s="1"/>
      <c r="G421" s="1"/>
      <c r="H421" s="1"/>
      <c r="I421" s="1"/>
    </row>
    <row r="422" spans="1:9" x14ac:dyDescent="0.25">
      <c r="B422" s="1"/>
      <c r="C422" s="8" t="s">
        <v>53</v>
      </c>
      <c r="D422" s="15">
        <f>1/(1+EXP(-D417))</f>
        <v>0.71357149112742424</v>
      </c>
      <c r="E422" s="1"/>
      <c r="F422" s="1"/>
      <c r="G422" s="1"/>
      <c r="H422" s="1"/>
      <c r="I422" s="1"/>
    </row>
    <row r="423" spans="1:9" x14ac:dyDescent="0.25">
      <c r="B423" s="1"/>
      <c r="C423" s="8" t="s">
        <v>54</v>
      </c>
      <c r="D423" s="15">
        <f t="shared" ref="D423" si="12">1/(1+EXP(-D418))</f>
        <v>0.7269604899864236</v>
      </c>
      <c r="E423" s="1"/>
      <c r="F423" s="1"/>
      <c r="G423" s="1"/>
      <c r="H423" s="1"/>
      <c r="I423" s="1"/>
    </row>
    <row r="424" spans="1:9" x14ac:dyDescent="0.25">
      <c r="B424" s="1"/>
      <c r="C424" s="8" t="s">
        <v>55</v>
      </c>
      <c r="D424" s="15">
        <f>1/(1+EXP(-D419))</f>
        <v>0.7081065381802869</v>
      </c>
      <c r="E424" s="1"/>
      <c r="F424" s="1"/>
      <c r="G424" s="1"/>
      <c r="H424" s="1"/>
      <c r="I424" s="1"/>
    </row>
    <row r="425" spans="1:9" x14ac:dyDescent="0.25">
      <c r="B425" s="1"/>
      <c r="C425" s="1"/>
      <c r="D425" s="2"/>
      <c r="E425" s="1"/>
      <c r="F425" s="1"/>
      <c r="G425" s="1"/>
      <c r="H425" s="1"/>
      <c r="I425" s="1"/>
    </row>
    <row r="426" spans="1:9" x14ac:dyDescent="0.25">
      <c r="B426" s="1"/>
      <c r="C426" s="1"/>
      <c r="D426" s="2"/>
      <c r="E426" s="1"/>
      <c r="F426" s="1"/>
      <c r="G426" s="1"/>
      <c r="H426" s="1"/>
      <c r="I426" s="1"/>
    </row>
    <row r="427" spans="1:9" x14ac:dyDescent="0.25">
      <c r="A427" t="s">
        <v>56</v>
      </c>
      <c r="B427" s="21" t="s">
        <v>57</v>
      </c>
      <c r="C427" s="21"/>
      <c r="D427" s="21"/>
      <c r="E427" s="21"/>
      <c r="F427" s="1"/>
      <c r="G427" s="1"/>
      <c r="H427" s="1"/>
      <c r="I427" s="1"/>
    </row>
    <row r="428" spans="1:9" x14ac:dyDescent="0.25">
      <c r="B428" s="21"/>
      <c r="C428" s="21"/>
      <c r="D428" s="21"/>
      <c r="E428" s="21"/>
      <c r="F428" s="1"/>
      <c r="G428" s="1"/>
      <c r="H428" s="1"/>
      <c r="I428" s="1"/>
    </row>
    <row r="429" spans="1:9" x14ac:dyDescent="0.25">
      <c r="B429" s="1"/>
      <c r="C429" s="8" t="s">
        <v>58</v>
      </c>
      <c r="D429" s="16">
        <f>0.5*(($E$22-D421)^2+($E$23-D422)^2+($E$24-D423)^2+($E$25-D424)^2)</f>
        <v>0.58118151868828494</v>
      </c>
      <c r="E429" s="1"/>
      <c r="F429" s="1"/>
      <c r="G429" s="1"/>
      <c r="H429" s="1"/>
      <c r="I429" s="1"/>
    </row>
    <row r="430" spans="1:9" x14ac:dyDescent="0.25">
      <c r="A430" s="17"/>
      <c r="B430" s="18"/>
      <c r="C430" s="18"/>
      <c r="D430" s="19"/>
      <c r="E430" s="18"/>
      <c r="F430" s="18"/>
      <c r="G430" s="18"/>
      <c r="H430" s="18"/>
      <c r="I430" s="18"/>
    </row>
    <row r="431" spans="1:9" x14ac:dyDescent="0.25">
      <c r="B431" s="1"/>
      <c r="C431" s="1"/>
      <c r="D431" s="2"/>
      <c r="E431" s="1"/>
      <c r="F431" s="1"/>
      <c r="G431" s="1"/>
      <c r="H431" s="1"/>
      <c r="I431" s="1"/>
    </row>
    <row r="432" spans="1:9" x14ac:dyDescent="0.25">
      <c r="A432" t="s">
        <v>59</v>
      </c>
      <c r="B432" s="21" t="s">
        <v>60</v>
      </c>
      <c r="C432" s="21"/>
      <c r="D432" s="21"/>
      <c r="E432" s="21"/>
      <c r="F432" s="1"/>
      <c r="G432" s="1"/>
      <c r="H432" s="1"/>
      <c r="I432" s="1"/>
    </row>
    <row r="433" spans="1:9" x14ac:dyDescent="0.25">
      <c r="B433" s="21"/>
      <c r="C433" s="21"/>
      <c r="D433" s="21"/>
      <c r="E433" s="21"/>
      <c r="F433" s="1"/>
      <c r="G433" s="1"/>
      <c r="H433" s="1"/>
      <c r="I433" s="1"/>
    </row>
    <row r="434" spans="1:9" x14ac:dyDescent="0.25">
      <c r="B434" s="1"/>
      <c r="C434" s="8" t="s">
        <v>61</v>
      </c>
      <c r="D434" s="15">
        <f>($E$22-D421)*D421*(1-D421)</f>
        <v>5.5757835394446523E-2</v>
      </c>
      <c r="E434" s="1"/>
      <c r="F434" s="1"/>
      <c r="G434" s="1"/>
      <c r="H434" s="1"/>
      <c r="I434" s="1"/>
    </row>
    <row r="435" spans="1:9" x14ac:dyDescent="0.25">
      <c r="B435" s="1"/>
      <c r="C435" s="8"/>
      <c r="D435" s="15"/>
      <c r="E435" s="1"/>
      <c r="F435" s="1"/>
      <c r="G435" s="1"/>
      <c r="H435" s="1"/>
      <c r="I435" s="1"/>
    </row>
    <row r="436" spans="1:9" x14ac:dyDescent="0.25">
      <c r="B436" s="1"/>
      <c r="C436" s="1"/>
      <c r="D436" s="2"/>
      <c r="E436" s="1"/>
      <c r="F436" s="1"/>
      <c r="G436" s="1"/>
      <c r="H436" s="1"/>
      <c r="I436" s="1"/>
    </row>
    <row r="437" spans="1:9" x14ac:dyDescent="0.25">
      <c r="B437" s="21" t="s">
        <v>62</v>
      </c>
      <c r="C437" s="21"/>
      <c r="D437" s="21"/>
      <c r="E437" s="21"/>
      <c r="F437" s="1"/>
      <c r="G437" s="1"/>
      <c r="H437" s="1"/>
      <c r="I437" s="1"/>
    </row>
    <row r="438" spans="1:9" x14ac:dyDescent="0.25">
      <c r="B438" s="21"/>
      <c r="C438" s="21"/>
      <c r="D438" s="21"/>
      <c r="E438" s="21"/>
      <c r="F438" s="1"/>
      <c r="G438" s="1"/>
      <c r="H438" s="1"/>
      <c r="I438" s="1"/>
    </row>
    <row r="439" spans="1:9" x14ac:dyDescent="0.25">
      <c r="B439" s="1"/>
      <c r="C439" s="8" t="s">
        <v>63</v>
      </c>
      <c r="D439" s="15">
        <f>0.2*D434</f>
        <v>1.1151567078889306E-2</v>
      </c>
      <c r="E439" s="1"/>
      <c r="F439" s="1"/>
      <c r="G439" s="1"/>
      <c r="H439" s="1"/>
      <c r="I439" s="1"/>
    </row>
    <row r="440" spans="1:9" x14ac:dyDescent="0.25">
      <c r="B440" s="1"/>
      <c r="C440" s="8" t="s">
        <v>64</v>
      </c>
      <c r="D440" s="15">
        <f>0.2*D434*D404</f>
        <v>7.9886224328742962E-3</v>
      </c>
      <c r="E440" s="1"/>
      <c r="F440" s="1" t="s">
        <v>65</v>
      </c>
      <c r="G440" s="1"/>
      <c r="H440" s="1"/>
      <c r="I440" s="1"/>
    </row>
    <row r="441" spans="1:9" x14ac:dyDescent="0.25">
      <c r="B441" s="1"/>
      <c r="C441" s="8" t="s">
        <v>66</v>
      </c>
      <c r="D441" s="15">
        <f>0.2*D434*D408</f>
        <v>9.573135904367638E-3</v>
      </c>
      <c r="E441" s="1"/>
      <c r="F441" s="1"/>
      <c r="G441" s="1"/>
      <c r="H441" s="1"/>
      <c r="I441" s="1"/>
    </row>
    <row r="442" spans="1:9" x14ac:dyDescent="0.25">
      <c r="B442" s="1"/>
      <c r="C442" s="1"/>
      <c r="D442" s="2"/>
      <c r="E442" s="1"/>
      <c r="F442" s="1"/>
      <c r="G442" s="1"/>
      <c r="H442" s="1"/>
      <c r="I442" s="1"/>
    </row>
    <row r="443" spans="1:9" x14ac:dyDescent="0.25">
      <c r="B443" s="1"/>
      <c r="C443" s="1"/>
      <c r="D443" s="2"/>
      <c r="E443" s="1"/>
      <c r="F443" s="1"/>
      <c r="G443" s="1"/>
      <c r="H443" s="1"/>
      <c r="I443" s="1"/>
    </row>
    <row r="444" spans="1:9" x14ac:dyDescent="0.25">
      <c r="A444" t="s">
        <v>67</v>
      </c>
      <c r="B444" s="21" t="s">
        <v>68</v>
      </c>
      <c r="C444" s="21"/>
      <c r="D444" s="21"/>
      <c r="E444" s="21"/>
      <c r="F444" s="1"/>
      <c r="G444" s="1"/>
      <c r="H444" s="1"/>
      <c r="I444" s="1"/>
    </row>
    <row r="445" spans="1:9" x14ac:dyDescent="0.25">
      <c r="B445" s="21"/>
      <c r="C445" s="21"/>
      <c r="D445" s="21"/>
      <c r="E445" s="21"/>
      <c r="F445" s="1"/>
      <c r="G445" s="1"/>
      <c r="H445" s="1"/>
      <c r="I445" s="1"/>
    </row>
    <row r="446" spans="1:9" x14ac:dyDescent="0.25">
      <c r="B446" s="1"/>
      <c r="C446" s="8" t="s">
        <v>69</v>
      </c>
      <c r="D446" s="15">
        <f>D434*D381</f>
        <v>1.0621090285022764E-2</v>
      </c>
      <c r="E446" s="1"/>
      <c r="F446" s="1"/>
      <c r="G446" s="1"/>
      <c r="H446" s="1"/>
      <c r="I446" s="1"/>
    </row>
    <row r="447" spans="1:9" x14ac:dyDescent="0.25">
      <c r="B447" s="1"/>
      <c r="C447" s="8" t="s">
        <v>70</v>
      </c>
      <c r="D447" s="15">
        <f>D434*D382</f>
        <v>1.1003438609283654E-2</v>
      </c>
      <c r="E447" s="1"/>
      <c r="F447" s="1"/>
      <c r="G447" s="1"/>
      <c r="H447" s="1"/>
      <c r="I447" s="1"/>
    </row>
    <row r="448" spans="1:9" x14ac:dyDescent="0.25">
      <c r="B448" s="1"/>
      <c r="C448" s="1"/>
      <c r="D448" s="2"/>
      <c r="E448" s="1"/>
      <c r="F448" s="1"/>
      <c r="G448" s="1"/>
      <c r="H448" s="1"/>
      <c r="I448" s="1"/>
    </row>
    <row r="449" spans="1:9" x14ac:dyDescent="0.25">
      <c r="B449" s="1"/>
      <c r="C449" s="8" t="s">
        <v>61</v>
      </c>
      <c r="D449" s="15">
        <f>D446*D404*(1-D404)</f>
        <v>2.1580464360115457E-3</v>
      </c>
      <c r="E449" s="1"/>
      <c r="F449" s="1"/>
      <c r="G449" s="1"/>
      <c r="H449" s="1"/>
      <c r="I449" s="1"/>
    </row>
    <row r="450" spans="1:9" x14ac:dyDescent="0.25">
      <c r="B450" s="1"/>
      <c r="C450" s="8" t="s">
        <v>71</v>
      </c>
      <c r="D450" s="15">
        <f>D447*D408*(1-D408)</f>
        <v>1.3370156683499934E-3</v>
      </c>
      <c r="E450" s="1"/>
      <c r="F450" s="1"/>
      <c r="G450" s="1"/>
      <c r="H450" s="1"/>
      <c r="I450" s="1"/>
    </row>
    <row r="451" spans="1:9" x14ac:dyDescent="0.25">
      <c r="B451" s="1"/>
      <c r="C451" s="1"/>
      <c r="D451" s="2"/>
      <c r="E451" s="1"/>
      <c r="F451" s="1"/>
      <c r="G451" s="1"/>
      <c r="H451" s="1"/>
      <c r="I451" s="1"/>
    </row>
    <row r="452" spans="1:9" x14ac:dyDescent="0.25">
      <c r="B452" s="1"/>
      <c r="C452" s="1"/>
      <c r="D452" s="2"/>
      <c r="E452" s="1"/>
      <c r="F452" s="1"/>
      <c r="G452" s="1"/>
      <c r="H452" s="1"/>
      <c r="I452" s="1"/>
    </row>
    <row r="453" spans="1:9" x14ac:dyDescent="0.25">
      <c r="B453" s="21" t="s">
        <v>72</v>
      </c>
      <c r="C453" s="21"/>
      <c r="D453" s="21"/>
      <c r="E453" s="21"/>
      <c r="F453" s="1"/>
      <c r="G453" s="1"/>
      <c r="H453" s="1"/>
      <c r="I453" s="1"/>
    </row>
    <row r="454" spans="1:9" x14ac:dyDescent="0.25">
      <c r="B454" s="21"/>
      <c r="C454" s="21"/>
      <c r="D454" s="21"/>
      <c r="E454" s="21"/>
      <c r="F454" s="1"/>
      <c r="G454" s="1"/>
      <c r="H454" s="1"/>
      <c r="I454" s="1"/>
    </row>
    <row r="455" spans="1:9" x14ac:dyDescent="0.25">
      <c r="B455" s="1"/>
      <c r="C455" s="8" t="s">
        <v>73</v>
      </c>
      <c r="D455" s="20">
        <f>0.2*D449</f>
        <v>4.3160928720230914E-4</v>
      </c>
      <c r="E455" s="1"/>
      <c r="F455" s="1"/>
      <c r="G455" s="1"/>
      <c r="H455" s="1"/>
      <c r="I455" s="1"/>
    </row>
    <row r="456" spans="1:9" x14ac:dyDescent="0.25">
      <c r="B456" s="1"/>
      <c r="C456" s="8" t="s">
        <v>74</v>
      </c>
      <c r="D456" s="20">
        <f>0.2*D450</f>
        <v>2.6740313366999867E-4</v>
      </c>
      <c r="E456" s="1"/>
      <c r="F456" s="1"/>
      <c r="G456" s="1"/>
      <c r="H456" s="1"/>
      <c r="I456" s="1"/>
    </row>
    <row r="457" spans="1:9" x14ac:dyDescent="0.25">
      <c r="B457" s="1"/>
      <c r="C457" s="8" t="s">
        <v>75</v>
      </c>
      <c r="D457" s="20">
        <f>0.2*D449*$C$22</f>
        <v>3.3912158280181436E-4</v>
      </c>
      <c r="E457" s="1"/>
      <c r="F457" s="1"/>
      <c r="G457" s="1"/>
      <c r="H457" s="1"/>
      <c r="I457" s="1"/>
    </row>
    <row r="458" spans="1:9" x14ac:dyDescent="0.25">
      <c r="B458" s="1"/>
      <c r="C458" s="8" t="s">
        <v>76</v>
      </c>
      <c r="D458" s="20">
        <f>0.2*D450*$C$22</f>
        <v>2.1010246216928468E-4</v>
      </c>
      <c r="E458" s="1"/>
      <c r="F458" s="1"/>
      <c r="G458" s="1"/>
      <c r="H458" s="1"/>
      <c r="I458" s="1"/>
    </row>
    <row r="459" spans="1:9" x14ac:dyDescent="0.25">
      <c r="B459" s="1"/>
      <c r="C459" s="8" t="s">
        <v>77</v>
      </c>
      <c r="D459" s="20">
        <f>0.2*D449*$D$22</f>
        <v>2.5896557232138549E-4</v>
      </c>
      <c r="E459" s="1"/>
      <c r="F459" s="1"/>
      <c r="G459" s="1"/>
      <c r="H459" s="1"/>
      <c r="I459" s="1"/>
    </row>
    <row r="460" spans="1:9" x14ac:dyDescent="0.25">
      <c r="B460" s="1"/>
      <c r="C460" s="8" t="s">
        <v>78</v>
      </c>
      <c r="D460" s="20">
        <f>0.2*D450*$D$22</f>
        <v>1.604418802019992E-4</v>
      </c>
      <c r="E460" s="1"/>
      <c r="F460" s="1"/>
      <c r="G460" s="1"/>
      <c r="H460" s="1"/>
      <c r="I460" s="1"/>
    </row>
    <row r="461" spans="1:9" x14ac:dyDescent="0.25">
      <c r="B461" s="1"/>
      <c r="C461" s="1"/>
      <c r="D461" s="2"/>
      <c r="E461" s="1"/>
      <c r="F461" s="1"/>
      <c r="G461" s="1"/>
      <c r="H461" s="1"/>
      <c r="I461" s="1"/>
    </row>
    <row r="462" spans="1:9" x14ac:dyDescent="0.25">
      <c r="B462" s="1"/>
      <c r="C462" s="1"/>
      <c r="D462" s="2"/>
      <c r="E462" s="1"/>
      <c r="F462" s="1"/>
      <c r="G462" s="1"/>
      <c r="H462" s="1"/>
      <c r="I462" s="1"/>
    </row>
    <row r="463" spans="1:9" x14ac:dyDescent="0.25">
      <c r="A463" t="s">
        <v>79</v>
      </c>
      <c r="B463" s="21" t="s">
        <v>80</v>
      </c>
      <c r="C463" s="21"/>
      <c r="D463" s="21"/>
      <c r="E463" s="21"/>
      <c r="F463" s="1"/>
      <c r="G463" s="1"/>
      <c r="H463" s="1"/>
      <c r="I463" s="1"/>
    </row>
    <row r="464" spans="1:9" x14ac:dyDescent="0.25">
      <c r="B464" s="21"/>
      <c r="C464" s="21"/>
      <c r="D464" s="21"/>
      <c r="E464" s="21"/>
      <c r="F464" s="1"/>
      <c r="G464" s="1"/>
      <c r="H464" s="1"/>
      <c r="I464" s="1"/>
    </row>
    <row r="465" spans="2:9" x14ac:dyDescent="0.25">
      <c r="B465" s="22" t="s">
        <v>81</v>
      </c>
      <c r="C465" s="22"/>
      <c r="D465" s="22"/>
      <c r="E465" s="22"/>
      <c r="F465" s="1"/>
      <c r="G465" s="1"/>
      <c r="H465" s="1"/>
      <c r="I465" s="1"/>
    </row>
    <row r="466" spans="2:9" x14ac:dyDescent="0.25">
      <c r="B466" s="1"/>
      <c r="C466" s="8" t="s">
        <v>27</v>
      </c>
      <c r="D466" s="15">
        <f>D380+D439</f>
        <v>0.66032040034806028</v>
      </c>
      <c r="E466" s="1"/>
      <c r="F466" s="1"/>
      <c r="G466" s="1"/>
      <c r="H466" s="1"/>
      <c r="I466" s="1"/>
    </row>
    <row r="467" spans="2:9" x14ac:dyDescent="0.25">
      <c r="B467" s="1"/>
      <c r="C467" s="8" t="s">
        <v>22</v>
      </c>
      <c r="D467" s="15">
        <f>D381+D440</f>
        <v>0.1984746807578828</v>
      </c>
      <c r="E467" s="1"/>
      <c r="F467" s="1"/>
      <c r="G467" s="1"/>
      <c r="H467" s="1"/>
      <c r="I467" s="1"/>
    </row>
    <row r="468" spans="2:9" x14ac:dyDescent="0.25">
      <c r="B468" s="1"/>
      <c r="C468" s="8" t="s">
        <v>23</v>
      </c>
      <c r="D468" s="15">
        <f>D382+D441</f>
        <v>0.20691649637455539</v>
      </c>
      <c r="E468" s="1"/>
      <c r="F468" s="1"/>
      <c r="G468" s="1"/>
      <c r="H468" s="1"/>
      <c r="I468" s="1"/>
    </row>
    <row r="469" spans="2:9" x14ac:dyDescent="0.25">
      <c r="B469" s="22" t="s">
        <v>82</v>
      </c>
      <c r="C469" s="22"/>
      <c r="D469" s="22"/>
      <c r="E469" s="22"/>
      <c r="F469" s="1"/>
      <c r="G469" s="1"/>
      <c r="H469" s="1"/>
      <c r="I469" s="1"/>
    </row>
    <row r="470" spans="2:9" x14ac:dyDescent="0.25">
      <c r="B470" s="1"/>
      <c r="C470" s="8" t="s">
        <v>25</v>
      </c>
      <c r="D470" s="15">
        <f t="shared" ref="D470:D475" si="13">D384+D455</f>
        <v>6.0086368298253291E-2</v>
      </c>
      <c r="E470" s="1"/>
      <c r="F470" s="1"/>
      <c r="G470" s="1"/>
      <c r="H470" s="1"/>
      <c r="I470" s="1"/>
    </row>
    <row r="471" spans="2:9" x14ac:dyDescent="0.25">
      <c r="B471" s="1"/>
      <c r="C471" s="8" t="s">
        <v>26</v>
      </c>
      <c r="D471" s="15">
        <f t="shared" si="13"/>
        <v>0.86727205693152565</v>
      </c>
      <c r="E471" s="1"/>
      <c r="F471" s="1"/>
      <c r="G471" s="1"/>
      <c r="H471" s="1"/>
      <c r="I471" s="1"/>
    </row>
    <row r="472" spans="2:9" x14ac:dyDescent="0.25">
      <c r="B472" s="1"/>
      <c r="C472" s="8" t="s">
        <v>18</v>
      </c>
      <c r="D472" s="15">
        <f t="shared" si="13"/>
        <v>0.37663928937719904</v>
      </c>
      <c r="E472" s="1"/>
      <c r="F472" s="1"/>
      <c r="G472" s="1"/>
      <c r="H472" s="1"/>
      <c r="I472" s="1"/>
    </row>
    <row r="473" spans="2:9" x14ac:dyDescent="0.25">
      <c r="B473" s="1"/>
      <c r="C473" s="8" t="s">
        <v>20</v>
      </c>
      <c r="D473" s="15">
        <f t="shared" si="13"/>
        <v>0.73299947330334148</v>
      </c>
      <c r="E473" s="1"/>
      <c r="F473" s="1"/>
      <c r="G473" s="1"/>
      <c r="H473" s="1"/>
      <c r="I473" s="1"/>
    </row>
    <row r="474" spans="2:9" x14ac:dyDescent="0.25">
      <c r="B474" s="1"/>
      <c r="C474" s="8" t="s">
        <v>19</v>
      </c>
      <c r="D474" s="15">
        <f t="shared" si="13"/>
        <v>0.952251820978952</v>
      </c>
      <c r="E474" s="1"/>
      <c r="F474" s="1"/>
      <c r="G474" s="1"/>
      <c r="H474" s="1"/>
      <c r="I474" s="1"/>
    </row>
    <row r="475" spans="2:9" x14ac:dyDescent="0.25">
      <c r="B475" s="1"/>
      <c r="C475" s="8" t="s">
        <v>21</v>
      </c>
      <c r="D475" s="15">
        <f t="shared" si="13"/>
        <v>0.59976323415891541</v>
      </c>
      <c r="E475" s="1"/>
      <c r="F475" s="1"/>
      <c r="G475" s="1"/>
      <c r="H475" s="1"/>
      <c r="I475" s="1"/>
    </row>
    <row r="476" spans="2:9" x14ac:dyDescent="0.25">
      <c r="B476" s="1"/>
      <c r="C476" s="1"/>
      <c r="D476" s="2"/>
      <c r="E476" s="1"/>
      <c r="F476" s="1"/>
      <c r="G476" s="1"/>
      <c r="H476" s="1"/>
      <c r="I476" s="1"/>
    </row>
    <row r="477" spans="2:9" x14ac:dyDescent="0.25">
      <c r="B477" s="1"/>
      <c r="C477" s="1"/>
      <c r="D477" s="2"/>
      <c r="E477" s="1"/>
      <c r="F477" s="1"/>
      <c r="G477" s="1"/>
      <c r="H477" s="1"/>
      <c r="I477" s="1"/>
    </row>
  </sheetData>
  <mergeCells count="58">
    <mergeCell ref="B453:E454"/>
    <mergeCell ref="B463:E464"/>
    <mergeCell ref="B465:E465"/>
    <mergeCell ref="B469:E469"/>
    <mergeCell ref="B393:E394"/>
    <mergeCell ref="B414:E415"/>
    <mergeCell ref="B427:E428"/>
    <mergeCell ref="B432:E433"/>
    <mergeCell ref="B437:E438"/>
    <mergeCell ref="B444:E445"/>
    <mergeCell ref="A392:H392"/>
    <mergeCell ref="A306:H306"/>
    <mergeCell ref="B307:E308"/>
    <mergeCell ref="B328:E329"/>
    <mergeCell ref="B341:E342"/>
    <mergeCell ref="B346:E347"/>
    <mergeCell ref="B351:E352"/>
    <mergeCell ref="B358:E359"/>
    <mergeCell ref="B367:E368"/>
    <mergeCell ref="B377:E378"/>
    <mergeCell ref="B379:E379"/>
    <mergeCell ref="B383:E383"/>
    <mergeCell ref="B297:E297"/>
    <mergeCell ref="B211:E211"/>
    <mergeCell ref="A220:H220"/>
    <mergeCell ref="B221:E222"/>
    <mergeCell ref="B242:E243"/>
    <mergeCell ref="B255:E256"/>
    <mergeCell ref="B260:E261"/>
    <mergeCell ref="B265:E266"/>
    <mergeCell ref="B272:E273"/>
    <mergeCell ref="B281:E282"/>
    <mergeCell ref="B291:E292"/>
    <mergeCell ref="B293:E293"/>
    <mergeCell ref="B207:E207"/>
    <mergeCell ref="B121:E121"/>
    <mergeCell ref="B125:E125"/>
    <mergeCell ref="A134:H134"/>
    <mergeCell ref="B135:E136"/>
    <mergeCell ref="B156:E157"/>
    <mergeCell ref="B169:E170"/>
    <mergeCell ref="B174:E175"/>
    <mergeCell ref="B179:E180"/>
    <mergeCell ref="B186:E187"/>
    <mergeCell ref="B195:E196"/>
    <mergeCell ref="B205:E206"/>
    <mergeCell ref="B119:E120"/>
    <mergeCell ref="B9:E9"/>
    <mergeCell ref="B28:E32"/>
    <mergeCell ref="B35:E35"/>
    <mergeCell ref="B43:E43"/>
    <mergeCell ref="B49:E50"/>
    <mergeCell ref="B70:E71"/>
    <mergeCell ref="B83:E84"/>
    <mergeCell ref="B88:E89"/>
    <mergeCell ref="B93:E94"/>
    <mergeCell ref="B100:E101"/>
    <mergeCell ref="B109:E110"/>
  </mergeCells>
  <pageMargins left="0.7" right="0.7" top="0.75" bottom="0.75" header="0.3" footer="0.3"/>
  <pageSetup orientation="portrait" r:id="rId1"/>
  <headerFooter>
    <oddHeader>&amp;C&amp;"-,Bold"Manual Backpropagation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Firdatul Ayuni</dc:creator>
  <cp:lastModifiedBy>Firdatul Ayuni</cp:lastModifiedBy>
  <dcterms:created xsi:type="dcterms:W3CDTF">2023-05-11T09:28:43Z</dcterms:created>
  <dcterms:modified xsi:type="dcterms:W3CDTF">2023-05-28T13:24:06Z</dcterms:modified>
</cp:coreProperties>
</file>