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25vs29\"/>
    </mc:Choice>
  </mc:AlternateContent>
  <bookViews>
    <workbookView xWindow="0" yWindow="0" windowWidth="28800" windowHeight="12435"/>
  </bookViews>
  <sheets>
    <sheet name="CF39_25vs29_TDESEQ" sheetId="1" r:id="rId1"/>
  </sheets>
  <calcPr calcId="152511"/>
</workbook>
</file>

<file path=xl/calcChain.xml><?xml version="1.0" encoding="utf-8"?>
<calcChain xmlns="http://schemas.openxmlformats.org/spreadsheetml/2006/main">
  <c r="P584" i="1" l="1"/>
  <c r="P572" i="1"/>
  <c r="P571" i="1"/>
  <c r="P570" i="1"/>
  <c r="P569" i="1"/>
  <c r="P568" i="1"/>
  <c r="P566" i="1"/>
  <c r="P565" i="1"/>
  <c r="P564" i="1"/>
  <c r="P544" i="1"/>
  <c r="P543" i="1"/>
  <c r="P542" i="1"/>
  <c r="P541" i="1"/>
  <c r="P540" i="1"/>
  <c r="P539" i="1"/>
  <c r="P538" i="1"/>
  <c r="P536" i="1"/>
  <c r="P535" i="1"/>
  <c r="P533" i="1"/>
  <c r="P512" i="1"/>
  <c r="P511" i="1"/>
  <c r="P509" i="1"/>
  <c r="P502" i="1"/>
  <c r="P499" i="1"/>
  <c r="P498" i="1"/>
  <c r="P497" i="1"/>
  <c r="P496" i="1"/>
  <c r="P492" i="1"/>
  <c r="P466" i="1"/>
  <c r="P463" i="1"/>
  <c r="P462" i="1"/>
  <c r="P454" i="1"/>
  <c r="P452" i="1"/>
  <c r="P450" i="1"/>
  <c r="P448" i="1"/>
  <c r="P447" i="1"/>
  <c r="P422" i="1"/>
  <c r="P420" i="1"/>
  <c r="P418" i="1"/>
  <c r="P417" i="1"/>
  <c r="P415" i="1"/>
  <c r="P414" i="1"/>
  <c r="P408" i="1"/>
  <c r="P406" i="1"/>
  <c r="P405" i="1"/>
  <c r="P391" i="1"/>
  <c r="P380" i="1"/>
  <c r="P378" i="1"/>
  <c r="P377" i="1"/>
  <c r="P376" i="1"/>
  <c r="P373" i="1"/>
  <c r="P372" i="1"/>
  <c r="P371" i="1"/>
  <c r="P352" i="1"/>
  <c r="P351" i="1"/>
  <c r="P350" i="1"/>
  <c r="P347" i="1"/>
  <c r="P346" i="1"/>
  <c r="P345" i="1"/>
  <c r="P344" i="1"/>
  <c r="P343" i="1"/>
  <c r="P342" i="1"/>
  <c r="P341" i="1"/>
  <c r="P338" i="1"/>
  <c r="P336" i="1"/>
  <c r="P321" i="1"/>
  <c r="P319" i="1"/>
  <c r="P318" i="1"/>
  <c r="P317" i="1"/>
  <c r="P311" i="1"/>
  <c r="P308" i="1"/>
  <c r="P307" i="1"/>
  <c r="P305" i="1"/>
  <c r="P304" i="1"/>
  <c r="P280" i="1"/>
  <c r="P277" i="1"/>
  <c r="P276" i="1"/>
  <c r="P275" i="1"/>
  <c r="P274" i="1"/>
  <c r="P273" i="1"/>
  <c r="P270" i="1"/>
  <c r="P265" i="1"/>
  <c r="P263" i="1"/>
  <c r="P258" i="1"/>
  <c r="P234" i="1"/>
  <c r="P231" i="1"/>
  <c r="P230" i="1"/>
  <c r="P227" i="1"/>
  <c r="P226" i="1"/>
  <c r="P224" i="1"/>
  <c r="P221" i="1"/>
  <c r="P217" i="1"/>
  <c r="P186" i="1"/>
  <c r="P185" i="1"/>
  <c r="P183" i="1"/>
  <c r="P181" i="1"/>
  <c r="P178" i="1"/>
  <c r="P175" i="1"/>
  <c r="P174" i="1"/>
  <c r="P173" i="1"/>
  <c r="P170" i="1"/>
  <c r="P149" i="1"/>
  <c r="P140" i="1"/>
  <c r="P135" i="1"/>
  <c r="P133" i="1"/>
  <c r="P130" i="1"/>
  <c r="P129" i="1"/>
  <c r="P128" i="1"/>
  <c r="P123" i="1"/>
  <c r="P106" i="1"/>
  <c r="P105" i="1"/>
  <c r="P104" i="1"/>
  <c r="P102" i="1"/>
  <c r="P101" i="1"/>
  <c r="P94" i="1"/>
  <c r="P93" i="1"/>
  <c r="P92" i="1"/>
  <c r="P91" i="1"/>
  <c r="P82" i="1"/>
  <c r="P81" i="1"/>
  <c r="P80" i="1"/>
  <c r="P79" i="1"/>
  <c r="P78" i="1"/>
  <c r="P77" i="1"/>
  <c r="P68" i="1"/>
  <c r="P65" i="1"/>
  <c r="P63" i="1"/>
  <c r="P62" i="1"/>
  <c r="P61" i="1"/>
  <c r="P60" i="1"/>
  <c r="P39" i="1"/>
  <c r="P38" i="1"/>
  <c r="P36" i="1"/>
  <c r="P34" i="1"/>
  <c r="P33" i="1"/>
  <c r="P31" i="1"/>
  <c r="P29" i="1"/>
  <c r="P28" i="1"/>
  <c r="P23" i="1"/>
  <c r="P21" i="1"/>
  <c r="P19" i="1"/>
  <c r="P4" i="1"/>
  <c r="P5" i="1"/>
  <c r="P7" i="1"/>
  <c r="P9" i="1"/>
  <c r="P10" i="1"/>
  <c r="P11" i="1"/>
  <c r="P12" i="1"/>
  <c r="P18" i="1"/>
  <c r="P30" i="1"/>
  <c r="P32" i="1"/>
  <c r="P35" i="1"/>
  <c r="P57" i="1"/>
  <c r="P59" i="1"/>
  <c r="P64" i="1"/>
  <c r="P86" i="1"/>
  <c r="P103" i="1"/>
  <c r="P107" i="1"/>
  <c r="P109" i="1"/>
  <c r="P112" i="1"/>
  <c r="P114" i="1"/>
  <c r="P119" i="1"/>
  <c r="P150" i="1"/>
  <c r="P151" i="1"/>
  <c r="P155" i="1"/>
  <c r="P156" i="1"/>
  <c r="P157" i="1"/>
  <c r="P159" i="1"/>
  <c r="P161" i="1"/>
  <c r="P162" i="1"/>
  <c r="P163" i="1"/>
  <c r="P166" i="1"/>
  <c r="P168" i="1"/>
  <c r="P198" i="1"/>
  <c r="P200" i="1"/>
  <c r="P201" i="1"/>
  <c r="P202" i="1"/>
  <c r="P203" i="1"/>
  <c r="P205" i="1"/>
  <c r="P208" i="1"/>
  <c r="P211" i="1"/>
  <c r="P214" i="1"/>
  <c r="P215" i="1"/>
  <c r="P216" i="1"/>
  <c r="P218" i="1"/>
  <c r="P222" i="1"/>
  <c r="P246" i="1"/>
  <c r="P249" i="1"/>
  <c r="P253" i="1"/>
  <c r="P255" i="1"/>
  <c r="P259" i="1"/>
  <c r="P260" i="1"/>
  <c r="P261" i="1"/>
  <c r="P262" i="1"/>
  <c r="P269" i="1"/>
  <c r="P271" i="1"/>
  <c r="P272" i="1"/>
  <c r="P299" i="1"/>
  <c r="P303" i="1"/>
  <c r="P328" i="1"/>
  <c r="P329" i="1"/>
  <c r="P331" i="1"/>
  <c r="P332" i="1"/>
  <c r="P335" i="1"/>
  <c r="P337" i="1"/>
  <c r="P389" i="1"/>
  <c r="P395" i="1"/>
  <c r="P398" i="1"/>
  <c r="P400" i="1"/>
  <c r="P403" i="1"/>
  <c r="P413" i="1"/>
  <c r="P416" i="1"/>
  <c r="P419" i="1"/>
  <c r="P442" i="1"/>
  <c r="P461" i="1"/>
  <c r="P464" i="1"/>
  <c r="P465" i="1"/>
  <c r="P468" i="1"/>
  <c r="P469" i="1"/>
  <c r="P470" i="1"/>
  <c r="P471" i="1"/>
  <c r="P493" i="1"/>
  <c r="P510" i="1"/>
  <c r="P513" i="1"/>
  <c r="P514" i="1"/>
  <c r="P515" i="1"/>
  <c r="P520" i="1"/>
  <c r="P527" i="1"/>
  <c r="P528" i="1"/>
  <c r="P582" i="1"/>
  <c r="P594" i="1"/>
  <c r="O593" i="1"/>
  <c r="O592" i="1"/>
  <c r="O591" i="1"/>
  <c r="O590" i="1"/>
  <c r="O589" i="1"/>
  <c r="O588" i="1"/>
  <c r="O587" i="1"/>
  <c r="O586" i="1"/>
  <c r="O568" i="1"/>
  <c r="O566" i="1"/>
  <c r="O565" i="1"/>
  <c r="O564" i="1"/>
  <c r="O563" i="1"/>
  <c r="O559" i="1"/>
  <c r="O557" i="1"/>
  <c r="O553" i="1"/>
  <c r="O551" i="1"/>
  <c r="O540" i="1"/>
  <c r="O538" i="1"/>
  <c r="O536" i="1"/>
  <c r="O535" i="1"/>
  <c r="O533" i="1"/>
  <c r="O526" i="1"/>
  <c r="O525" i="1"/>
  <c r="O524" i="1"/>
  <c r="O523" i="1"/>
  <c r="O522" i="1"/>
  <c r="O521" i="1"/>
  <c r="O497" i="1"/>
  <c r="O496" i="1"/>
  <c r="O492" i="1"/>
  <c r="O491" i="1"/>
  <c r="O489" i="1"/>
  <c r="O488" i="1"/>
  <c r="O486" i="1"/>
  <c r="O482" i="1"/>
  <c r="O480" i="1"/>
  <c r="O448" i="1"/>
  <c r="O447" i="1"/>
  <c r="O446" i="1"/>
  <c r="O443" i="1"/>
  <c r="O441" i="1"/>
  <c r="O440" i="1"/>
  <c r="O439" i="1"/>
  <c r="O434" i="1"/>
  <c r="O415" i="1"/>
  <c r="O414" i="1"/>
  <c r="O404" i="1"/>
  <c r="O402" i="1"/>
  <c r="O401" i="1"/>
  <c r="O399" i="1"/>
  <c r="O397" i="1"/>
  <c r="O396" i="1"/>
  <c r="O394" i="1"/>
  <c r="O393" i="1"/>
  <c r="O376" i="1"/>
  <c r="O373" i="1"/>
  <c r="O372" i="1"/>
  <c r="O371" i="1"/>
  <c r="O368" i="1"/>
  <c r="O367" i="1"/>
  <c r="O366" i="1"/>
  <c r="O365" i="1"/>
  <c r="O362" i="1"/>
  <c r="O361" i="1"/>
  <c r="O346" i="1"/>
  <c r="O345" i="1"/>
  <c r="O344" i="1"/>
  <c r="O343" i="1"/>
  <c r="O342" i="1"/>
  <c r="O341" i="1"/>
  <c r="O333" i="1"/>
  <c r="O330" i="1"/>
  <c r="O327" i="1"/>
  <c r="O326" i="1"/>
  <c r="O325" i="1"/>
  <c r="O324" i="1"/>
  <c r="O323" i="1"/>
  <c r="O305" i="1"/>
  <c r="O304" i="1"/>
  <c r="O302" i="1"/>
  <c r="O298" i="1"/>
  <c r="O297" i="1"/>
  <c r="O295" i="1"/>
  <c r="O293" i="1"/>
  <c r="O290" i="1"/>
  <c r="O274" i="1"/>
  <c r="O273" i="1"/>
  <c r="O270" i="1"/>
  <c r="O258" i="1"/>
  <c r="O257" i="1"/>
  <c r="O256" i="1"/>
  <c r="O254" i="1"/>
  <c r="O252" i="1"/>
  <c r="O251" i="1"/>
  <c r="O250" i="1"/>
  <c r="O248" i="1"/>
  <c r="O247" i="1"/>
  <c r="O227" i="1"/>
  <c r="O226" i="1"/>
  <c r="O224" i="1"/>
  <c r="O221" i="1"/>
  <c r="O212" i="1"/>
  <c r="O210" i="1"/>
  <c r="O209" i="1"/>
  <c r="O207" i="1"/>
  <c r="O206" i="1"/>
  <c r="O204" i="1"/>
  <c r="O199" i="1"/>
  <c r="O181" i="1"/>
  <c r="O178" i="1"/>
  <c r="O175" i="1"/>
  <c r="O174" i="1"/>
  <c r="O173" i="1"/>
  <c r="O165" i="1"/>
  <c r="O164" i="1"/>
  <c r="O160" i="1"/>
  <c r="O158" i="1"/>
  <c r="O154" i="1"/>
  <c r="O153" i="1"/>
  <c r="O135" i="1"/>
  <c r="O130" i="1"/>
  <c r="O129" i="1"/>
  <c r="O128" i="1"/>
  <c r="O118" i="1"/>
  <c r="O117" i="1"/>
  <c r="O116" i="1"/>
  <c r="O115" i="1"/>
  <c r="O113" i="1"/>
  <c r="O91" i="1"/>
  <c r="O90" i="1"/>
  <c r="O89" i="1"/>
  <c r="O88" i="1"/>
  <c r="O87" i="1"/>
  <c r="O85" i="1"/>
  <c r="O84" i="1"/>
  <c r="O83" i="1"/>
  <c r="O82" i="1"/>
  <c r="O63" i="1"/>
  <c r="O62" i="1"/>
  <c r="O61" i="1"/>
  <c r="O60" i="1"/>
  <c r="O58" i="1"/>
  <c r="O56" i="1"/>
  <c r="O55" i="1"/>
  <c r="O48" i="1"/>
  <c r="O45" i="1"/>
  <c r="O44" i="1"/>
  <c r="O34" i="1"/>
  <c r="O33" i="1"/>
  <c r="O31" i="1"/>
  <c r="O29" i="1"/>
  <c r="O28" i="1"/>
  <c r="O17" i="1"/>
  <c r="O16" i="1"/>
  <c r="O15" i="1"/>
  <c r="O14" i="1"/>
  <c r="O13" i="1"/>
  <c r="O8" i="1"/>
  <c r="O6" i="1"/>
  <c r="O30" i="1"/>
  <c r="O35" i="1"/>
  <c r="O37" i="1"/>
  <c r="O53" i="1"/>
  <c r="O54" i="1"/>
  <c r="O57" i="1"/>
  <c r="O103" i="1"/>
  <c r="O107" i="1"/>
  <c r="O109" i="1"/>
  <c r="O112" i="1"/>
  <c r="O114" i="1"/>
  <c r="O125" i="1"/>
  <c r="O126" i="1"/>
  <c r="O127" i="1"/>
  <c r="O131" i="1"/>
  <c r="O132" i="1"/>
  <c r="O134" i="1"/>
  <c r="O136" i="1"/>
  <c r="O137" i="1"/>
  <c r="O159" i="1"/>
  <c r="O176" i="1"/>
  <c r="O177" i="1"/>
  <c r="O179" i="1"/>
  <c r="O180" i="1"/>
  <c r="O182" i="1"/>
  <c r="O184" i="1"/>
  <c r="O187" i="1"/>
  <c r="O188" i="1"/>
  <c r="O203" i="1"/>
  <c r="O222" i="1"/>
  <c r="O223" i="1"/>
  <c r="O225" i="1"/>
  <c r="O228" i="1"/>
  <c r="O229" i="1"/>
  <c r="O232" i="1"/>
  <c r="O233" i="1"/>
  <c r="O236" i="1"/>
  <c r="O239" i="1"/>
  <c r="O269" i="1"/>
  <c r="O271" i="1"/>
  <c r="O272" i="1"/>
  <c r="O278" i="1"/>
  <c r="O279" i="1"/>
  <c r="O282" i="1"/>
  <c r="O283" i="1"/>
  <c r="O286" i="1"/>
  <c r="O288" i="1"/>
  <c r="O289" i="1"/>
  <c r="O294" i="1"/>
  <c r="O348" i="1"/>
  <c r="O349" i="1"/>
  <c r="O354" i="1"/>
  <c r="O355" i="1"/>
  <c r="O356" i="1"/>
  <c r="O359" i="1"/>
  <c r="O369" i="1"/>
  <c r="O370" i="1"/>
  <c r="O413" i="1"/>
  <c r="O416" i="1"/>
  <c r="O419" i="1"/>
  <c r="O421" i="1"/>
  <c r="O423" i="1"/>
  <c r="O424" i="1"/>
  <c r="O426" i="1"/>
  <c r="O427" i="1"/>
  <c r="O430" i="1"/>
  <c r="O432" i="1"/>
  <c r="O437" i="1"/>
  <c r="O461" i="1"/>
  <c r="O464" i="1"/>
  <c r="O465" i="1"/>
  <c r="O468" i="1"/>
  <c r="O469" i="1"/>
  <c r="O470" i="1"/>
  <c r="O471" i="1"/>
  <c r="O473" i="1"/>
  <c r="O474" i="1"/>
  <c r="O475" i="1"/>
  <c r="O476" i="1"/>
  <c r="O477" i="1"/>
  <c r="O481" i="1"/>
  <c r="O485" i="1"/>
  <c r="O487" i="1"/>
  <c r="O510" i="1"/>
  <c r="O513" i="1"/>
  <c r="O514" i="1"/>
  <c r="O515" i="1"/>
  <c r="O520" i="1"/>
  <c r="O534" i="1"/>
  <c r="O537" i="1"/>
  <c r="O550" i="1"/>
  <c r="O552" i="1"/>
  <c r="O558" i="1"/>
  <c r="O560" i="1"/>
  <c r="O561" i="1"/>
  <c r="N110" i="1"/>
  <c r="N119" i="1"/>
  <c r="N120" i="1"/>
  <c r="N158" i="1"/>
  <c r="N159" i="1"/>
  <c r="N160" i="1"/>
  <c r="N256" i="1"/>
  <c r="N279" i="1"/>
  <c r="N280" i="1"/>
  <c r="N281" i="1"/>
  <c r="N282" i="1"/>
  <c r="N311" i="1"/>
  <c r="N374" i="1"/>
  <c r="N375" i="1"/>
  <c r="N446" i="1"/>
  <c r="N447" i="1"/>
  <c r="N448" i="1"/>
  <c r="N495" i="1"/>
  <c r="N496" i="1"/>
  <c r="N497" i="1"/>
  <c r="N498" i="1"/>
  <c r="N499" i="1"/>
  <c r="N500" i="1"/>
  <c r="N544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O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O86" i="1" s="1"/>
  <c r="M87" i="1"/>
  <c r="P87" i="1" s="1"/>
  <c r="M88" i="1"/>
  <c r="P88" i="1" s="1"/>
  <c r="M89" i="1"/>
  <c r="N89" i="1" s="1"/>
  <c r="M90" i="1"/>
  <c r="P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P96" i="1" s="1"/>
  <c r="M97" i="1"/>
  <c r="P97" i="1" s="1"/>
  <c r="M98" i="1"/>
  <c r="N98" i="1" s="1"/>
  <c r="M99" i="1"/>
  <c r="O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O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O119" i="1" s="1"/>
  <c r="M120" i="1"/>
  <c r="P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P158" i="1" s="1"/>
  <c r="M159" i="1"/>
  <c r="M160" i="1"/>
  <c r="P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O193" i="1" s="1"/>
  <c r="M194" i="1"/>
  <c r="O194" i="1" s="1"/>
  <c r="M195" i="1"/>
  <c r="O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P207" i="1" s="1"/>
  <c r="M208" i="1"/>
  <c r="N208" i="1" s="1"/>
  <c r="M209" i="1"/>
  <c r="P209" i="1" s="1"/>
  <c r="M210" i="1"/>
  <c r="P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P254" i="1" s="1"/>
  <c r="M255" i="1"/>
  <c r="O255" i="1" s="1"/>
  <c r="M256" i="1"/>
  <c r="P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P279" i="1" s="1"/>
  <c r="M280" i="1"/>
  <c r="O280" i="1" s="1"/>
  <c r="M281" i="1"/>
  <c r="O281" i="1" s="1"/>
  <c r="M282" i="1"/>
  <c r="P282" i="1" s="1"/>
  <c r="M283" i="1"/>
  <c r="N283" i="1" s="1"/>
  <c r="M284" i="1"/>
  <c r="N284" i="1" s="1"/>
  <c r="M285" i="1"/>
  <c r="N285" i="1" s="1"/>
  <c r="M286" i="1"/>
  <c r="N286" i="1" s="1"/>
  <c r="M287" i="1"/>
  <c r="O287" i="1" s="1"/>
  <c r="M288" i="1"/>
  <c r="N288" i="1" s="1"/>
  <c r="M289" i="1"/>
  <c r="P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O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O374" i="1" s="1"/>
  <c r="M375" i="1"/>
  <c r="O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P385" i="1" s="1"/>
  <c r="M386" i="1"/>
  <c r="P386" i="1" s="1"/>
  <c r="M387" i="1"/>
  <c r="O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O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P407" i="1" s="1"/>
  <c r="M408" i="1"/>
  <c r="N408" i="1" s="1"/>
  <c r="M409" i="1"/>
  <c r="P409" i="1" s="1"/>
  <c r="M410" i="1"/>
  <c r="O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P446" i="1" s="1"/>
  <c r="M447" i="1"/>
  <c r="M448" i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O495" i="1" s="1"/>
  <c r="M496" i="1"/>
  <c r="M497" i="1"/>
  <c r="M498" i="1"/>
  <c r="O498" i="1" s="1"/>
  <c r="M499" i="1"/>
  <c r="O499" i="1" s="1"/>
  <c r="M500" i="1"/>
  <c r="P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O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32" i="1"/>
  <c r="N32" i="1" s="1"/>
  <c r="P171" i="1" l="1"/>
  <c r="O436" i="1"/>
  <c r="O50" i="1"/>
  <c r="O484" i="1"/>
  <c r="P27" i="1"/>
  <c r="P410" i="1"/>
  <c r="O528" i="1"/>
  <c r="O170" i="1"/>
  <c r="P310" i="1"/>
  <c r="P459" i="1"/>
  <c r="O335" i="1"/>
  <c r="O266" i="1"/>
  <c r="P388" i="1"/>
  <c r="N410" i="1"/>
  <c r="N255" i="1"/>
  <c r="N88" i="1"/>
  <c r="O409" i="1"/>
  <c r="O332" i="1"/>
  <c r="O264" i="1"/>
  <c r="O214" i="1"/>
  <c r="O162" i="1"/>
  <c r="O26" i="1"/>
  <c r="O65" i="1"/>
  <c r="O96" i="1"/>
  <c r="O267" i="1"/>
  <c r="O377" i="1"/>
  <c r="O411" i="1"/>
  <c r="O454" i="1"/>
  <c r="O569" i="1"/>
  <c r="P576" i="1"/>
  <c r="P495" i="1"/>
  <c r="P445" i="1"/>
  <c r="P381" i="1"/>
  <c r="P301" i="1"/>
  <c r="P146" i="1"/>
  <c r="P67" i="1"/>
  <c r="P40" i="1"/>
  <c r="P147" i="1"/>
  <c r="P191" i="1"/>
  <c r="P238" i="1"/>
  <c r="P281" i="1"/>
  <c r="P353" i="1"/>
  <c r="P387" i="1"/>
  <c r="P428" i="1"/>
  <c r="P467" i="1"/>
  <c r="P516" i="1"/>
  <c r="P546" i="1"/>
  <c r="P581" i="1"/>
  <c r="P172" i="1"/>
  <c r="O292" i="1"/>
  <c r="O121" i="1"/>
  <c r="P22" i="1"/>
  <c r="P460" i="1"/>
  <c r="P73" i="1"/>
  <c r="O527" i="1"/>
  <c r="O92" i="1"/>
  <c r="P143" i="1"/>
  <c r="O265" i="1"/>
  <c r="P580" i="1"/>
  <c r="O412" i="1"/>
  <c r="P577" i="1"/>
  <c r="P69" i="1"/>
  <c r="P579" i="1"/>
  <c r="N409" i="1"/>
  <c r="N254" i="1"/>
  <c r="N87" i="1"/>
  <c r="O407" i="1"/>
  <c r="O331" i="1"/>
  <c r="O262" i="1"/>
  <c r="O211" i="1"/>
  <c r="O161" i="1"/>
  <c r="O25" i="1"/>
  <c r="O68" i="1"/>
  <c r="O97" i="1"/>
  <c r="O133" i="1"/>
  <c r="O312" i="1"/>
  <c r="O378" i="1"/>
  <c r="O456" i="1"/>
  <c r="O502" i="1"/>
  <c r="O539" i="1"/>
  <c r="O570" i="1"/>
  <c r="P575" i="1"/>
  <c r="P494" i="1"/>
  <c r="P444" i="1"/>
  <c r="P379" i="1"/>
  <c r="P300" i="1"/>
  <c r="P245" i="1"/>
  <c r="P195" i="1"/>
  <c r="P142" i="1"/>
  <c r="P66" i="1"/>
  <c r="P41" i="1"/>
  <c r="P108" i="1"/>
  <c r="P148" i="1"/>
  <c r="P192" i="1"/>
  <c r="P242" i="1"/>
  <c r="P284" i="1"/>
  <c r="P320" i="1"/>
  <c r="P357" i="1"/>
  <c r="P390" i="1"/>
  <c r="P429" i="1"/>
  <c r="P472" i="1"/>
  <c r="P517" i="1"/>
  <c r="P547" i="1"/>
  <c r="P583" i="1"/>
  <c r="P313" i="1"/>
  <c r="O336" i="1"/>
  <c r="P508" i="1"/>
  <c r="N96" i="1"/>
  <c r="P384" i="1"/>
  <c r="O166" i="1"/>
  <c r="O408" i="1"/>
  <c r="P189" i="1"/>
  <c r="O215" i="1"/>
  <c r="O403" i="1"/>
  <c r="P194" i="1"/>
  <c r="P358" i="1"/>
  <c r="N407" i="1"/>
  <c r="N210" i="1"/>
  <c r="N38" i="1"/>
  <c r="O507" i="1"/>
  <c r="O460" i="1"/>
  <c r="O400" i="1"/>
  <c r="O328" i="1"/>
  <c r="O260" i="1"/>
  <c r="O205" i="1"/>
  <c r="O157" i="1"/>
  <c r="O95" i="1"/>
  <c r="O20" i="1"/>
  <c r="O73" i="1"/>
  <c r="O100" i="1"/>
  <c r="O140" i="1"/>
  <c r="O183" i="1"/>
  <c r="O230" i="1"/>
  <c r="O314" i="1"/>
  <c r="O382" i="1"/>
  <c r="O417" i="1"/>
  <c r="O458" i="1"/>
  <c r="O506" i="1"/>
  <c r="O541" i="1"/>
  <c r="O572" i="1"/>
  <c r="P562" i="1"/>
  <c r="P490" i="1"/>
  <c r="P438" i="1"/>
  <c r="P374" i="1"/>
  <c r="P296" i="1"/>
  <c r="P240" i="1"/>
  <c r="P193" i="1"/>
  <c r="P138" i="1"/>
  <c r="P43" i="1"/>
  <c r="P111" i="1"/>
  <c r="P152" i="1"/>
  <c r="P197" i="1"/>
  <c r="P244" i="1"/>
  <c r="P287" i="1"/>
  <c r="P322" i="1"/>
  <c r="P360" i="1"/>
  <c r="P392" i="1"/>
  <c r="P433" i="1"/>
  <c r="P479" i="1"/>
  <c r="P519" i="1"/>
  <c r="P549" i="1"/>
  <c r="P585" i="1"/>
  <c r="O291" i="1"/>
  <c r="O363" i="1"/>
  <c r="N289" i="1"/>
  <c r="P264" i="1"/>
  <c r="O120" i="1"/>
  <c r="P25" i="1"/>
  <c r="O122" i="1"/>
  <c r="P95" i="1"/>
  <c r="O340" i="1"/>
  <c r="O123" i="1"/>
  <c r="P455" i="1"/>
  <c r="O339" i="1"/>
  <c r="O32" i="1"/>
  <c r="O219" i="1"/>
  <c r="P316" i="1"/>
  <c r="N90" i="1"/>
  <c r="O307" i="1"/>
  <c r="P451" i="1"/>
  <c r="P578" i="1"/>
  <c r="N86" i="1"/>
  <c r="O98" i="1"/>
  <c r="O380" i="1"/>
  <c r="P196" i="1"/>
  <c r="P478" i="1"/>
  <c r="N398" i="1"/>
  <c r="N209" i="1"/>
  <c r="O594" i="1"/>
  <c r="O505" i="1"/>
  <c r="O455" i="1"/>
  <c r="O310" i="1"/>
  <c r="O259" i="1"/>
  <c r="O156" i="1"/>
  <c r="O18" i="1"/>
  <c r="O74" i="1"/>
  <c r="O101" i="1"/>
  <c r="O141" i="1"/>
  <c r="O185" i="1"/>
  <c r="O231" i="1"/>
  <c r="O275" i="1"/>
  <c r="O315" i="1"/>
  <c r="O347" i="1"/>
  <c r="O383" i="1"/>
  <c r="O418" i="1"/>
  <c r="O459" i="1"/>
  <c r="O508" i="1"/>
  <c r="O542" i="1"/>
  <c r="O573" i="1"/>
  <c r="P561" i="1"/>
  <c r="P487" i="1"/>
  <c r="P437" i="1"/>
  <c r="P370" i="1"/>
  <c r="P294" i="1"/>
  <c r="P239" i="1"/>
  <c r="P188" i="1"/>
  <c r="P137" i="1"/>
  <c r="P3" i="1"/>
  <c r="P44" i="1"/>
  <c r="P113" i="1"/>
  <c r="P153" i="1"/>
  <c r="P199" i="1"/>
  <c r="P247" i="1"/>
  <c r="P290" i="1"/>
  <c r="P323" i="1"/>
  <c r="P361" i="1"/>
  <c r="P393" i="1"/>
  <c r="P434" i="1"/>
  <c r="P480" i="1"/>
  <c r="P521" i="1"/>
  <c r="P551" i="1"/>
  <c r="P586" i="1"/>
  <c r="O364" i="1"/>
  <c r="P268" i="1"/>
  <c r="O49" i="1"/>
  <c r="O556" i="1"/>
  <c r="P267" i="1"/>
  <c r="P99" i="1"/>
  <c r="O169" i="1"/>
  <c r="P314" i="1"/>
  <c r="O172" i="1"/>
  <c r="O263" i="1"/>
  <c r="O337" i="1"/>
  <c r="P71" i="1"/>
  <c r="P449" i="1"/>
  <c r="O208" i="1"/>
  <c r="O571" i="1"/>
  <c r="P139" i="1"/>
  <c r="N387" i="1"/>
  <c r="O582" i="1"/>
  <c r="O504" i="1"/>
  <c r="O453" i="1"/>
  <c r="O395" i="1"/>
  <c r="O309" i="1"/>
  <c r="O202" i="1"/>
  <c r="O155" i="1"/>
  <c r="O72" i="1"/>
  <c r="O12" i="1"/>
  <c r="O36" i="1"/>
  <c r="O75" i="1"/>
  <c r="O102" i="1"/>
  <c r="O143" i="1"/>
  <c r="O186" i="1"/>
  <c r="O234" i="1"/>
  <c r="O276" i="1"/>
  <c r="O316" i="1"/>
  <c r="O350" i="1"/>
  <c r="O384" i="1"/>
  <c r="O420" i="1"/>
  <c r="O462" i="1"/>
  <c r="O509" i="1"/>
  <c r="O543" i="1"/>
  <c r="O574" i="1"/>
  <c r="P560" i="1"/>
  <c r="P485" i="1"/>
  <c r="P432" i="1"/>
  <c r="P369" i="1"/>
  <c r="P236" i="1"/>
  <c r="P187" i="1"/>
  <c r="P136" i="1"/>
  <c r="P54" i="1"/>
  <c r="P6" i="1"/>
  <c r="P45" i="1"/>
  <c r="P83" i="1"/>
  <c r="P115" i="1"/>
  <c r="P154" i="1"/>
  <c r="P204" i="1"/>
  <c r="P248" i="1"/>
  <c r="P291" i="1"/>
  <c r="P324" i="1"/>
  <c r="P362" i="1"/>
  <c r="P394" i="1"/>
  <c r="P435" i="1"/>
  <c r="P482" i="1"/>
  <c r="P522" i="1"/>
  <c r="P553" i="1"/>
  <c r="P587" i="1"/>
  <c r="O555" i="1"/>
  <c r="P266" i="1"/>
  <c r="P456" i="1"/>
  <c r="N99" i="1"/>
  <c r="O46" i="1"/>
  <c r="P70" i="1"/>
  <c r="P457" i="1"/>
  <c r="P506" i="1"/>
  <c r="N97" i="1"/>
  <c r="O217" i="1"/>
  <c r="O532" i="1"/>
  <c r="O124" i="1"/>
  <c r="P309" i="1"/>
  <c r="O216" i="1"/>
  <c r="O220" i="1"/>
  <c r="P144" i="1"/>
  <c r="O94" i="1"/>
  <c r="O261" i="1"/>
  <c r="P110" i="1"/>
  <c r="N386" i="1"/>
  <c r="N207" i="1"/>
  <c r="O580" i="1"/>
  <c r="O501" i="1"/>
  <c r="O451" i="1"/>
  <c r="O389" i="1"/>
  <c r="O306" i="1"/>
  <c r="O253" i="1"/>
  <c r="O201" i="1"/>
  <c r="O151" i="1"/>
  <c r="O71" i="1"/>
  <c r="O11" i="1"/>
  <c r="O76" i="1"/>
  <c r="O104" i="1"/>
  <c r="O144" i="1"/>
  <c r="O189" i="1"/>
  <c r="O235" i="1"/>
  <c r="O277" i="1"/>
  <c r="O317" i="1"/>
  <c r="O351" i="1"/>
  <c r="O385" i="1"/>
  <c r="O422" i="1"/>
  <c r="O463" i="1"/>
  <c r="O511" i="1"/>
  <c r="O578" i="1"/>
  <c r="P558" i="1"/>
  <c r="P481" i="1"/>
  <c r="P430" i="1"/>
  <c r="P359" i="1"/>
  <c r="P288" i="1"/>
  <c r="P233" i="1"/>
  <c r="P184" i="1"/>
  <c r="P134" i="1"/>
  <c r="P53" i="1"/>
  <c r="P8" i="1"/>
  <c r="P48" i="1"/>
  <c r="P84" i="1"/>
  <c r="P116" i="1"/>
  <c r="P206" i="1"/>
  <c r="P250" i="1"/>
  <c r="P292" i="1"/>
  <c r="P325" i="1"/>
  <c r="P363" i="1"/>
  <c r="P396" i="1"/>
  <c r="P436" i="1"/>
  <c r="P483" i="1"/>
  <c r="P523" i="1"/>
  <c r="P554" i="1"/>
  <c r="P588" i="1"/>
  <c r="O3" i="1"/>
  <c r="O435" i="1"/>
  <c r="P219" i="1"/>
  <c r="P220" i="1"/>
  <c r="P412" i="1"/>
  <c r="P312" i="1"/>
  <c r="P458" i="1"/>
  <c r="P315" i="1"/>
  <c r="O218" i="1"/>
  <c r="O93" i="1"/>
  <c r="P501" i="1"/>
  <c r="P235" i="1"/>
  <c r="O163" i="1"/>
  <c r="P237" i="1"/>
  <c r="O313" i="1"/>
  <c r="P285" i="1"/>
  <c r="P548" i="1"/>
  <c r="N385" i="1"/>
  <c r="N195" i="1"/>
  <c r="O577" i="1"/>
  <c r="O500" i="1"/>
  <c r="O449" i="1"/>
  <c r="O388" i="1"/>
  <c r="O303" i="1"/>
  <c r="O249" i="1"/>
  <c r="O200" i="1"/>
  <c r="O150" i="1"/>
  <c r="O69" i="1"/>
  <c r="O10" i="1"/>
  <c r="O39" i="1"/>
  <c r="O77" i="1"/>
  <c r="O105" i="1"/>
  <c r="O145" i="1"/>
  <c r="O190" i="1"/>
  <c r="O237" i="1"/>
  <c r="O318" i="1"/>
  <c r="O352" i="1"/>
  <c r="O386" i="1"/>
  <c r="O425" i="1"/>
  <c r="O466" i="1"/>
  <c r="O512" i="1"/>
  <c r="O545" i="1"/>
  <c r="O579" i="1"/>
  <c r="P552" i="1"/>
  <c r="P477" i="1"/>
  <c r="P427" i="1"/>
  <c r="P356" i="1"/>
  <c r="P286" i="1"/>
  <c r="P232" i="1"/>
  <c r="P182" i="1"/>
  <c r="P132" i="1"/>
  <c r="P52" i="1"/>
  <c r="P13" i="1"/>
  <c r="P50" i="1"/>
  <c r="P85" i="1"/>
  <c r="P117" i="1"/>
  <c r="P251" i="1"/>
  <c r="P293" i="1"/>
  <c r="P326" i="1"/>
  <c r="P364" i="1"/>
  <c r="P397" i="1"/>
  <c r="P439" i="1"/>
  <c r="P484" i="1"/>
  <c r="P524" i="1"/>
  <c r="P555" i="1"/>
  <c r="P589" i="1"/>
  <c r="P532" i="1"/>
  <c r="O554" i="1"/>
  <c r="P24" i="1"/>
  <c r="O51" i="1"/>
  <c r="P411" i="1"/>
  <c r="O529" i="1"/>
  <c r="P98" i="1"/>
  <c r="P507" i="1"/>
  <c r="P382" i="1"/>
  <c r="O19" i="1"/>
  <c r="P504" i="1"/>
  <c r="O450" i="1"/>
  <c r="P306" i="1"/>
  <c r="P76" i="1"/>
  <c r="O27" i="1"/>
  <c r="O308" i="1"/>
  <c r="P145" i="1"/>
  <c r="O22" i="1"/>
  <c r="O503" i="1"/>
  <c r="P375" i="1"/>
  <c r="P42" i="1"/>
  <c r="P243" i="1"/>
  <c r="P518" i="1"/>
  <c r="N194" i="1"/>
  <c r="O576" i="1"/>
  <c r="O445" i="1"/>
  <c r="O381" i="1"/>
  <c r="O301" i="1"/>
  <c r="O246" i="1"/>
  <c r="O198" i="1"/>
  <c r="O146" i="1"/>
  <c r="O67" i="1"/>
  <c r="O9" i="1"/>
  <c r="O40" i="1"/>
  <c r="O78" i="1"/>
  <c r="O106" i="1"/>
  <c r="O147" i="1"/>
  <c r="O191" i="1"/>
  <c r="O238" i="1"/>
  <c r="O319" i="1"/>
  <c r="O353" i="1"/>
  <c r="O428" i="1"/>
  <c r="O467" i="1"/>
  <c r="O516" i="1"/>
  <c r="O546" i="1"/>
  <c r="O581" i="1"/>
  <c r="P550" i="1"/>
  <c r="P476" i="1"/>
  <c r="P426" i="1"/>
  <c r="P355" i="1"/>
  <c r="P283" i="1"/>
  <c r="P229" i="1"/>
  <c r="P180" i="1"/>
  <c r="P131" i="1"/>
  <c r="P49" i="1"/>
  <c r="P14" i="1"/>
  <c r="P51" i="1"/>
  <c r="P118" i="1"/>
  <c r="P164" i="1"/>
  <c r="P252" i="1"/>
  <c r="P295" i="1"/>
  <c r="P327" i="1"/>
  <c r="P365" i="1"/>
  <c r="P399" i="1"/>
  <c r="P440" i="1"/>
  <c r="P486" i="1"/>
  <c r="P525" i="1"/>
  <c r="P556" i="1"/>
  <c r="P590" i="1"/>
  <c r="P124" i="1"/>
  <c r="O483" i="1"/>
  <c r="O47" i="1"/>
  <c r="N287" i="1"/>
  <c r="P503" i="1"/>
  <c r="O334" i="1"/>
  <c r="O530" i="1"/>
  <c r="P100" i="1"/>
  <c r="O405" i="1"/>
  <c r="P505" i="1"/>
  <c r="P74" i="1"/>
  <c r="P141" i="1"/>
  <c r="P573" i="1"/>
  <c r="O21" i="1"/>
  <c r="O338" i="1"/>
  <c r="P453" i="1"/>
  <c r="P75" i="1"/>
  <c r="O268" i="1"/>
  <c r="P425" i="1"/>
  <c r="P567" i="1"/>
  <c r="P241" i="1"/>
  <c r="P431" i="1"/>
  <c r="N193" i="1"/>
  <c r="O575" i="1"/>
  <c r="O494" i="1"/>
  <c r="O444" i="1"/>
  <c r="O379" i="1"/>
  <c r="O300" i="1"/>
  <c r="O245" i="1"/>
  <c r="O142" i="1"/>
  <c r="O66" i="1"/>
  <c r="O7" i="1"/>
  <c r="O41" i="1"/>
  <c r="O79" i="1"/>
  <c r="O108" i="1"/>
  <c r="O148" i="1"/>
  <c r="O192" i="1"/>
  <c r="O242" i="1"/>
  <c r="O284" i="1"/>
  <c r="O320" i="1"/>
  <c r="O357" i="1"/>
  <c r="O390" i="1"/>
  <c r="O429" i="1"/>
  <c r="O472" i="1"/>
  <c r="O517" i="1"/>
  <c r="O547" i="1"/>
  <c r="O583" i="1"/>
  <c r="P537" i="1"/>
  <c r="P475" i="1"/>
  <c r="P424" i="1"/>
  <c r="P354" i="1"/>
  <c r="P228" i="1"/>
  <c r="P179" i="1"/>
  <c r="P127" i="1"/>
  <c r="P47" i="1"/>
  <c r="P15" i="1"/>
  <c r="P55" i="1"/>
  <c r="P165" i="1"/>
  <c r="P297" i="1"/>
  <c r="P330" i="1"/>
  <c r="P366" i="1"/>
  <c r="P401" i="1"/>
  <c r="P441" i="1"/>
  <c r="P488" i="1"/>
  <c r="P526" i="1"/>
  <c r="P557" i="1"/>
  <c r="P591" i="1"/>
  <c r="O52" i="1"/>
  <c r="O167" i="1"/>
  <c r="O531" i="1"/>
  <c r="O213" i="1"/>
  <c r="P383" i="1"/>
  <c r="O168" i="1"/>
  <c r="O406" i="1"/>
  <c r="P72" i="1"/>
  <c r="P574" i="1"/>
  <c r="O24" i="1"/>
  <c r="O452" i="1"/>
  <c r="P190" i="1"/>
  <c r="O70" i="1"/>
  <c r="O457" i="1"/>
  <c r="O567" i="1"/>
  <c r="O493" i="1"/>
  <c r="O442" i="1"/>
  <c r="O299" i="1"/>
  <c r="O241" i="1"/>
  <c r="O139" i="1"/>
  <c r="O64" i="1"/>
  <c r="O5" i="1"/>
  <c r="O42" i="1"/>
  <c r="O80" i="1"/>
  <c r="O149" i="1"/>
  <c r="O196" i="1"/>
  <c r="O243" i="1"/>
  <c r="O285" i="1"/>
  <c r="O321" i="1"/>
  <c r="O358" i="1"/>
  <c r="O391" i="1"/>
  <c r="O431" i="1"/>
  <c r="O478" i="1"/>
  <c r="O518" i="1"/>
  <c r="O548" i="1"/>
  <c r="O584" i="1"/>
  <c r="P534" i="1"/>
  <c r="P474" i="1"/>
  <c r="P423" i="1"/>
  <c r="P349" i="1"/>
  <c r="P225" i="1"/>
  <c r="P177" i="1"/>
  <c r="P126" i="1"/>
  <c r="P46" i="1"/>
  <c r="P16" i="1"/>
  <c r="P56" i="1"/>
  <c r="P89" i="1"/>
  <c r="P121" i="1"/>
  <c r="P167" i="1"/>
  <c r="P212" i="1"/>
  <c r="P298" i="1"/>
  <c r="P333" i="1"/>
  <c r="P367" i="1"/>
  <c r="P402" i="1"/>
  <c r="P443" i="1"/>
  <c r="P489" i="1"/>
  <c r="P529" i="1"/>
  <c r="P559" i="1"/>
  <c r="P592" i="1"/>
  <c r="P340" i="1"/>
  <c r="P339" i="1"/>
  <c r="P26" i="1"/>
  <c r="P20" i="1"/>
  <c r="O171" i="1"/>
  <c r="O23" i="1"/>
  <c r="P545" i="1"/>
  <c r="O329" i="1"/>
  <c r="O562" i="1"/>
  <c r="O490" i="1"/>
  <c r="O438" i="1"/>
  <c r="O296" i="1"/>
  <c r="O240" i="1"/>
  <c r="O138" i="1"/>
  <c r="O59" i="1"/>
  <c r="O4" i="1"/>
  <c r="O43" i="1"/>
  <c r="O81" i="1"/>
  <c r="O111" i="1"/>
  <c r="O152" i="1"/>
  <c r="O197" i="1"/>
  <c r="O244" i="1"/>
  <c r="O322" i="1"/>
  <c r="O360" i="1"/>
  <c r="O392" i="1"/>
  <c r="O433" i="1"/>
  <c r="O479" i="1"/>
  <c r="O519" i="1"/>
  <c r="O549" i="1"/>
  <c r="O585" i="1"/>
  <c r="P531" i="1"/>
  <c r="P473" i="1"/>
  <c r="P421" i="1"/>
  <c r="P348" i="1"/>
  <c r="P278" i="1"/>
  <c r="P223" i="1"/>
  <c r="P176" i="1"/>
  <c r="P125" i="1"/>
  <c r="P37" i="1"/>
  <c r="P17" i="1"/>
  <c r="P58" i="1"/>
  <c r="P122" i="1"/>
  <c r="P169" i="1"/>
  <c r="P213" i="1"/>
  <c r="P257" i="1"/>
  <c r="P302" i="1"/>
  <c r="P334" i="1"/>
  <c r="P368" i="1"/>
  <c r="P404" i="1"/>
  <c r="P491" i="1"/>
  <c r="P530" i="1"/>
  <c r="P563" i="1"/>
  <c r="P59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3" i="1"/>
</calcChain>
</file>

<file path=xl/sharedStrings.xml><?xml version="1.0" encoding="utf-8"?>
<sst xmlns="http://schemas.openxmlformats.org/spreadsheetml/2006/main" count="2390" uniqueCount="1785">
  <si>
    <t>locus</t>
  </si>
  <si>
    <t>baseMean</t>
  </si>
  <si>
    <t>log2FoldChange</t>
  </si>
  <si>
    <t>lfcSE</t>
  </si>
  <si>
    <t>stat</t>
  </si>
  <si>
    <t>pvalue</t>
  </si>
  <si>
    <t>padj</t>
  </si>
  <si>
    <t>gene</t>
  </si>
  <si>
    <t>product</t>
  </si>
  <si>
    <t>locusNumber</t>
  </si>
  <si>
    <t>PROKKA_00011_sense</t>
  </si>
  <si>
    <t>n/a</t>
  </si>
  <si>
    <t>2-OH-lauroyltransferase</t>
  </si>
  <si>
    <t>PROKKA_00011</t>
  </si>
  <si>
    <t>PROKKA_00020_igbot</t>
  </si>
  <si>
    <t>putative lysin domain protein</t>
  </si>
  <si>
    <t>PROKKA_00020</t>
  </si>
  <si>
    <t>PROKKA_00022_igtop</t>
  </si>
  <si>
    <t>putative translation factor</t>
  </si>
  <si>
    <t>PROKKA_00022</t>
  </si>
  <si>
    <t>PROKKA_00037_sense</t>
  </si>
  <si>
    <t>trpB</t>
  </si>
  <si>
    <t>tryptophan synthase beta chain</t>
  </si>
  <si>
    <t>PROKKA_00037</t>
  </si>
  <si>
    <t>PROKKA_00040_igtop</t>
  </si>
  <si>
    <t>hypothetical protein</t>
  </si>
  <si>
    <t>PROKKA_00040</t>
  </si>
  <si>
    <t>PROKKA_00042_sense</t>
  </si>
  <si>
    <t>putative hemagglutinin</t>
  </si>
  <si>
    <t>PROKKA_00042</t>
  </si>
  <si>
    <t>PROKKA_00043_igtop</t>
  </si>
  <si>
    <t>filamentous hemagglutinin</t>
  </si>
  <si>
    <t>PROKKA_00043</t>
  </si>
  <si>
    <t>PROKKA_00045_igbot</t>
  </si>
  <si>
    <t>PROKKA_00045</t>
  </si>
  <si>
    <t>PROKKA_00045_igtop</t>
  </si>
  <si>
    <t>PROKKA_00087_igtop</t>
  </si>
  <si>
    <t>tssA1_1</t>
  </si>
  <si>
    <t>TssA1</t>
  </si>
  <si>
    <t>PROKKA_00087</t>
  </si>
  <si>
    <t>PROKKA_00087_sense</t>
  </si>
  <si>
    <t>PROKKA_00088_sense</t>
  </si>
  <si>
    <t>tssB1_1</t>
  </si>
  <si>
    <t>TssB1</t>
  </si>
  <si>
    <t>PROKKA_00088</t>
  </si>
  <si>
    <t>PROKKA_00089_sense</t>
  </si>
  <si>
    <t>tssC1</t>
  </si>
  <si>
    <t>TssC1</t>
  </si>
  <si>
    <t>PROKKA_00089</t>
  </si>
  <si>
    <t>PROKKA_00094_sense</t>
  </si>
  <si>
    <t>tssG1_1</t>
  </si>
  <si>
    <t>TssG1</t>
  </si>
  <si>
    <t>PROKKA_00094</t>
  </si>
  <si>
    <t>PROKKA_00104_sense</t>
  </si>
  <si>
    <t>PROKKA_00104</t>
  </si>
  <si>
    <t>PROKKA_00165_igbot</t>
  </si>
  <si>
    <t>PROKKA_00165</t>
  </si>
  <si>
    <t>PROKKA_00205_sense</t>
  </si>
  <si>
    <t>PROKKA_00205</t>
  </si>
  <si>
    <t>PROKKA_00206_igtop</t>
  </si>
  <si>
    <t>putative esterase</t>
  </si>
  <si>
    <t>PROKKA_00206</t>
  </si>
  <si>
    <t>PROKKA_00284_sense</t>
  </si>
  <si>
    <t>putative putative Zn-dependent protease with chaperone function</t>
  </si>
  <si>
    <t>PROKKA_00284</t>
  </si>
  <si>
    <t>PROKKA_00293_igtop</t>
  </si>
  <si>
    <t>desA_1</t>
  </si>
  <si>
    <t>delta-9 fatty acid desaturase DesA</t>
  </si>
  <si>
    <t>PROKKA_00293</t>
  </si>
  <si>
    <t>PROKKA_00298_sense</t>
  </si>
  <si>
    <t>oprE</t>
  </si>
  <si>
    <t>Anaerobically-induced outer membrane porin OprE precursor</t>
  </si>
  <si>
    <t>PROKKA_00298</t>
  </si>
  <si>
    <t>PROKKA_00300_sense</t>
  </si>
  <si>
    <t>aguB_1</t>
  </si>
  <si>
    <t>N-carbamoylputrescine amidohydrolase</t>
  </si>
  <si>
    <t>PROKKA_00300</t>
  </si>
  <si>
    <t>PROKKA_00382_igbot</t>
  </si>
  <si>
    <t>putative hydrolase</t>
  </si>
  <si>
    <t>PROKKA_00382</t>
  </si>
  <si>
    <t>PROKKA_00410_igtop</t>
  </si>
  <si>
    <t>pilT_1</t>
  </si>
  <si>
    <t>twitching motility protein PilT</t>
  </si>
  <si>
    <t>PROKKA_00410</t>
  </si>
  <si>
    <t>PROKKA_00423_igtop</t>
  </si>
  <si>
    <t>pilG_1</t>
  </si>
  <si>
    <t>twitching motility protein PilG</t>
  </si>
  <si>
    <t>PROKKA_00423</t>
  </si>
  <si>
    <t>PROKKA_00435_sense</t>
  </si>
  <si>
    <t>bioA</t>
  </si>
  <si>
    <t>adenosylmethionine-8-amino-7-oxononanoate aminotransferase</t>
  </si>
  <si>
    <t>PROKKA_00435</t>
  </si>
  <si>
    <t>PROKKA_00438_sense</t>
  </si>
  <si>
    <t>pasP</t>
  </si>
  <si>
    <t>PasP</t>
  </si>
  <si>
    <t>PROKKA_00438</t>
  </si>
  <si>
    <t>PROKKA_00440_igtop</t>
  </si>
  <si>
    <t>mexA</t>
  </si>
  <si>
    <t>Resistance-Nodulation-Cell Division (RND) multidrug efflux membrane fusion protein MexA precursor</t>
  </si>
  <si>
    <t>PROKKA_00440</t>
  </si>
  <si>
    <t>PROKKA_00442_sense</t>
  </si>
  <si>
    <t>oprM_1</t>
  </si>
  <si>
    <t>Major intrinsic multiple antibiotic resistance efflux outer membrane protein OprM precursor</t>
  </si>
  <si>
    <t>PROKKA_00442</t>
  </si>
  <si>
    <t>PROKKA_00451_igtop</t>
  </si>
  <si>
    <t>putative transcriptional regulator</t>
  </si>
  <si>
    <t>PROKKA_00451</t>
  </si>
  <si>
    <t>PROKKA_00469_antis</t>
  </si>
  <si>
    <t>cspA</t>
  </si>
  <si>
    <t>PROKKA_00469</t>
  </si>
  <si>
    <t>PROKKA_00515_sense</t>
  </si>
  <si>
    <t>bioB</t>
  </si>
  <si>
    <t>biotin synthase</t>
  </si>
  <si>
    <t>PROKKA_00515</t>
  </si>
  <si>
    <t>PROKKA_00521_igtop</t>
  </si>
  <si>
    <t>liuA_1</t>
  </si>
  <si>
    <t>putative isovaleryl-CoA dehydrogenase</t>
  </si>
  <si>
    <t>PROKKA_00521</t>
  </si>
  <si>
    <t>PROKKA_00542_sense</t>
  </si>
  <si>
    <t>dnr</t>
  </si>
  <si>
    <t>transcriptional regulator Dnr</t>
  </si>
  <si>
    <t>PROKKA_00542</t>
  </si>
  <si>
    <t>PROKKA_00565_igtop</t>
  </si>
  <si>
    <t>tktA</t>
  </si>
  <si>
    <t>transketolase</t>
  </si>
  <si>
    <t>PROKKA_00565</t>
  </si>
  <si>
    <t>PROKKA_00569_sense</t>
  </si>
  <si>
    <t>pgk</t>
  </si>
  <si>
    <t>phosphoglycerate kinase</t>
  </si>
  <si>
    <t>PROKKA_00569</t>
  </si>
  <si>
    <t>PROKKA_00578_sense</t>
  </si>
  <si>
    <t>PROKKA_00578</t>
  </si>
  <si>
    <t>PROKKA_00597_sense</t>
  </si>
  <si>
    <t>rpsU</t>
  </si>
  <si>
    <t>30S ribosomal protein S21</t>
  </si>
  <si>
    <t>PROKKA_00597</t>
  </si>
  <si>
    <t>PROKKA_00613_antis</t>
  </si>
  <si>
    <t>ostA</t>
  </si>
  <si>
    <t>organic solvent tolerance protein OstA precursor</t>
  </si>
  <si>
    <t>PROKKA_00613</t>
  </si>
  <si>
    <t>PROKKA_00625_sense</t>
  </si>
  <si>
    <t>rpe</t>
  </si>
  <si>
    <t>ribulose-phosphate 3-epimerase</t>
  </si>
  <si>
    <t>PROKKA_00625</t>
  </si>
  <si>
    <t>PROKKA_00647_sense</t>
  </si>
  <si>
    <t>putative phage late control gene D protein</t>
  </si>
  <si>
    <t>PROKKA_00647</t>
  </si>
  <si>
    <t>PROKKA_00655_sense</t>
  </si>
  <si>
    <t>putative redox protein</t>
  </si>
  <si>
    <t>PROKKA_00655</t>
  </si>
  <si>
    <t>PROKKA_00666_sense</t>
  </si>
  <si>
    <t>putative integral membrane protein</t>
  </si>
  <si>
    <t>PROKKA_00666</t>
  </si>
  <si>
    <t>PROKKA_00667_igtop</t>
  </si>
  <si>
    <t>iron-sulfur cluster insertion protein ErpA</t>
  </si>
  <si>
    <t>PROKKA_00667</t>
  </si>
  <si>
    <t>PROKKA_00675_igtop</t>
  </si>
  <si>
    <t>5S ribosomal RNA</t>
  </si>
  <si>
    <t>PROKKA_00675</t>
  </si>
  <si>
    <t>PROKKA_00676_sense</t>
  </si>
  <si>
    <t>birA</t>
  </si>
  <si>
    <t>BirA bifunctional protein</t>
  </si>
  <si>
    <t>PROKKA_00676</t>
  </si>
  <si>
    <t>PROKKA_00680_igtop</t>
  </si>
  <si>
    <t>tRNA-Gly</t>
  </si>
  <si>
    <t>PROKKA_00680</t>
  </si>
  <si>
    <t>PROKKA_00680_sense</t>
  </si>
  <si>
    <t>PROKKA_00683_sense</t>
  </si>
  <si>
    <t>tRNA-Trp</t>
  </si>
  <si>
    <t>PROKKA_00683</t>
  </si>
  <si>
    <t>PROKKA_00684_igtop</t>
  </si>
  <si>
    <t>PROKKA_00684</t>
  </si>
  <si>
    <t>PROKKA_00692_igtop</t>
  </si>
  <si>
    <t>rpoB</t>
  </si>
  <si>
    <t>DNA-directed RNA polymerase beta chain</t>
  </si>
  <si>
    <t>PROKKA_00692</t>
  </si>
  <si>
    <t>PROKKA_00694_igtop</t>
  </si>
  <si>
    <t>rpsL_psuedo</t>
  </si>
  <si>
    <t>PROKKA_00694</t>
  </si>
  <si>
    <t>PROKKA_00696_sense</t>
  </si>
  <si>
    <t>rpsG</t>
  </si>
  <si>
    <t>30S ribosomal protein S7</t>
  </si>
  <si>
    <t>PROKKA_00696</t>
  </si>
  <si>
    <t>PROKKA_00699_sense</t>
  </si>
  <si>
    <t>rpsJ</t>
  </si>
  <si>
    <t>30S ribosomal protein S10</t>
  </si>
  <si>
    <t>PROKKA_00699</t>
  </si>
  <si>
    <t>PROKKA_00703_igtop</t>
  </si>
  <si>
    <t>rplB</t>
  </si>
  <si>
    <t>50S ribosomal protein L2</t>
  </si>
  <si>
    <t>PROKKA_00703</t>
  </si>
  <si>
    <t>PROKKA_00704_sense</t>
  </si>
  <si>
    <t>rpsS</t>
  </si>
  <si>
    <t>30S ribosomal protein S19</t>
  </si>
  <si>
    <t>PROKKA_00704</t>
  </si>
  <si>
    <t>PROKKA_00705_igtop</t>
  </si>
  <si>
    <t>rplV</t>
  </si>
  <si>
    <t>50S ribosomal protein L22</t>
  </si>
  <si>
    <t>PROKKA_00705</t>
  </si>
  <si>
    <t>PROKKA_00705_sense</t>
  </si>
  <si>
    <t>PROKKA_00707_sense</t>
  </si>
  <si>
    <t>rplP</t>
  </si>
  <si>
    <t>50S ribosomal protein L16</t>
  </si>
  <si>
    <t>PROKKA_00707</t>
  </si>
  <si>
    <t>PROKKA_00708_sense</t>
  </si>
  <si>
    <t>rpmC</t>
  </si>
  <si>
    <t>50S ribosomal protein L29</t>
  </si>
  <si>
    <t>PROKKA_00708</t>
  </si>
  <si>
    <t>PROKKA_00718_sense</t>
  </si>
  <si>
    <t>rpmD</t>
  </si>
  <si>
    <t>50S ribosomal protein L30</t>
  </si>
  <si>
    <t>PROKKA_00718</t>
  </si>
  <si>
    <t>PROKKA_00722_igtop</t>
  </si>
  <si>
    <t>rpsM</t>
  </si>
  <si>
    <t>30S ribosomal protein S13</t>
  </si>
  <si>
    <t>PROKKA_00722</t>
  </si>
  <si>
    <t>PROKKA_00723_sense</t>
  </si>
  <si>
    <t>rpsK</t>
  </si>
  <si>
    <t>30S ribosomal protein S11</t>
  </si>
  <si>
    <t>PROKKA_00723</t>
  </si>
  <si>
    <t>PROKKA_00724_igtop</t>
  </si>
  <si>
    <t>rpsD</t>
  </si>
  <si>
    <t>30S ribosomal protein S4</t>
  </si>
  <si>
    <t>PROKKA_00724</t>
  </si>
  <si>
    <t>PROKKA_00788_igbot</t>
  </si>
  <si>
    <t>bexR_3</t>
  </si>
  <si>
    <t>bistable expression regulator BexR</t>
  </si>
  <si>
    <t>PROKKA_00788</t>
  </si>
  <si>
    <t>PROKKA_00821_sense</t>
  </si>
  <si>
    <t>PROKKA_00821</t>
  </si>
  <si>
    <t>PROKKA_00822_igbot</t>
  </si>
  <si>
    <t>putative cholesterol oxidase</t>
  </si>
  <si>
    <t>PROKKA_00822</t>
  </si>
  <si>
    <t>PROKKA_00823_sense</t>
  </si>
  <si>
    <t>PROKKA_00823</t>
  </si>
  <si>
    <t>PROKKA_00824_igbot</t>
  </si>
  <si>
    <t>Integrase</t>
  </si>
  <si>
    <t>PROKKA_00824</t>
  </si>
  <si>
    <t>PROKKA_00824_igtop</t>
  </si>
  <si>
    <t>PROKKA_00838_antis</t>
  </si>
  <si>
    <t>prtR_2</t>
  </si>
  <si>
    <t>transcriptional regulator PrtR</t>
  </si>
  <si>
    <t>PROKKA_00838</t>
  </si>
  <si>
    <t>PROKKA_00838_sense</t>
  </si>
  <si>
    <t>PROKKA_00855_sense</t>
  </si>
  <si>
    <t>HNH endonuclease</t>
  </si>
  <si>
    <t>PROKKA_00855</t>
  </si>
  <si>
    <t>PROKKA_00856_sense</t>
  </si>
  <si>
    <t>phage terminase small subunit</t>
  </si>
  <si>
    <t>PROKKA_00856</t>
  </si>
  <si>
    <t>PROKKA_00857_sense</t>
  </si>
  <si>
    <t>terminase</t>
  </si>
  <si>
    <t>PROKKA_00857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</si>
  <si>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</si>
  <si>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</si>
  <si>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</si>
  <si>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</si>
  <si>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</si>
  <si>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</si>
  <si>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PROKKA_00862_sense</t>
  </si>
  <si>
    <t>phage protein</t>
  </si>
  <si>
    <t>PROKKA_00862</t>
  </si>
  <si>
    <t>PROKKA_00866_sense</t>
  </si>
  <si>
    <t>PROKKA_00866</t>
  </si>
  <si>
    <t>PROKKA_00870_sense</t>
  </si>
  <si>
    <t>Putative tail length tape measure protein</t>
  </si>
  <si>
    <t>PROKKA_00870</t>
  </si>
  <si>
    <t>PROKKA_00872_sense</t>
  </si>
  <si>
    <t>PROKKA_00872</t>
  </si>
  <si>
    <t>PROKKA_00878_sense</t>
  </si>
  <si>
    <t>PROKKA_00878</t>
  </si>
  <si>
    <t>PROKKA_00905_sense</t>
  </si>
  <si>
    <t>bphP</t>
  </si>
  <si>
    <t>bacterial phytochrome BphP</t>
  </si>
  <si>
    <t>PROKKA_00905</t>
  </si>
  <si>
    <t>PROKKA_00908_igtop</t>
  </si>
  <si>
    <t>lysine decarboxylase</t>
  </si>
  <si>
    <t>PROKKA_00908</t>
  </si>
  <si>
    <t>PROKKA_00952_sense</t>
  </si>
  <si>
    <t>oprG</t>
  </si>
  <si>
    <t>Outer membrane protein OprG precursor</t>
  </si>
  <si>
    <t>PROKKA_00952</t>
  </si>
  <si>
    <t>PROKKA_01019_sense</t>
  </si>
  <si>
    <t>rlpA_1</t>
  </si>
  <si>
    <t>RlpA</t>
  </si>
  <si>
    <t>PROKKA_01019</t>
  </si>
  <si>
    <t>PROKKA_01022_sense</t>
  </si>
  <si>
    <t>lipB</t>
  </si>
  <si>
    <t>lipoate-protein ligase B</t>
  </si>
  <si>
    <t>PROKKA_01022</t>
  </si>
  <si>
    <t>PROKKA_01034_sense</t>
  </si>
  <si>
    <t>Putative Mg2+ and Co2+ transporter CorC</t>
  </si>
  <si>
    <t>PROKKA_01034</t>
  </si>
  <si>
    <t>PROKKA_01035_sense</t>
  </si>
  <si>
    <t>putative metalloprotease</t>
  </si>
  <si>
    <t>PROKKA_01035</t>
  </si>
  <si>
    <t>PROKKA_01036_sense</t>
  </si>
  <si>
    <t>PhoH family protein</t>
  </si>
  <si>
    <t>PROKKA_01036</t>
  </si>
  <si>
    <t>PROKKA_01060_sense</t>
  </si>
  <si>
    <t>Bacterial extracellular solute-binding proteins family 3</t>
  </si>
  <si>
    <t>PROKKA_01060</t>
  </si>
  <si>
    <t>PROKKA_01079_sense</t>
  </si>
  <si>
    <t>hupB_1</t>
  </si>
  <si>
    <t>DNA-binding protein HU</t>
  </si>
  <si>
    <t>PROKKA_01079</t>
  </si>
  <si>
    <t>PROKKA_01089_igtop</t>
  </si>
  <si>
    <t>cioA</t>
  </si>
  <si>
    <t>cyanide insensitive terminal oxidase</t>
  </si>
  <si>
    <t>PROKKA_01089</t>
  </si>
  <si>
    <t>PROKKA_01112_sense</t>
  </si>
  <si>
    <t>PROKKA_01112</t>
  </si>
  <si>
    <t>PROKKA_01145_sense</t>
  </si>
  <si>
    <t>narX</t>
  </si>
  <si>
    <t>two-component sensor NarX</t>
  </si>
  <si>
    <t>PROKKA_01145</t>
  </si>
  <si>
    <t>PROKKA_01158_sense</t>
  </si>
  <si>
    <t>rhl_3</t>
  </si>
  <si>
    <t>ATP-dependent RNA helicase RhlB</t>
  </si>
  <si>
    <t>PROKKA_01158</t>
  </si>
  <si>
    <t>PROKKA_01198_igtop</t>
  </si>
  <si>
    <t>yajC</t>
  </si>
  <si>
    <t>preprotein translocase subunit YajC</t>
  </si>
  <si>
    <t>PROKKA_01198</t>
  </si>
  <si>
    <t>PROKKA_01198_sense</t>
  </si>
  <si>
    <t>PROKKA_01201_sense</t>
  </si>
  <si>
    <t>Surface antigen</t>
  </si>
  <si>
    <t>PROKKA_01201</t>
  </si>
  <si>
    <t>PROKKA_01209_sense</t>
  </si>
  <si>
    <t>hscB</t>
  </si>
  <si>
    <t>heat shock protein HscB</t>
  </si>
  <si>
    <t>PROKKA_01209</t>
  </si>
  <si>
    <t>PROKKA_01229_igbot</t>
  </si>
  <si>
    <t>putative multicopper oxidase</t>
  </si>
  <si>
    <t>PROKKA_01229</t>
  </si>
  <si>
    <t>PROKKA_01230_sense</t>
  </si>
  <si>
    <t>oprC</t>
  </si>
  <si>
    <t>Putative copper transport outer membrane porin OprC precursor</t>
  </si>
  <si>
    <t>PROKKA_01230</t>
  </si>
  <si>
    <t>PROKKA_01257_sense</t>
  </si>
  <si>
    <t>putative transglycosylase</t>
  </si>
  <si>
    <t>PROKKA_01257</t>
  </si>
  <si>
    <t>PROKKA_01278_sense</t>
  </si>
  <si>
    <t>trmD</t>
  </si>
  <si>
    <t>tRNA (guanine-N1)-methyltransferase</t>
  </si>
  <si>
    <t>PROKKA_01278</t>
  </si>
  <si>
    <t>PROKKA_01279_igtop</t>
  </si>
  <si>
    <t>rplS</t>
  </si>
  <si>
    <t>50S ribosomal protein L19</t>
  </si>
  <si>
    <t>PROKKA_01279</t>
  </si>
  <si>
    <t>PROKKA_01285_sense</t>
  </si>
  <si>
    <t>PROKKA_01285</t>
  </si>
  <si>
    <t>PROKKA_01291_igtop</t>
  </si>
  <si>
    <t>PROKKA_01291</t>
  </si>
  <si>
    <t>PROKKA_01291_sense</t>
  </si>
  <si>
    <t>PROKKA_01318_sense</t>
  </si>
  <si>
    <t>chpA_4</t>
  </si>
  <si>
    <t>component of chemotactic signal transduction system</t>
  </si>
  <si>
    <t>PROKKA_01318</t>
  </si>
  <si>
    <t>PROKKA_01322_igtop</t>
  </si>
  <si>
    <t>lysS</t>
  </si>
  <si>
    <t>lysyl-tRNA synthetase</t>
  </si>
  <si>
    <t>PROKKA_01322</t>
  </si>
  <si>
    <t>PROKKA_01322_sense</t>
  </si>
  <si>
    <t>PROKKA_01332_igbot</t>
  </si>
  <si>
    <t>kdpB_2</t>
  </si>
  <si>
    <t>potassium-transporting ATPase B chain</t>
  </si>
  <si>
    <t>PROKKA_01332</t>
  </si>
  <si>
    <t>PROKKA_01360_sense</t>
  </si>
  <si>
    <t>PROKKA_01360</t>
  </si>
  <si>
    <t>PROKKA_01367_sense</t>
  </si>
  <si>
    <t>rpsB</t>
  </si>
  <si>
    <t>30S ribosomal protein S2</t>
  </si>
  <si>
    <t>PROKKA_01367</t>
  </si>
  <si>
    <t>PROKKA_01374_sense</t>
  </si>
  <si>
    <t>putative membrane-associated zinc metalloprotease</t>
  </si>
  <si>
    <t>PROKKA_01374</t>
  </si>
  <si>
    <t>PROKKA_01378_sense</t>
  </si>
  <si>
    <t>fabZ</t>
  </si>
  <si>
    <t>(3R)-hydroxymyristoyl-[acyl carrier protein] dehydratase</t>
  </si>
  <si>
    <t>PROKKA_01378</t>
  </si>
  <si>
    <t>PROKKA_01384_igtop</t>
  </si>
  <si>
    <t>accA</t>
  </si>
  <si>
    <t>acetyl-coenzyme A carboxylase carboxyl transferase (alpha subunit)</t>
  </si>
  <si>
    <t>PROKKA_01384</t>
  </si>
  <si>
    <t>PROKKA_01386_sense</t>
  </si>
  <si>
    <t>pyrG_1</t>
  </si>
  <si>
    <t>CTP synthase</t>
  </si>
  <si>
    <t>PROKKA_01386</t>
  </si>
  <si>
    <t>PROKKA_01387_sense</t>
  </si>
  <si>
    <t>kdsA_1</t>
  </si>
  <si>
    <t>2-dehydro-3-deoxyphosphooctonate aldolase</t>
  </si>
  <si>
    <t>PROKKA_01387</t>
  </si>
  <si>
    <t>PROKKA_01388_sense</t>
  </si>
  <si>
    <t>eno</t>
  </si>
  <si>
    <t>enolase</t>
  </si>
  <si>
    <t>PROKKA_01388</t>
  </si>
  <si>
    <t>PROKKA_01399_sense</t>
  </si>
  <si>
    <t>pcm</t>
  </si>
  <si>
    <t>L-isoaspartate protein carboxylmethyltransferase type II</t>
  </si>
  <si>
    <t>PROKKA_01399</t>
  </si>
  <si>
    <t>PROKKA_01400_sense</t>
  </si>
  <si>
    <t>putative lipoprotein NlpD</t>
  </si>
  <si>
    <t>PROKKA_01400</t>
  </si>
  <si>
    <t>PROKKA_01402_igtop</t>
  </si>
  <si>
    <t>PrrB_RsmZ</t>
  </si>
  <si>
    <t>PROKKA_01402</t>
  </si>
  <si>
    <t>PROKKA_01423_igtop</t>
  </si>
  <si>
    <t>rpmE2</t>
  </si>
  <si>
    <t>50S ribosomal protein L31</t>
  </si>
  <si>
    <t>PROKKA_01423</t>
  </si>
  <si>
    <t>PROKKA_01498_igtop</t>
  </si>
  <si>
    <t>grx_1</t>
  </si>
  <si>
    <t>glutaredoxin</t>
  </si>
  <si>
    <t>PROKKA_01498</t>
  </si>
  <si>
    <t>PROKKA_01498_sense</t>
  </si>
  <si>
    <t>PROKKA_01499_antis</t>
  </si>
  <si>
    <t>putative integral membrane transport protein</t>
  </si>
  <si>
    <t>PROKKA_01499</t>
  </si>
  <si>
    <t>PROKKA_01502_sense</t>
  </si>
  <si>
    <t>alkylhydroperoxide reductase C</t>
  </si>
  <si>
    <t>PROKKA_01502</t>
  </si>
  <si>
    <t>PROKKA_01506_igtop</t>
  </si>
  <si>
    <t>argG</t>
  </si>
  <si>
    <t>argininosuccinate synthase</t>
  </si>
  <si>
    <t>PROKKA_01506</t>
  </si>
  <si>
    <t>PROKKA_01512_igtop</t>
  </si>
  <si>
    <t>Pyrroloquinoline quinone (Coenzyme PQQ) biosynthesis protein C</t>
  </si>
  <si>
    <t>PROKKA_01512</t>
  </si>
  <si>
    <t>PROKKA_01530_sense</t>
  </si>
  <si>
    <t>dcd</t>
  </si>
  <si>
    <t>deoxycytidine triphosphate deaminase</t>
  </si>
  <si>
    <t>PROKKA_01530</t>
  </si>
  <si>
    <t>PROKKA_01534_igtop</t>
  </si>
  <si>
    <t>rhlI</t>
  </si>
  <si>
    <t>autoinducer synthesis protein RhlI</t>
  </si>
  <si>
    <t>PROKKA_01534</t>
  </si>
  <si>
    <t>PROKKA_01544_sense</t>
  </si>
  <si>
    <t>dbpA_2</t>
  </si>
  <si>
    <t>RNA helicase DbpA</t>
  </si>
  <si>
    <t>PROKKA_01544</t>
  </si>
  <si>
    <t>PROKKA_01571_igbot</t>
  </si>
  <si>
    <t>PROKKA_01571</t>
  </si>
  <si>
    <t>PROKKA_01648_igtop</t>
  </si>
  <si>
    <t>PROKKA_01648</t>
  </si>
  <si>
    <t>PROKKA_01689_igtop</t>
  </si>
  <si>
    <t>clpP_1</t>
  </si>
  <si>
    <t>ClpP</t>
  </si>
  <si>
    <t>PROKKA_01689</t>
  </si>
  <si>
    <t>PROKKA_01711_igtop</t>
  </si>
  <si>
    <t>P20</t>
  </si>
  <si>
    <t>PROKKA_01711</t>
  </si>
  <si>
    <t>PROKKA_01711_sense</t>
  </si>
  <si>
    <t>PROKKA_01712_sense</t>
  </si>
  <si>
    <t>PROKKA_01712</t>
  </si>
  <si>
    <t>PROKKA_01741_igbot</t>
  </si>
  <si>
    <t>oprP</t>
  </si>
  <si>
    <t>Phosphate-specific outer membrane porin OprP precursor</t>
  </si>
  <si>
    <t>PROKKA_01741</t>
  </si>
  <si>
    <t>PROKKA_01754_antis</t>
  </si>
  <si>
    <t>PROKKA_01754</t>
  </si>
  <si>
    <t>PROKKA_01755_antis</t>
  </si>
  <si>
    <t>capB_2</t>
  </si>
  <si>
    <t>cold acclimation protein B</t>
  </si>
  <si>
    <t>PROKKA_01755</t>
  </si>
  <si>
    <t>PROKKA_01755_sense</t>
  </si>
  <si>
    <t>PROKKA_01764_igtop</t>
  </si>
  <si>
    <t>PROKKA_01764</t>
  </si>
  <si>
    <t>PROKKA_01814_sense</t>
  </si>
  <si>
    <t>ABC transporter permease</t>
  </si>
  <si>
    <t>PROKKA_01814</t>
  </si>
  <si>
    <t>PROKKA_01831_sense</t>
  </si>
  <si>
    <t>gapA_1</t>
  </si>
  <si>
    <t>glyceraldehyde 3-phosphate dehydrogenase</t>
  </si>
  <si>
    <t>PROKKA_01831</t>
  </si>
  <si>
    <t>PROKKA_01839_sense</t>
  </si>
  <si>
    <t>agtA_5</t>
  </si>
  <si>
    <t>AgtA</t>
  </si>
  <si>
    <t>PROKKA_01839</t>
  </si>
  <si>
    <t>PROKKA_01856_igbot</t>
  </si>
  <si>
    <t>hutI_1</t>
  </si>
  <si>
    <t>imidazolone-5-propionate hydrolase HutI</t>
  </si>
  <si>
    <t>PROKKA_01856</t>
  </si>
  <si>
    <t>PROKKA_01865_igtop</t>
  </si>
  <si>
    <t>rpsA_1</t>
  </si>
  <si>
    <t>30S ribosomal protein S1</t>
  </si>
  <si>
    <t>PROKKA_01865</t>
  </si>
  <si>
    <t>PROKKA_01866_sense</t>
  </si>
  <si>
    <t>himD</t>
  </si>
  <si>
    <t>integration host factor beta subunit</t>
  </si>
  <si>
    <t>PROKKA_01866</t>
  </si>
  <si>
    <t>PROKKA_01867_antis</t>
  </si>
  <si>
    <t>wzz_1</t>
  </si>
  <si>
    <t>O-antigen chain length regulator</t>
  </si>
  <si>
    <t>PROKKA_01867</t>
  </si>
  <si>
    <t>PROKKA_01873_antis</t>
  </si>
  <si>
    <t>protein WbjC</t>
  </si>
  <si>
    <t>PROKKA_01873</t>
  </si>
  <si>
    <t>PROKKA_01875_igbot</t>
  </si>
  <si>
    <t>glycosyltransferase</t>
  </si>
  <si>
    <t>PROKKA_01875</t>
  </si>
  <si>
    <t>PROKKA_01878_igtop</t>
  </si>
  <si>
    <t>wbpM_2</t>
  </si>
  <si>
    <t>nucleotide sugar epimerase/dehydratase WbpM</t>
  </si>
  <si>
    <t>PROKKA_01878</t>
  </si>
  <si>
    <t>PROKKA_01882_igbot</t>
  </si>
  <si>
    <t>uvrB</t>
  </si>
  <si>
    <t>excinuclease ABC subunit B</t>
  </si>
  <si>
    <t>PROKKA_01882</t>
  </si>
  <si>
    <t>PROKKA_01885_sense</t>
  </si>
  <si>
    <t>bexR_8</t>
  </si>
  <si>
    <t>PROKKA_01885</t>
  </si>
  <si>
    <t>PROKKA_01887_igtop</t>
  </si>
  <si>
    <t>tRNA-Ala</t>
  </si>
  <si>
    <t>PROKKA_01887</t>
  </si>
  <si>
    <t>PROKKA_01887_sense</t>
  </si>
  <si>
    <t>PROKKA_01888_igtop</t>
  </si>
  <si>
    <t>tRNA-Glu</t>
  </si>
  <si>
    <t>PROKKA_01888</t>
  </si>
  <si>
    <t>PROKKA_01912_igtop</t>
  </si>
  <si>
    <t>accD</t>
  </si>
  <si>
    <t>acetyl-CoA carboxylase beta subunit</t>
  </si>
  <si>
    <t>PROKKA_01912</t>
  </si>
  <si>
    <t>PROKKA_01915_igtop</t>
  </si>
  <si>
    <t>cvpA</t>
  </si>
  <si>
    <t>putative colicin V production protein</t>
  </si>
  <si>
    <t>PROKKA_01915</t>
  </si>
  <si>
    <t>PROKKA_01916_sense</t>
  </si>
  <si>
    <t>purF</t>
  </si>
  <si>
    <t>amidophosphoribosyltransferase</t>
  </si>
  <si>
    <t>PROKKA_01916</t>
  </si>
  <si>
    <t>PROKKA_01935_sense</t>
  </si>
  <si>
    <t>fadH1_1</t>
  </si>
  <si>
    <t>2-4-dienoyl-CoA reductase FadH1</t>
  </si>
  <si>
    <t>PROKKA_01935</t>
  </si>
  <si>
    <t>PROKKA_01939_igtop</t>
  </si>
  <si>
    <t>ppnK</t>
  </si>
  <si>
    <t>inorganic polyphosphate/ATP-NAD kinase</t>
  </si>
  <si>
    <t>PROKKA_01939</t>
  </si>
  <si>
    <t>PROKKA_01943_sense</t>
  </si>
  <si>
    <t>PROKKA_01943</t>
  </si>
  <si>
    <t>PROKKA_01958_igbot</t>
  </si>
  <si>
    <t>putative lipoprotein</t>
  </si>
  <si>
    <t>PROKKA_01958</t>
  </si>
  <si>
    <t>PROKKA_01964_sense</t>
  </si>
  <si>
    <t>pelA</t>
  </si>
  <si>
    <t>PelA</t>
  </si>
  <si>
    <t>PROKKA_01964</t>
  </si>
  <si>
    <t>PROKKA_01965_sense</t>
  </si>
  <si>
    <t>pelB</t>
  </si>
  <si>
    <t>PelB</t>
  </si>
  <si>
    <t>PROKKA_01965</t>
  </si>
  <si>
    <t>PROKKA_01983_sense</t>
  </si>
  <si>
    <t>PROKKA_01983</t>
  </si>
  <si>
    <t>PROKKA_02048_igtop</t>
  </si>
  <si>
    <t>exbB1_2</t>
  </si>
  <si>
    <t>transport protein ExbB</t>
  </si>
  <si>
    <t>PROKKA_02048</t>
  </si>
  <si>
    <t>PROKKA_02055_sense</t>
  </si>
  <si>
    <t>rne</t>
  </si>
  <si>
    <t>ribonuclease E</t>
  </si>
  <si>
    <t>PROKKA_02055</t>
  </si>
  <si>
    <t>PROKKA_02064_sense</t>
  </si>
  <si>
    <t>fabD_2</t>
  </si>
  <si>
    <t>malonyl-CoA-[acyl-carrier-protein] transacylase</t>
  </si>
  <si>
    <t>PROKKA_02064</t>
  </si>
  <si>
    <t>PROKKA_02065_sense</t>
  </si>
  <si>
    <t>fabG_12</t>
  </si>
  <si>
    <t>3-oxoacyl-[acyl-carrier-protein] reductase</t>
  </si>
  <si>
    <t>PROKKA_02065</t>
  </si>
  <si>
    <t>PROKKA_02092_igbot</t>
  </si>
  <si>
    <t>PROKKA_02092</t>
  </si>
  <si>
    <t>PROKKA_02096_igtop</t>
  </si>
  <si>
    <t>PROKKA_02096</t>
  </si>
  <si>
    <t>PROKKA_02096_sense</t>
  </si>
  <si>
    <t>PROKKA_02098_igtop</t>
  </si>
  <si>
    <t>putative oxidase</t>
  </si>
  <si>
    <t>PROKKA_02098</t>
  </si>
  <si>
    <t>PROKKA_02102_igtop</t>
  </si>
  <si>
    <t>etfB</t>
  </si>
  <si>
    <t>electron transfer flavoprotein beta-subunit</t>
  </si>
  <si>
    <t>PROKKA_02102</t>
  </si>
  <si>
    <t>PROKKA_02105_sense</t>
  </si>
  <si>
    <t>PROKKA_02105</t>
  </si>
  <si>
    <t>PROKKA_02106_igbot</t>
  </si>
  <si>
    <t>PROKKA_02106</t>
  </si>
  <si>
    <t>PROKKA_02106_sense</t>
  </si>
  <si>
    <t>PROKKA_02107_igbot</t>
  </si>
  <si>
    <t>rep_1</t>
  </si>
  <si>
    <t>ATP-dependent DNA helicase Rep</t>
  </si>
  <si>
    <t>PROKKA_02107</t>
  </si>
  <si>
    <t>PROKKA_02108_sense</t>
  </si>
  <si>
    <t>SMC domain-containing protein</t>
  </si>
  <si>
    <t>PROKKA_02108</t>
  </si>
  <si>
    <t>PROKKA_02109_sense</t>
  </si>
  <si>
    <t>PROKKA_02109</t>
  </si>
  <si>
    <t>PROKKA_02110_igbot</t>
  </si>
  <si>
    <t>PROKKA_02110</t>
  </si>
  <si>
    <t>PROKKA_02124_igbot</t>
  </si>
  <si>
    <t>PROKKA_02124</t>
  </si>
  <si>
    <t>PROKKA_02124_sense</t>
  </si>
  <si>
    <t>PROKKA_02125_sense</t>
  </si>
  <si>
    <t>small multidrug resistance protein</t>
  </si>
  <si>
    <t>PROKKA_02125</t>
  </si>
  <si>
    <t>PROKKA_02129_antis</t>
  </si>
  <si>
    <t>PROKKA_02129</t>
  </si>
  <si>
    <t>PROKKA_02130_antis</t>
  </si>
  <si>
    <t>PROKKA_02130</t>
  </si>
  <si>
    <t>PROKKA_02131_igtop</t>
  </si>
  <si>
    <t>catR_3</t>
  </si>
  <si>
    <t>transcriptional regulator CatR</t>
  </si>
  <si>
    <t>PROKKA_02131</t>
  </si>
  <si>
    <t>PROKKA_02157_igbot</t>
  </si>
  <si>
    <t>P15</t>
  </si>
  <si>
    <t>PROKKA_02157</t>
  </si>
  <si>
    <t>PROKKA_02252_igbot</t>
  </si>
  <si>
    <t>P14</t>
  </si>
  <si>
    <t>PROKKA_02252</t>
  </si>
  <si>
    <t>PROKKA_02252_sense</t>
  </si>
  <si>
    <t>PROKKA_02253_sense</t>
  </si>
  <si>
    <t>tRNA-Ser</t>
  </si>
  <si>
    <t>PROKKA_02253</t>
  </si>
  <si>
    <t>PROKKA_02266_igtop</t>
  </si>
  <si>
    <t>dbpA_3</t>
  </si>
  <si>
    <t>PROKKA_02266</t>
  </si>
  <si>
    <t>PROKKA_02286_sense</t>
  </si>
  <si>
    <t>PROKKA_02286</t>
  </si>
  <si>
    <t>PROKKA_02289_igtop</t>
  </si>
  <si>
    <t>PROKKA_02289</t>
  </si>
  <si>
    <t>PROKKA_02308_igtop</t>
  </si>
  <si>
    <t>vacJ_2</t>
  </si>
  <si>
    <t>VacJ</t>
  </si>
  <si>
    <t>PROKKA_02308</t>
  </si>
  <si>
    <t>PROKKA_02310_igtop</t>
  </si>
  <si>
    <t>mifR_1</t>
  </si>
  <si>
    <t>MifR</t>
  </si>
  <si>
    <t>PROKKA_02310</t>
  </si>
  <si>
    <t>PROKKA_02341_igtop</t>
  </si>
  <si>
    <t>PROKKA_02341</t>
  </si>
  <si>
    <t>PROKKA_02356_sense</t>
  </si>
  <si>
    <t>PROKKA_02356</t>
  </si>
  <si>
    <t>PROKKA_02361_igtop</t>
  </si>
  <si>
    <t>3-isopropylmalate dehydratase large subunit</t>
  </si>
  <si>
    <t>PROKKA_02361</t>
  </si>
  <si>
    <t>PROKKA_02385_sense</t>
  </si>
  <si>
    <t>rpmI</t>
  </si>
  <si>
    <t>50S ribosomal protein L35</t>
  </si>
  <si>
    <t>PROKKA_02385</t>
  </si>
  <si>
    <t>PROKKA_02389_sense</t>
  </si>
  <si>
    <t>himA</t>
  </si>
  <si>
    <t>integration host factor alpha subunit</t>
  </si>
  <si>
    <t>PROKKA_02389</t>
  </si>
  <si>
    <t>PROKKA_02391_igtop</t>
  </si>
  <si>
    <t>tRNA-Pro</t>
  </si>
  <si>
    <t>PROKKA_02391</t>
  </si>
  <si>
    <t>PROKKA_02393_sense</t>
  </si>
  <si>
    <t>PROKKA_02393</t>
  </si>
  <si>
    <t>PROKKA_02418_sense</t>
  </si>
  <si>
    <t>cysK</t>
  </si>
  <si>
    <t>cysteine synthase A</t>
  </si>
  <si>
    <t>PROKKA_02418</t>
  </si>
  <si>
    <t>PROKKA_02429_igtop</t>
  </si>
  <si>
    <t>PROKKA_02429</t>
  </si>
  <si>
    <t>PROKKA_02460_sense</t>
  </si>
  <si>
    <t>mvaU</t>
  </si>
  <si>
    <t>MvaU</t>
  </si>
  <si>
    <t>PROKKA_02460</t>
  </si>
  <si>
    <t>PROKKA_02488_sense</t>
  </si>
  <si>
    <t>nuoE</t>
  </si>
  <si>
    <t>NADH dehydrogenase I chain E</t>
  </si>
  <si>
    <t>PROKKA_02488</t>
  </si>
  <si>
    <t>PROKKA_02492_igbot</t>
  </si>
  <si>
    <t>phenylacetic acid degradation-like protein</t>
  </si>
  <si>
    <t>PROKKA_02492</t>
  </si>
  <si>
    <t>PROKKA_02505_igbot</t>
  </si>
  <si>
    <t>icd</t>
  </si>
  <si>
    <t>isocitrate dehydrogenase</t>
  </si>
  <si>
    <t>PROKKA_02505</t>
  </si>
  <si>
    <t>PROKKA_02507_igtop</t>
  </si>
  <si>
    <t>clpS</t>
  </si>
  <si>
    <t>ATP-dependent Clp protease adaptor protein ClpS</t>
  </si>
  <si>
    <t>PROKKA_02507</t>
  </si>
  <si>
    <t>PROKKA_02509_sense</t>
  </si>
  <si>
    <t>infA</t>
  </si>
  <si>
    <t>initiation factor</t>
  </si>
  <si>
    <t>PROKKA_02509</t>
  </si>
  <si>
    <t>PROKKA_02513_igtop</t>
  </si>
  <si>
    <t>ftsK_1</t>
  </si>
  <si>
    <t>cell division protein FtsK</t>
  </si>
  <si>
    <t>PROKKA_02513</t>
  </si>
  <si>
    <t>PROKKA_02515_sense</t>
  </si>
  <si>
    <t>dnaX_1</t>
  </si>
  <si>
    <t>DNA polymerase subunits gamma and tau</t>
  </si>
  <si>
    <t>PROKKA_02515</t>
  </si>
  <si>
    <t>PROKKA_02525_sense</t>
  </si>
  <si>
    <t>PROKKA_02525</t>
  </si>
  <si>
    <t>PROKKA_02538_sense</t>
  </si>
  <si>
    <t>bexR_15</t>
  </si>
  <si>
    <t>PROKKA_02538</t>
  </si>
  <si>
    <t>PROKKA_02563_igtop</t>
  </si>
  <si>
    <t>pgsA</t>
  </si>
  <si>
    <t>CDP-diacylglycerol--glycerol-3-phosphate 3-phosphatidyltransferase</t>
  </si>
  <si>
    <t>PROKKA_02563</t>
  </si>
  <si>
    <t>PROKKA_02564_igtop</t>
  </si>
  <si>
    <t>PROKKA_02564</t>
  </si>
  <si>
    <t>PROKKA_02564_sense</t>
  </si>
  <si>
    <t>PROKKA_02565_igtop</t>
  </si>
  <si>
    <t>phage-related integrase</t>
  </si>
  <si>
    <t>PROKKA_02565</t>
  </si>
  <si>
    <t>PROKKA_02570_sense</t>
  </si>
  <si>
    <t>lrp_1</t>
  </si>
  <si>
    <t>leucine-responsive regulatory protein</t>
  </si>
  <si>
    <t>PROKKA_02570</t>
  </si>
  <si>
    <t>PROKKA_02584_sense</t>
  </si>
  <si>
    <t>putative nrbE-like protein</t>
  </si>
  <si>
    <t>PROKKA_02584</t>
  </si>
  <si>
    <t>PROKKA_02597_igbot</t>
  </si>
  <si>
    <t>oprN_4</t>
  </si>
  <si>
    <t>Multidrug efflux outer membrane protein OprN precursor</t>
  </si>
  <si>
    <t>PROKKA_02597</t>
  </si>
  <si>
    <t>PROKKA_02680_igtop</t>
  </si>
  <si>
    <t>putative activator of osmoprotectant transporter</t>
  </si>
  <si>
    <t>PROKKA_02680</t>
  </si>
  <si>
    <t>PROKKA_02680_sense</t>
  </si>
  <si>
    <t>PROKKA_02707_antis</t>
  </si>
  <si>
    <t>PROKKA_02707</t>
  </si>
  <si>
    <t>PROKKA_02715_igtop</t>
  </si>
  <si>
    <t>PROKKA_02715</t>
  </si>
  <si>
    <t>PROKKA_02718_igtop</t>
  </si>
  <si>
    <t>PROKKA_02718</t>
  </si>
  <si>
    <t>PROKKA_02718_sense</t>
  </si>
  <si>
    <t>PROKKA_02736_sense</t>
  </si>
  <si>
    <t>bacteriophage lambda tail assembly I</t>
  </si>
  <si>
    <t>PROKKA_02736</t>
  </si>
  <si>
    <t>PROKKA_02758_igtop</t>
  </si>
  <si>
    <t>tRNA-Leu</t>
  </si>
  <si>
    <t>PROKKA_02758</t>
  </si>
  <si>
    <t>PROKKA_02868_sense</t>
  </si>
  <si>
    <t>cdrB_2</t>
  </si>
  <si>
    <t>cyclic diguanylate-regulated TPS partner B CdrB</t>
  </si>
  <si>
    <t>PROKKA_02868</t>
  </si>
  <si>
    <t>PROKKA_02869_sense</t>
  </si>
  <si>
    <t>hemagglutinin</t>
  </si>
  <si>
    <t>PROKKA_02869</t>
  </si>
  <si>
    <t>PROKKA_02871_igtop</t>
  </si>
  <si>
    <t>PROKKA_02871</t>
  </si>
  <si>
    <t>PROKKA_02872_igbot</t>
  </si>
  <si>
    <t>PROKKA_02872</t>
  </si>
  <si>
    <t>PROKKA_02874_igbot</t>
  </si>
  <si>
    <t>acetyltransferase</t>
  </si>
  <si>
    <t>PROKKA_02874</t>
  </si>
  <si>
    <t>PROKKA_02876_sense</t>
  </si>
  <si>
    <t>PROKKA_02876</t>
  </si>
  <si>
    <t>PROKKA_02927_sense</t>
  </si>
  <si>
    <t>propeptide PepSY amd peptidase M4</t>
  </si>
  <si>
    <t>PROKKA_02927</t>
  </si>
  <si>
    <t>PROKKA_02931_sense</t>
  </si>
  <si>
    <t>fpvA_3</t>
  </si>
  <si>
    <t>ferripyoverdine receptor</t>
  </si>
  <si>
    <t>PROKKA_02931</t>
  </si>
  <si>
    <t>PROKKA_02949_igtop</t>
  </si>
  <si>
    <t>PROKKA_02949</t>
  </si>
  <si>
    <t>PROKKA_03009_igbot</t>
  </si>
  <si>
    <t>gluconokinase</t>
  </si>
  <si>
    <t>PROKKA_03009</t>
  </si>
  <si>
    <t>PROKKA_03095_sense</t>
  </si>
  <si>
    <t>pslE</t>
  </si>
  <si>
    <t>PslE</t>
  </si>
  <si>
    <t>PROKKA_03095</t>
  </si>
  <si>
    <t>PROKKA_03099_sense</t>
  </si>
  <si>
    <t>pslA</t>
  </si>
  <si>
    <t>PslA</t>
  </si>
  <si>
    <t>PROKKA_03099</t>
  </si>
  <si>
    <t>PROKKA_03100_igbot</t>
  </si>
  <si>
    <t>transcriptional regulatory protein</t>
  </si>
  <si>
    <t>PROKKA_03100</t>
  </si>
  <si>
    <t>PROKKA_03105_antis</t>
  </si>
  <si>
    <t>exodeoxyribonuclease V beta subunit</t>
  </si>
  <si>
    <t>PROKKA_03105</t>
  </si>
  <si>
    <t>PROKKA_03106_sense</t>
  </si>
  <si>
    <t>recombination protein F</t>
  </si>
  <si>
    <t>PROKKA_03106</t>
  </si>
  <si>
    <t>PROKKA_03115_sense</t>
  </si>
  <si>
    <t>Tn3 family transposase</t>
  </si>
  <si>
    <t>PROKKA_03115</t>
  </si>
  <si>
    <t>PROKKA_03139_igbot</t>
  </si>
  <si>
    <t>chromate resistance protein</t>
  </si>
  <si>
    <t>PROKKA_03139</t>
  </si>
  <si>
    <t>PROKKA_03144_sense</t>
  </si>
  <si>
    <t>phage Gp37Gp68 family protein</t>
  </si>
  <si>
    <t>PROKKA_03144</t>
  </si>
  <si>
    <t>PROKKA_03146_igtop</t>
  </si>
  <si>
    <t>homospermidine synthase</t>
  </si>
  <si>
    <t>PROKKA_03146</t>
  </si>
  <si>
    <t>PROKKA_03146_sense</t>
  </si>
  <si>
    <t>PROKKA_03147_sense</t>
  </si>
  <si>
    <t>PROKKA_03147</t>
  </si>
  <si>
    <t>PROKKA_03148_sense</t>
  </si>
  <si>
    <t>carboxylate/amino acid/amine transporter</t>
  </si>
  <si>
    <t>PROKKA_03148</t>
  </si>
  <si>
    <t>PROKKA_03149_igtop</t>
  </si>
  <si>
    <t>tpnA repressor protein</t>
  </si>
  <si>
    <t>PROKKA_03149</t>
  </si>
  <si>
    <t>PROKKA_03174_igtop</t>
  </si>
  <si>
    <t>TetR family transcriptional regulator</t>
  </si>
  <si>
    <t>PROKKA_03174</t>
  </si>
  <si>
    <t>PROKKA_03373_igbot</t>
  </si>
  <si>
    <t>Amino acid permease</t>
  </si>
  <si>
    <t>PROKKA_03373</t>
  </si>
  <si>
    <t>PROKKA_03377_igtop</t>
  </si>
  <si>
    <t>transposase</t>
  </si>
  <si>
    <t>PROKKA_03377</t>
  </si>
  <si>
    <t>PROKKA_03380_sense</t>
  </si>
  <si>
    <t>ISPsy24 transposase OrfB</t>
  </si>
  <si>
    <t>PROKKA_03380</t>
  </si>
  <si>
    <t>PROKKA_03381_igtop</t>
  </si>
  <si>
    <t>ilvI_2</t>
  </si>
  <si>
    <t>acetolactate synthase large subunit</t>
  </si>
  <si>
    <t>PROKKA_03381</t>
  </si>
  <si>
    <t>PROKKA_03388_sense</t>
  </si>
  <si>
    <t>lrp_2</t>
  </si>
  <si>
    <t>PROKKA_03388</t>
  </si>
  <si>
    <t>PROKKA_03398_sense</t>
  </si>
  <si>
    <t>mexY</t>
  </si>
  <si>
    <t>Resistance-Nodulation-Cell Division (RND) multidrug efflux transporter</t>
  </si>
  <si>
    <t>PROKKA_03398</t>
  </si>
  <si>
    <t>PROKKA_03450_sense</t>
  </si>
  <si>
    <t>PROKKA_03450</t>
  </si>
  <si>
    <t>PROKKA_03549_igbot</t>
  </si>
  <si>
    <t>acpP_2</t>
  </si>
  <si>
    <t>acyl carrier protein</t>
  </si>
  <si>
    <t>PROKKA_03549</t>
  </si>
  <si>
    <t>PROKKA_03619_igbot</t>
  </si>
  <si>
    <t>hupB_2</t>
  </si>
  <si>
    <t>PROKKA_03619</t>
  </si>
  <si>
    <t>PROKKA_03623_antis</t>
  </si>
  <si>
    <t>tig</t>
  </si>
  <si>
    <t>trigger factor</t>
  </si>
  <si>
    <t>PROKKA_03623</t>
  </si>
  <si>
    <t>PROKKA_03623_igbot</t>
  </si>
  <si>
    <t>PROKKA_03630_igbot</t>
  </si>
  <si>
    <t>PROKKA_03630</t>
  </si>
  <si>
    <t>PROKKA_03632_sense</t>
  </si>
  <si>
    <t>tRNA-Arg</t>
  </si>
  <si>
    <t>PROKKA_03632</t>
  </si>
  <si>
    <t>PROKKA_03653_antis</t>
  </si>
  <si>
    <t>oprF_1</t>
  </si>
  <si>
    <t>Major porin and structural outer membrane porin OprF precursor</t>
  </si>
  <si>
    <t>PROKKA_03653</t>
  </si>
  <si>
    <t>PROKKA_03654_sense</t>
  </si>
  <si>
    <t>sigX</t>
  </si>
  <si>
    <t>ECF sigma factor SigX</t>
  </si>
  <si>
    <t>PROKKA_03654</t>
  </si>
  <si>
    <t>PROKKA_03655_sense</t>
  </si>
  <si>
    <t>cmpX</t>
  </si>
  <si>
    <t>PROKKA_03655</t>
  </si>
  <si>
    <t>PROKKA_03671_antis</t>
  </si>
  <si>
    <t>narL_5</t>
  </si>
  <si>
    <t>two-component response regulator NarL</t>
  </si>
  <si>
    <t>PROKKA_03671</t>
  </si>
  <si>
    <t>PROKKA_03683_igbot</t>
  </si>
  <si>
    <t>PROKKA_03683</t>
  </si>
  <si>
    <t>PROKKA_03758_igtop</t>
  </si>
  <si>
    <t>folE2</t>
  </si>
  <si>
    <t>GTP cyclohydrolase I precursor</t>
  </si>
  <si>
    <t>PROKKA_03758</t>
  </si>
  <si>
    <t>PROKKA_03759_sense</t>
  </si>
  <si>
    <t>McHr</t>
  </si>
  <si>
    <t>PROKKA_03759</t>
  </si>
  <si>
    <t>PROKKA_03820_sense</t>
  </si>
  <si>
    <t>gpsA</t>
  </si>
  <si>
    <t>glycerol-3-phosphate dehydrogenase biosynthetic</t>
  </si>
  <si>
    <t>PROKKA_03820</t>
  </si>
  <si>
    <t>PROKKA_03845_igbot</t>
  </si>
  <si>
    <t>sucD</t>
  </si>
  <si>
    <t>succinyl-CoA synthetase alpha chain</t>
  </si>
  <si>
    <t>PROKKA_03845</t>
  </si>
  <si>
    <t>PROKKA_03853_igbot</t>
  </si>
  <si>
    <t>sdhA_2</t>
  </si>
  <si>
    <t>succinate dehydrogenase (A subunit)</t>
  </si>
  <si>
    <t>PROKKA_03853</t>
  </si>
  <si>
    <t>PROKKA_03854_sense</t>
  </si>
  <si>
    <t>sdhD</t>
  </si>
  <si>
    <t>succinate dehydrogenase (D subunit)</t>
  </si>
  <si>
    <t>PROKKA_03854</t>
  </si>
  <si>
    <t>PROKKA_03855_sense</t>
  </si>
  <si>
    <t>sdhC</t>
  </si>
  <si>
    <t>succinate dehydrogenase (C subunit)</t>
  </si>
  <si>
    <t>PROKKA_03855</t>
  </si>
  <si>
    <t>PROKKA_03856_igtop</t>
  </si>
  <si>
    <t>gltA</t>
  </si>
  <si>
    <t>citrate synthase</t>
  </si>
  <si>
    <t>PROKKA_03856</t>
  </si>
  <si>
    <t>PROKKA_03857_sense</t>
  </si>
  <si>
    <t>lipid-binding start domain-containing protein</t>
  </si>
  <si>
    <t>PROKKA_03857</t>
  </si>
  <si>
    <t>PROKKA_03863_igtop</t>
  </si>
  <si>
    <t>PROKKA_03863</t>
  </si>
  <si>
    <t>PROKKA_03879_igtop</t>
  </si>
  <si>
    <t>ccoN2</t>
  </si>
  <si>
    <t>Cytochrome c oxidase cbb3-type CcoN subunit</t>
  </si>
  <si>
    <t>PROKKA_03879</t>
  </si>
  <si>
    <t>PROKKA_03879_sense</t>
  </si>
  <si>
    <t>PROKKA_03880_sense</t>
  </si>
  <si>
    <t>ccoO2</t>
  </si>
  <si>
    <t>Cytochrome c oxidase cbb3-type CcoO subunit</t>
  </si>
  <si>
    <t>PROKKA_03880</t>
  </si>
  <si>
    <t>PROKKA_03882_sense</t>
  </si>
  <si>
    <t>ccoP2</t>
  </si>
  <si>
    <t>Cytochrome c oxidase cbb3-type CcoP subunit</t>
  </si>
  <si>
    <t>PROKKA_03882</t>
  </si>
  <si>
    <t>PROKKA_03883_sense</t>
  </si>
  <si>
    <t>ccoN1_2</t>
  </si>
  <si>
    <t>PROKKA_03883</t>
  </si>
  <si>
    <t>PROKKA_03887_igtop</t>
  </si>
  <si>
    <t>putative ferredoxin</t>
  </si>
  <si>
    <t>PROKKA_03887</t>
  </si>
  <si>
    <t>PROKKA_03892_sense</t>
  </si>
  <si>
    <t>hemN_2</t>
  </si>
  <si>
    <t>oxygen-independent coproporphyrinogen III oxidase</t>
  </si>
  <si>
    <t>PROKKA_03892</t>
  </si>
  <si>
    <t>PROKKA_03913_igbot</t>
  </si>
  <si>
    <t>putative chromosome segregation protein</t>
  </si>
  <si>
    <t>PROKKA_03913</t>
  </si>
  <si>
    <t>PROKKA_03925_antis</t>
  </si>
  <si>
    <t>PROKKA_03925</t>
  </si>
  <si>
    <t>PROKKA_03926_sense</t>
  </si>
  <si>
    <t>PROKKA_03926</t>
  </si>
  <si>
    <t>PROKKA_04063_igbot</t>
  </si>
  <si>
    <t>putative CheW domain-containing protein</t>
  </si>
  <si>
    <t>PROKKA_04063</t>
  </si>
  <si>
    <t>PROKKA_04073_igbot</t>
  </si>
  <si>
    <t>flhF</t>
  </si>
  <si>
    <t>flagellar biosynthesis protein FlhF</t>
  </si>
  <si>
    <t>PROKKA_04073</t>
  </si>
  <si>
    <t>PROKKA_04086_igtop</t>
  </si>
  <si>
    <t>metal-binding protein</t>
  </si>
  <si>
    <t>PROKKA_04086</t>
  </si>
  <si>
    <t>PROKKA_04094_sense</t>
  </si>
  <si>
    <t>lasI</t>
  </si>
  <si>
    <t>autoinducer synthesis protein LasI</t>
  </si>
  <si>
    <t>PROKKA_04094</t>
  </si>
  <si>
    <t>PROKKA_04095_igtop</t>
  </si>
  <si>
    <t>rsaL</t>
  </si>
  <si>
    <t>regulatory protein RsaL</t>
  </si>
  <si>
    <t>PROKKA_04095</t>
  </si>
  <si>
    <t>PROKKA_04095_sense</t>
  </si>
  <si>
    <t>PROKKA_04096_antis</t>
  </si>
  <si>
    <t>lasR_1</t>
  </si>
  <si>
    <t>transcriptional regulator LasR</t>
  </si>
  <si>
    <t>PROKKA_04096</t>
  </si>
  <si>
    <t>PROKKA_04097_igbot</t>
  </si>
  <si>
    <t>mgtA_1</t>
  </si>
  <si>
    <t>Mg(2+) transport ATPase P-type 2</t>
  </si>
  <si>
    <t>PROKKA_04097</t>
  </si>
  <si>
    <t>PROKKA_04100_sense</t>
  </si>
  <si>
    <t>ccmA_2</t>
  </si>
  <si>
    <t>heme exporter protein CcmA</t>
  </si>
  <si>
    <t>PROKKA_04100</t>
  </si>
  <si>
    <t>PROKKA_04112_sense</t>
  </si>
  <si>
    <t>PROKKA_04112</t>
  </si>
  <si>
    <t>PROKKA_04113_igbot</t>
  </si>
  <si>
    <t>metR_4</t>
  </si>
  <si>
    <t>transcriptional regulator MetR</t>
  </si>
  <si>
    <t>PROKKA_04113</t>
  </si>
  <si>
    <t>PROKKA_04137_igtop</t>
  </si>
  <si>
    <t>PROKKA_04137</t>
  </si>
  <si>
    <t>PROKKA_04153_sense</t>
  </si>
  <si>
    <t>cobO</t>
  </si>
  <si>
    <t>cob(I)alamin adenosyltransferase</t>
  </si>
  <si>
    <t>PROKKA_04153</t>
  </si>
  <si>
    <t>PROKKA_04226_sense</t>
  </si>
  <si>
    <t>PROKKA_04226</t>
  </si>
  <si>
    <t>PROKKA_04271_sense</t>
  </si>
  <si>
    <t>phage integrase</t>
  </si>
  <si>
    <t>PROKKA_04271</t>
  </si>
  <si>
    <t>PROKKA_04272_sense</t>
  </si>
  <si>
    <t>integrase family protein</t>
  </si>
  <si>
    <t>PROKKA_04272</t>
  </si>
  <si>
    <t>PROKKA_04273_sense</t>
  </si>
  <si>
    <t>PROKKA_04273</t>
  </si>
  <si>
    <t>PROKKA_04278_sense</t>
  </si>
  <si>
    <t>Bacterial self-protective colicin-like immunity</t>
  </si>
  <si>
    <t>PROKKA_04278</t>
  </si>
  <si>
    <t>PROKKA_04314_sense</t>
  </si>
  <si>
    <t>GntR family transcriptional regulator</t>
  </si>
  <si>
    <t>PROKKA_04314</t>
  </si>
  <si>
    <t>PROKKA_04356_sense</t>
  </si>
  <si>
    <t>flgL</t>
  </si>
  <si>
    <t>flagellar hook-associated protein type 3 FlgL</t>
  </si>
  <si>
    <t>PROKKA_04356</t>
  </si>
  <si>
    <t>PROKKA_04367_sense</t>
  </si>
  <si>
    <t>acetyl-CoA carboxylase alpha subunit</t>
  </si>
  <si>
    <t>PROKKA_04367</t>
  </si>
  <si>
    <t>PROKKA_04413_sense</t>
  </si>
  <si>
    <t>RmuC domain-containing protein family protein</t>
  </si>
  <si>
    <t>PROKKA_04413</t>
  </si>
  <si>
    <t>PROKKA_04448_sense</t>
  </si>
  <si>
    <t>phnA</t>
  </si>
  <si>
    <t>anthranilate synthase component I</t>
  </si>
  <si>
    <t>PROKKA_04448</t>
  </si>
  <si>
    <t>PROKKA_04449_sense</t>
  </si>
  <si>
    <t>pqsE</t>
  </si>
  <si>
    <t>Quinolone signal response protein</t>
  </si>
  <si>
    <t>PROKKA_04449</t>
  </si>
  <si>
    <t>PROKKA_04451_sense</t>
  </si>
  <si>
    <t>pqsC</t>
  </si>
  <si>
    <t>PqsC</t>
  </si>
  <si>
    <t>PROKKA_04451</t>
  </si>
  <si>
    <t>PROKKA_04452_sense</t>
  </si>
  <si>
    <t>pqsB</t>
  </si>
  <si>
    <t>PqsB</t>
  </si>
  <si>
    <t>PROKKA_04452</t>
  </si>
  <si>
    <t>PROKKA_04463_sense</t>
  </si>
  <si>
    <t>protein ExsB</t>
  </si>
  <si>
    <t>PROKKA_04463</t>
  </si>
  <si>
    <t>PROKKA_04466_sense</t>
  </si>
  <si>
    <t>oprL</t>
  </si>
  <si>
    <t>Peptidoglycan associated lipoprotein OprL precursor</t>
  </si>
  <si>
    <t>PROKKA_04466</t>
  </si>
  <si>
    <t>PROKKA_04467_sense</t>
  </si>
  <si>
    <t>tolB</t>
  </si>
  <si>
    <t>TolB protein</t>
  </si>
  <si>
    <t>PROKKA_04467</t>
  </si>
  <si>
    <t>PROKKA_04477_igbot</t>
  </si>
  <si>
    <t>dps</t>
  </si>
  <si>
    <t>DNA-binding protein from starved cells Dps</t>
  </si>
  <si>
    <t>PROKKA_04477</t>
  </si>
  <si>
    <t>PROKKA_04487_igtop</t>
  </si>
  <si>
    <t>PROKKA_04487</t>
  </si>
  <si>
    <t>PROKKA_04499_sense</t>
  </si>
  <si>
    <t>PROKKA_04499</t>
  </si>
  <si>
    <t>PROKKA_04505_igtop</t>
  </si>
  <si>
    <t>lpxO2</t>
  </si>
  <si>
    <t>lipopolysaccharide biosynthetic protein LpxO2</t>
  </si>
  <si>
    <t>PROKKA_04505</t>
  </si>
  <si>
    <t>PROKKA_04508_igbot</t>
  </si>
  <si>
    <t>trmA_1</t>
  </si>
  <si>
    <t>tRNA (uracil-5-)-methyltransferase</t>
  </si>
  <si>
    <t>PROKKA_04508</t>
  </si>
  <si>
    <t>PROKKA_04529_sense</t>
  </si>
  <si>
    <t>mgtE</t>
  </si>
  <si>
    <t>putative Mg transporter MgtE</t>
  </si>
  <si>
    <t>PROKKA_04529</t>
  </si>
  <si>
    <t>PROKKA_04537_sense</t>
  </si>
  <si>
    <t>PROKKA_04537</t>
  </si>
  <si>
    <t>PROKKA_04538_igbot</t>
  </si>
  <si>
    <t>PROKKA_04538</t>
  </si>
  <si>
    <t>PROKKA_04539_sense</t>
  </si>
  <si>
    <t>PROKKA_04539</t>
  </si>
  <si>
    <t>PROKKA_04574_igtop</t>
  </si>
  <si>
    <t>phhA</t>
  </si>
  <si>
    <t>phenylalanine-4-hydroxylase</t>
  </si>
  <si>
    <t>PROKKA_04574</t>
  </si>
  <si>
    <t>PROKKA_04591_sense</t>
  </si>
  <si>
    <t>PROKKA_04591</t>
  </si>
  <si>
    <t>PROKKA_04611_igtop</t>
  </si>
  <si>
    <t>P5</t>
  </si>
  <si>
    <t>PROKKA_04611</t>
  </si>
  <si>
    <t>PROKKA_04639_igbot</t>
  </si>
  <si>
    <t>helicase domain-containing protein</t>
  </si>
  <si>
    <t>PROKKA_04639</t>
  </si>
  <si>
    <t>PROKKA_04639_sense</t>
  </si>
  <si>
    <t>PROKKA_04640_antis</t>
  </si>
  <si>
    <t>PROKKA_04640</t>
  </si>
  <si>
    <t>PROKKA_04642_sense</t>
  </si>
  <si>
    <t>PROKKA_04642</t>
  </si>
  <si>
    <t>PROKKA_04645_sense</t>
  </si>
  <si>
    <t>PROKKA_04645</t>
  </si>
  <si>
    <t>PROKKA_04653_sense</t>
  </si>
  <si>
    <t>PROKKA_04653</t>
  </si>
  <si>
    <t>PROKKA_04655_antis</t>
  </si>
  <si>
    <t>Ubiquinol-cytochrome C chaperone</t>
  </si>
  <si>
    <t>PROKKA_04655</t>
  </si>
  <si>
    <t>PROKKA_04658_sense</t>
  </si>
  <si>
    <t>PROKKA_04658</t>
  </si>
  <si>
    <t>PROKKA_04676_igbot</t>
  </si>
  <si>
    <t>PROKKA_04676</t>
  </si>
  <si>
    <t>PROKKA_04676_igtop</t>
  </si>
  <si>
    <t>PROKKA_04703_sense</t>
  </si>
  <si>
    <t>lon_2</t>
  </si>
  <si>
    <t>Lon protease</t>
  </si>
  <si>
    <t>PROKKA_04703</t>
  </si>
  <si>
    <t>PROKKA_04713_sense</t>
  </si>
  <si>
    <t>PROKKA_04713</t>
  </si>
  <si>
    <t>PROKKA_04723_sense</t>
  </si>
  <si>
    <t>tpr repeat-containing protein</t>
  </si>
  <si>
    <t>PROKKA_04723</t>
  </si>
  <si>
    <t>PROKKA_04733_sense</t>
  </si>
  <si>
    <t>ung</t>
  </si>
  <si>
    <t>uracil-DNA glycosylase</t>
  </si>
  <si>
    <t>PROKKA_04733</t>
  </si>
  <si>
    <t>PROKKA_04755_igtop</t>
  </si>
  <si>
    <t>rhlA_2</t>
  </si>
  <si>
    <t>rhamnosyltransferase chain A</t>
  </si>
  <si>
    <t>PROKKA_04755</t>
  </si>
  <si>
    <t>PROKKA_04756_igtop</t>
  </si>
  <si>
    <t>PROKKA_04756</t>
  </si>
  <si>
    <t>PROKKA_04758_igtop</t>
  </si>
  <si>
    <t>presumed portal vertex protein</t>
  </si>
  <si>
    <t>PROKKA_04758</t>
  </si>
  <si>
    <t>PROKKA_04783_sense</t>
  </si>
  <si>
    <t>PROKKA_04783</t>
  </si>
  <si>
    <t>PROKKA_04784_sense</t>
  </si>
  <si>
    <t>nucleoid-associated protein ndpA</t>
  </si>
  <si>
    <t>PROKKA_04784</t>
  </si>
  <si>
    <t>PROKKA_04785_igbot</t>
  </si>
  <si>
    <t>PROKKA_04785</t>
  </si>
  <si>
    <t>PROKKA_04866_sense</t>
  </si>
  <si>
    <t>PROKKA_04866</t>
  </si>
  <si>
    <t>PROKKA_04887_antis</t>
  </si>
  <si>
    <t>PROKKA_04887</t>
  </si>
  <si>
    <t>PROKKA_04890_sense</t>
  </si>
  <si>
    <t>mvaT_1</t>
  </si>
  <si>
    <t>transcriptional regulator MvaT P16 subunit</t>
  </si>
  <si>
    <t>PROKKA_04890</t>
  </si>
  <si>
    <t>PROKKA_04891_sense</t>
  </si>
  <si>
    <t>sbcB_1</t>
  </si>
  <si>
    <t>exodeoxyribonuclease I</t>
  </si>
  <si>
    <t>PROKKA_04891</t>
  </si>
  <si>
    <t>PROKKA_04892_sense</t>
  </si>
  <si>
    <t>PROKKA_04892</t>
  </si>
  <si>
    <t>PROKKA_04895_sense</t>
  </si>
  <si>
    <t>5'-nucleotidase/2'3'-cyclic phosphodiesterase-related esterase</t>
  </si>
  <si>
    <t>PROKKA_04895</t>
  </si>
  <si>
    <t>PROKKA_04896_sense</t>
  </si>
  <si>
    <t>PROKKA_04896</t>
  </si>
  <si>
    <t>PROKKA_04923_sense</t>
  </si>
  <si>
    <t>putative flavoprotein</t>
  </si>
  <si>
    <t>PROKKA_04923</t>
  </si>
  <si>
    <t>PROKKA_04965_sense</t>
  </si>
  <si>
    <t>Pseudomon-groES</t>
  </si>
  <si>
    <t>PROKKA_04965</t>
  </si>
  <si>
    <t>PROKKA_04987_igbot</t>
  </si>
  <si>
    <t>ftsA</t>
  </si>
  <si>
    <t>cell division protein FtsA</t>
  </si>
  <si>
    <t>PROKKA_04987</t>
  </si>
  <si>
    <t>PROKKA_04988_igbot</t>
  </si>
  <si>
    <t>ftsQ</t>
  </si>
  <si>
    <t>cell division protein FtsQ</t>
  </si>
  <si>
    <t>PROKKA_04988</t>
  </si>
  <si>
    <t>PROKKA_04988_sense</t>
  </si>
  <si>
    <t>PROKKA_04994_sense</t>
  </si>
  <si>
    <t>mraY</t>
  </si>
  <si>
    <t>phospho-N-acetylmuramoyl-pentapeptide- transferase</t>
  </si>
  <si>
    <t>PROKKA_04994</t>
  </si>
  <si>
    <t>PROKKA_04997_sense</t>
  </si>
  <si>
    <t>ftsI</t>
  </si>
  <si>
    <t>penicillin-binding protein 3</t>
  </si>
  <si>
    <t>PROKKA_04997</t>
  </si>
  <si>
    <t>PROKKA_05001_igbot</t>
  </si>
  <si>
    <t>RNaseP_bact_a</t>
  </si>
  <si>
    <t>PROKKA_05001</t>
  </si>
  <si>
    <t>PROKKA_05004_igtop</t>
  </si>
  <si>
    <t>PROKKA_05004</t>
  </si>
  <si>
    <t>PROKKA_05024_sense</t>
  </si>
  <si>
    <t>cysD</t>
  </si>
  <si>
    <t>ATP sulfurylase small subunit</t>
  </si>
  <si>
    <t>PROKKA_05024</t>
  </si>
  <si>
    <t>PROKKA_05034_sense</t>
  </si>
  <si>
    <t>anti-sigma-factor antagonist</t>
  </si>
  <si>
    <t>PROKKA_05034</t>
  </si>
  <si>
    <t>PROKKA_05042_sense</t>
  </si>
  <si>
    <t>lptC</t>
  </si>
  <si>
    <t>lipopolysaccharide ABC transporter permease LptC</t>
  </si>
  <si>
    <t>PROKKA_05042</t>
  </si>
  <si>
    <t>PROKKA_05046_igtop</t>
  </si>
  <si>
    <t>putative ribosomal subunit interface protein</t>
  </si>
  <si>
    <t>PROKKA_05046</t>
  </si>
  <si>
    <t>PROKKA_05048_sense</t>
  </si>
  <si>
    <t>glmZ</t>
  </si>
  <si>
    <t>protein GlmZ</t>
  </si>
  <si>
    <t>PROKKA_05048</t>
  </si>
  <si>
    <t>PROKKA_05056_igtop</t>
  </si>
  <si>
    <t>alpha helix protein</t>
  </si>
  <si>
    <t>PROKKA_05056</t>
  </si>
  <si>
    <t>PROKKA_05056_sense</t>
  </si>
  <si>
    <t>PROKKA_05064_sense</t>
  </si>
  <si>
    <t>mreB</t>
  </si>
  <si>
    <t>rod shape-determining protein MreB</t>
  </si>
  <si>
    <t>PROKKA_05064</t>
  </si>
  <si>
    <t>PROKKA_05072_sense</t>
  </si>
  <si>
    <t>magD</t>
  </si>
  <si>
    <t>MagD</t>
  </si>
  <si>
    <t>PROKKA_05072</t>
  </si>
  <si>
    <t>PROKKA_05073_sense</t>
  </si>
  <si>
    <t>magC</t>
  </si>
  <si>
    <t>MagC</t>
  </si>
  <si>
    <t>PROKKA_05073</t>
  </si>
  <si>
    <t>PROKKA_05077_sense</t>
  </si>
  <si>
    <t>roxS</t>
  </si>
  <si>
    <t>RoxS</t>
  </si>
  <si>
    <t>PROKKA_05077</t>
  </si>
  <si>
    <t>PROKKA_05095_sense</t>
  </si>
  <si>
    <t>lpxO1</t>
  </si>
  <si>
    <t>lipopolysaccharide biosynthetic protein LpxO1</t>
  </si>
  <si>
    <t>PROKKA_05095</t>
  </si>
  <si>
    <t>PROKKA_05103_igbot</t>
  </si>
  <si>
    <t>pctB_4</t>
  </si>
  <si>
    <t>chemotactic transducer PctB</t>
  </si>
  <si>
    <t>PROKKA_05103</t>
  </si>
  <si>
    <t>PROKKA_05112_igtop</t>
  </si>
  <si>
    <t>pilB</t>
  </si>
  <si>
    <t>type 4 fimbrial biogenesis protein PilB</t>
  </si>
  <si>
    <t>PROKKA_05112</t>
  </si>
  <si>
    <t>PROKKA_05134_sense</t>
  </si>
  <si>
    <t>PROKKA_05134</t>
  </si>
  <si>
    <t>PROKKA_05147_antis</t>
  </si>
  <si>
    <t>PROKKA_05147</t>
  </si>
  <si>
    <t>PROKKA_05152_sense</t>
  </si>
  <si>
    <t>putative antirepressor</t>
  </si>
  <si>
    <t>PROKKA_05152</t>
  </si>
  <si>
    <t>PROKKA_05153_sense</t>
  </si>
  <si>
    <t>single-stranded DNA-binding protein</t>
  </si>
  <si>
    <t>PROKKA_05153</t>
  </si>
  <si>
    <t>PROKKA_05157_sense</t>
  </si>
  <si>
    <t>nucleic acid binding protein</t>
  </si>
  <si>
    <t>PROKKA_05157</t>
  </si>
  <si>
    <t>PROKKA_05160_igbot</t>
  </si>
  <si>
    <t>PROKKA_05160</t>
  </si>
  <si>
    <t>PROKKA_05160_sense</t>
  </si>
  <si>
    <t>PROKKA_05161_sense</t>
  </si>
  <si>
    <t>capB_5</t>
  </si>
  <si>
    <t>PROKKA_05161</t>
  </si>
  <si>
    <t>PROKKA_05164_igbot</t>
  </si>
  <si>
    <t>Gp37Gp68 family protein</t>
  </si>
  <si>
    <t>PROKKA_05164</t>
  </si>
  <si>
    <t>PROKKA_05164_sense</t>
  </si>
  <si>
    <t>PROKKA_05165_igtop</t>
  </si>
  <si>
    <t>PROKKA_05165</t>
  </si>
  <si>
    <t>PROKKA_05165_sense</t>
  </si>
  <si>
    <t>PROKKA_05172_sense</t>
  </si>
  <si>
    <t>type IV B pilus protein</t>
  </si>
  <si>
    <t>PROKKA_05172</t>
  </si>
  <si>
    <t>PROKKA_05176_igbot</t>
  </si>
  <si>
    <t>radC</t>
  </si>
  <si>
    <t>PROKKA_05176</t>
  </si>
  <si>
    <t>PROKKA_05177_sense</t>
  </si>
  <si>
    <t>PROKKA_05177</t>
  </si>
  <si>
    <t>PROKKA_05179_antis</t>
  </si>
  <si>
    <t>PROKKA_05179</t>
  </si>
  <si>
    <t>PROKKA_05180_sense</t>
  </si>
  <si>
    <t>PROKKA_05180</t>
  </si>
  <si>
    <t>PROKKA_05181_igtop</t>
  </si>
  <si>
    <t>PROKKA_05181</t>
  </si>
  <si>
    <t>PROKKA_05181_sense</t>
  </si>
  <si>
    <t>PROKKA_05182_igtop</t>
  </si>
  <si>
    <t>PROKKA_05182</t>
  </si>
  <si>
    <t>PROKKA_05182_sense</t>
  </si>
  <si>
    <t>PROKKA_05183_sense</t>
  </si>
  <si>
    <t>PROKKA_05183</t>
  </si>
  <si>
    <t>PROKKA_05184_igbot</t>
  </si>
  <si>
    <t>ABC-type amino acid transport/signal transduction systems periplasmic component/domain</t>
  </si>
  <si>
    <t>PROKKA_05184</t>
  </si>
  <si>
    <t>PROKKA_05184_igtop</t>
  </si>
  <si>
    <t>PROKKA_05184_sense</t>
  </si>
  <si>
    <t>PROKKA_05185_sense</t>
  </si>
  <si>
    <t>PROKKA_05185</t>
  </si>
  <si>
    <t>PROKKA_05186_igtop</t>
  </si>
  <si>
    <t>PROKKA_05186</t>
  </si>
  <si>
    <t>PROKKA_05186_sense</t>
  </si>
  <si>
    <t>PROKKA_05199_sense</t>
  </si>
  <si>
    <t>PROKKA_05199</t>
  </si>
  <si>
    <t>PROKKA_05200_igtop</t>
  </si>
  <si>
    <t>PROKKA_05200</t>
  </si>
  <si>
    <t>PROKKA_05200_sense</t>
  </si>
  <si>
    <t>PROKKA_05202_igtop</t>
  </si>
  <si>
    <t>PROKKA_05202</t>
  </si>
  <si>
    <t>PROKKA_05211_sense</t>
  </si>
  <si>
    <t>PROKKA_05211</t>
  </si>
  <si>
    <t>PROKKA_05213_igbot</t>
  </si>
  <si>
    <t>PROKKA_05213</t>
  </si>
  <si>
    <t>PROKKA_05213_igtop</t>
  </si>
  <si>
    <t>PROKKA_05213_sense</t>
  </si>
  <si>
    <t>PROKKA_05234_igbot</t>
  </si>
  <si>
    <t>PROKKA_05234</t>
  </si>
  <si>
    <t>PROKKA_05240_igtop</t>
  </si>
  <si>
    <t>Crp/Fnr family transcriptional regulator</t>
  </si>
  <si>
    <t>PROKKA_05240</t>
  </si>
  <si>
    <t>PROKKA_05240_sense</t>
  </si>
  <si>
    <t>PROKKA_05244_antis</t>
  </si>
  <si>
    <t>desA_2</t>
  </si>
  <si>
    <t>PROKKA_05244</t>
  </si>
  <si>
    <t>PROKKA_05245_igtop</t>
  </si>
  <si>
    <t>relaxase</t>
  </si>
  <si>
    <t>PROKKA_05245</t>
  </si>
  <si>
    <t>PROKKA_05246_sense</t>
  </si>
  <si>
    <t>phage integrase family site specific recombinase</t>
  </si>
  <si>
    <t>PROKKA_05246</t>
  </si>
  <si>
    <t>PROKKA_05253_igtop</t>
  </si>
  <si>
    <t>comL</t>
  </si>
  <si>
    <t>competence protein ComL</t>
  </si>
  <si>
    <t>PROKKA_05253</t>
  </si>
  <si>
    <t>PROKKA_05255_sense</t>
  </si>
  <si>
    <t>pilS</t>
  </si>
  <si>
    <t>two-component sensor PilS</t>
  </si>
  <si>
    <t>PROKKA_05255</t>
  </si>
  <si>
    <t>PROKKA_05268_sense</t>
  </si>
  <si>
    <t>lspA_2</t>
  </si>
  <si>
    <t>prolipoprotein signal peptidase</t>
  </si>
  <si>
    <t>PROKKA_05268</t>
  </si>
  <si>
    <t>PROKKA_05280_sense</t>
  </si>
  <si>
    <t>putative cytochrome c</t>
  </si>
  <si>
    <t>PROKKA_05280</t>
  </si>
  <si>
    <t>PROKKA_05283_sense</t>
  </si>
  <si>
    <t>putative membrane protein</t>
  </si>
  <si>
    <t>PROKKA_05283</t>
  </si>
  <si>
    <t>PROKKA_05291_igtop</t>
  </si>
  <si>
    <t>PROKKA_05291</t>
  </si>
  <si>
    <t>PROKKA_05354_igtop</t>
  </si>
  <si>
    <t>mqoB</t>
  </si>
  <si>
    <t>malate:quinone oxidoreductase</t>
  </si>
  <si>
    <t>PROKKA_05354</t>
  </si>
  <si>
    <t>PROKKA_05359_sense</t>
  </si>
  <si>
    <t>hypoxanthine-guanine phosphoribosyltransferase</t>
  </si>
  <si>
    <t>PROKKA_05359</t>
  </si>
  <si>
    <t>PROKKA_05360_sense</t>
  </si>
  <si>
    <t>upp</t>
  </si>
  <si>
    <t>uracil phosphoribosyltransferase</t>
  </si>
  <si>
    <t>PROKKA_05360</t>
  </si>
  <si>
    <t>PROKKA_05375_sense</t>
  </si>
  <si>
    <t>pagL</t>
  </si>
  <si>
    <t>Lipid A 3-O-deacylase</t>
  </si>
  <si>
    <t>PROKKA_05375</t>
  </si>
  <si>
    <t>PROKKA_05384_igtop</t>
  </si>
  <si>
    <t>tRNA-Gln</t>
  </si>
  <si>
    <t>PROKKA_05384</t>
  </si>
  <si>
    <t>PROKKA_05385_antis</t>
  </si>
  <si>
    <t>50S ribosomal protein L25/general stress protein Ctc</t>
  </si>
  <si>
    <t>PROKKA_05385</t>
  </si>
  <si>
    <t>PROKKA_05385_igbot</t>
  </si>
  <si>
    <t>PROKKA_05385_igtop</t>
  </si>
  <si>
    <t>PROKKA_05385_sense</t>
  </si>
  <si>
    <t>PROKKA_05388_sense</t>
  </si>
  <si>
    <t>tRNA-Met</t>
  </si>
  <si>
    <t>PROKKA_05388</t>
  </si>
  <si>
    <t>PROKKA_05402_sense</t>
  </si>
  <si>
    <t>hitA_1</t>
  </si>
  <si>
    <t>ferric iron-binding periplasmic protein HitA</t>
  </si>
  <si>
    <t>PROKKA_05402</t>
  </si>
  <si>
    <t>PROKKA_05446_igtop</t>
  </si>
  <si>
    <t>dksA</t>
  </si>
  <si>
    <t>suppressor protein DksA</t>
  </si>
  <si>
    <t>PROKKA_05446</t>
  </si>
  <si>
    <t>PROKKA_05446_sense</t>
  </si>
  <si>
    <t>PROKKA_05448_igtop</t>
  </si>
  <si>
    <t>major facilitator superfamily permease</t>
  </si>
  <si>
    <t>PROKKA_05448</t>
  </si>
  <si>
    <t>PROKKA_05450_sense</t>
  </si>
  <si>
    <t>cbrB</t>
  </si>
  <si>
    <t>two-component response regulator CbrB</t>
  </si>
  <si>
    <t>PROKKA_05450</t>
  </si>
  <si>
    <t>PROKKA_05451_igtop</t>
  </si>
  <si>
    <t>P36</t>
  </si>
  <si>
    <t>PROKKA_05451</t>
  </si>
  <si>
    <t>PROKKA_05452_antis</t>
  </si>
  <si>
    <t>CrcZ</t>
  </si>
  <si>
    <t>PROKKA_05452</t>
  </si>
  <si>
    <t>PROKKA_05455_igtop</t>
  </si>
  <si>
    <t>panB_2</t>
  </si>
  <si>
    <t>3-methyl-2-oxobutanoate hydroxymethyltransferase</t>
  </si>
  <si>
    <t>PROKKA_05455</t>
  </si>
  <si>
    <t>PROKKA_05464_sense</t>
  </si>
  <si>
    <t>CsbD family protein</t>
  </si>
  <si>
    <t>PROKKA_05464</t>
  </si>
  <si>
    <t>PROKKA_05465_sense</t>
  </si>
  <si>
    <t>transport-associated</t>
  </si>
  <si>
    <t>PROKKA_05465</t>
  </si>
  <si>
    <t>PROKKA_05467_sense</t>
  </si>
  <si>
    <t>rpsO</t>
  </si>
  <si>
    <t>30S ribosomal protein S15</t>
  </si>
  <si>
    <t>PROKKA_05467</t>
  </si>
  <si>
    <t>PROKKA_05468_sense</t>
  </si>
  <si>
    <t>S15</t>
  </si>
  <si>
    <t>PROKKA_05468</t>
  </si>
  <si>
    <t>PROKKA_05469_igbot</t>
  </si>
  <si>
    <t>truB</t>
  </si>
  <si>
    <t>tRNA pseudouridine 55 synthase</t>
  </si>
  <si>
    <t>PROKKA_05469</t>
  </si>
  <si>
    <t>PROKKA_05475_igbot</t>
  </si>
  <si>
    <t>PROKKA_05475</t>
  </si>
  <si>
    <t>PROKKA_05476_sense</t>
  </si>
  <si>
    <t>tpiA</t>
  </si>
  <si>
    <t>triosephosphate isomerase</t>
  </si>
  <si>
    <t>PROKKA_05476</t>
  </si>
  <si>
    <t>PROKKA_05478_sense</t>
  </si>
  <si>
    <t>folP_1</t>
  </si>
  <si>
    <t>dihydropteroate synthase</t>
  </si>
  <si>
    <t>PROKKA_05478</t>
  </si>
  <si>
    <t>PROKKA_05480_igbot</t>
  </si>
  <si>
    <t>ftsJ</t>
  </si>
  <si>
    <t>cell division protein FtsJ</t>
  </si>
  <si>
    <t>PROKKA_05480</t>
  </si>
  <si>
    <t>PROKKA_05481_igtop</t>
  </si>
  <si>
    <t>putative RNA-binding protein</t>
  </si>
  <si>
    <t>PROKKA_05481</t>
  </si>
  <si>
    <t>PROKKA_05481_sense</t>
  </si>
  <si>
    <t>PROKKA_05485_sense</t>
  </si>
  <si>
    <t>leucine export protein LeuE</t>
  </si>
  <si>
    <t>PROKKA_05485</t>
  </si>
  <si>
    <t>PROKKA_05494_igbot</t>
  </si>
  <si>
    <t>omlA</t>
  </si>
  <si>
    <t>Outer membrane lipoprotein OmlA precursor</t>
  </si>
  <si>
    <t>PROKKA_05494</t>
  </si>
  <si>
    <t>PROKKA_05494_igtop</t>
  </si>
  <si>
    <t>PROKKA_05497_igbot</t>
  </si>
  <si>
    <t>smpB</t>
  </si>
  <si>
    <t>SmpB protein</t>
  </si>
  <si>
    <t>PROKKA_05497</t>
  </si>
  <si>
    <t>PROKKA_05507_igtop</t>
  </si>
  <si>
    <t>cueR_7</t>
  </si>
  <si>
    <t>CueR</t>
  </si>
  <si>
    <t>PROKKA_05507</t>
  </si>
  <si>
    <t>PROKKA_05609_sense</t>
  </si>
  <si>
    <t>putative phosphate starvation-inducible protein</t>
  </si>
  <si>
    <t>PROKKA_05609</t>
  </si>
  <si>
    <t>PROKKA_05659_igbot</t>
  </si>
  <si>
    <t>putative lysine decarboxylase</t>
  </si>
  <si>
    <t>PROKKA_05659</t>
  </si>
  <si>
    <t>PROKKA_05674_igtop</t>
  </si>
  <si>
    <t>PROKKA_05674</t>
  </si>
  <si>
    <t>PROKKA_05675_igtop</t>
  </si>
  <si>
    <t>PROKKA_05675</t>
  </si>
  <si>
    <t>PROKKA_05681_igbot</t>
  </si>
  <si>
    <t>putative GTP-binding protein</t>
  </si>
  <si>
    <t>PROKKA_05681</t>
  </si>
  <si>
    <t>PROKKA_05683_igbot</t>
  </si>
  <si>
    <t>miaA</t>
  </si>
  <si>
    <t>delta 2-isopentenylpyrophosphate transferase</t>
  </si>
  <si>
    <t>PROKKA_05683</t>
  </si>
  <si>
    <t>PROKKA_05689_sense</t>
  </si>
  <si>
    <t>orn_1</t>
  </si>
  <si>
    <t>oligoribonuclease</t>
  </si>
  <si>
    <t>PROKKA_05689</t>
  </si>
  <si>
    <t>PROKKA_05737_sense</t>
  </si>
  <si>
    <t>putative toluene tolerance protein</t>
  </si>
  <si>
    <t>PROKKA_05737</t>
  </si>
  <si>
    <t>PROKKA_05755_sense</t>
  </si>
  <si>
    <t>aceF</t>
  </si>
  <si>
    <t>dihydrolipoamide acetyltransferase</t>
  </si>
  <si>
    <t>PROKKA_05755</t>
  </si>
  <si>
    <t>PROKKA_05787_igbot</t>
  </si>
  <si>
    <t>putative protease</t>
  </si>
  <si>
    <t>PROKKA_05787</t>
  </si>
  <si>
    <t>PROKKA_05789_sense</t>
  </si>
  <si>
    <t>rpmE</t>
  </si>
  <si>
    <t>PROKKA_05789</t>
  </si>
  <si>
    <t>PROKKA_05793_sense</t>
  </si>
  <si>
    <t>hslV</t>
  </si>
  <si>
    <t>heat shock protein HslV</t>
  </si>
  <si>
    <t>PROKKA_05793</t>
  </si>
  <si>
    <t>PROKKA_05794_sense</t>
  </si>
  <si>
    <t>hslU</t>
  </si>
  <si>
    <t>heat shock protein HslU</t>
  </si>
  <si>
    <t>PROKKA_05794</t>
  </si>
  <si>
    <t>PROKKA_05801_igbot</t>
  </si>
  <si>
    <t>phaF_2</t>
  </si>
  <si>
    <t>polyhydroxyalkanoate synthesis protein PhaF</t>
  </si>
  <si>
    <t>PROKKA_05801</t>
  </si>
  <si>
    <t>PROKKA_05803_sense</t>
  </si>
  <si>
    <t>ubiE_3</t>
  </si>
  <si>
    <t>ubiquinone biosynthesis methyltransferase UbiE</t>
  </si>
  <si>
    <t>PROKKA_05803</t>
  </si>
  <si>
    <t>PROKKA_05817_igbot</t>
  </si>
  <si>
    <t>mdoH</t>
  </si>
  <si>
    <t>periplasmic glucans biosynthesis protein MdoH</t>
  </si>
  <si>
    <t>PROKKA_05817</t>
  </si>
  <si>
    <t>PROKKA_05828_sense</t>
  </si>
  <si>
    <t>PROKKA_05828</t>
  </si>
  <si>
    <t>PROKKA_05847_sense</t>
  </si>
  <si>
    <t>PROKKA_05847</t>
  </si>
  <si>
    <t>PROKKA_05852_igbot</t>
  </si>
  <si>
    <t>PROKKA_05852</t>
  </si>
  <si>
    <t>PROKKA_05867_sense</t>
  </si>
  <si>
    <t>secB</t>
  </si>
  <si>
    <t>secretion protein SecB</t>
  </si>
  <si>
    <t>PROKKA_05867</t>
  </si>
  <si>
    <t>PROKKA_05870_sense</t>
  </si>
  <si>
    <t>pgm</t>
  </si>
  <si>
    <t>phosphoglycerate mutase</t>
  </si>
  <si>
    <t>PROKKA_05870</t>
  </si>
  <si>
    <t>PROKKA_05885_igtop</t>
  </si>
  <si>
    <t>PROKKA_05885</t>
  </si>
  <si>
    <t>PROKKA_05894_igtop</t>
  </si>
  <si>
    <t>aotP_2</t>
  </si>
  <si>
    <t>arginine/ornithine transport protein AotP</t>
  </si>
  <si>
    <t>PROKKA_05894</t>
  </si>
  <si>
    <t>PROKKA_05913_igbot</t>
  </si>
  <si>
    <t>arcD_3</t>
  </si>
  <si>
    <t>arginine/ornithine antiporter</t>
  </si>
  <si>
    <t>PROKKA_05913</t>
  </si>
  <si>
    <t>PROKKA_05913_sense</t>
  </si>
  <si>
    <t>PROKKA_05914_sense</t>
  </si>
  <si>
    <t>arcA</t>
  </si>
  <si>
    <t>arginine deiminase</t>
  </si>
  <si>
    <t>PROKKA_05914</t>
  </si>
  <si>
    <t>PROKKA_05915_sense</t>
  </si>
  <si>
    <t>arcB</t>
  </si>
  <si>
    <t>ornithine carbamoyltransferase catabolic</t>
  </si>
  <si>
    <t>PROKKA_05915</t>
  </si>
  <si>
    <t>PROKKA_05925_sense</t>
  </si>
  <si>
    <t>17 kDa surface antigen</t>
  </si>
  <si>
    <t>PROKKA_05925</t>
  </si>
  <si>
    <t>PROKKA_05928_igbot</t>
  </si>
  <si>
    <t>chorismate mutase</t>
  </si>
  <si>
    <t>PROKKA_05928</t>
  </si>
  <si>
    <t>PROKKA_05938_igtop</t>
  </si>
  <si>
    <t>PA-phosphatase-like phosphoesterase</t>
  </si>
  <si>
    <t>PROKKA_05938</t>
  </si>
  <si>
    <t>PROKKA_05938_sense</t>
  </si>
  <si>
    <t>PROKKA_05972_sense</t>
  </si>
  <si>
    <t>6S</t>
  </si>
  <si>
    <t>PROKKA_05972</t>
  </si>
  <si>
    <t>PROKKA_05975_igbot</t>
  </si>
  <si>
    <t>EVE domain protein</t>
  </si>
  <si>
    <t>PROKKA_05975</t>
  </si>
  <si>
    <t>PROKKA_05986_igbot</t>
  </si>
  <si>
    <t>Pseudomon-Rho</t>
  </si>
  <si>
    <t>PROKKA_05986</t>
  </si>
  <si>
    <t>PROKKA_05989_sense</t>
  </si>
  <si>
    <t>ppk</t>
  </si>
  <si>
    <t>polyphosphate kinase</t>
  </si>
  <si>
    <t>PROKKA_05989</t>
  </si>
  <si>
    <t>PROKKA_05990_igbot</t>
  </si>
  <si>
    <t>hemB</t>
  </si>
  <si>
    <t>delta-aminolevulinic acid dehydratase</t>
  </si>
  <si>
    <t>PROKKA_05990</t>
  </si>
  <si>
    <t>PROKKA_06001_sense</t>
  </si>
  <si>
    <t>algP</t>
  </si>
  <si>
    <t>alginate regulatory protein AlgP</t>
  </si>
  <si>
    <t>PROKKA_06001</t>
  </si>
  <si>
    <t>PROKKA_06003_sense</t>
  </si>
  <si>
    <t>algQ</t>
  </si>
  <si>
    <t>Alginate regulatory protein AlgQ</t>
  </si>
  <si>
    <t>PROKKA_06003</t>
  </si>
  <si>
    <t>PROKKA_06013_igtop</t>
  </si>
  <si>
    <t>PROKKA_06013</t>
  </si>
  <si>
    <t>PROKKA_06016_sense</t>
  </si>
  <si>
    <t>corA</t>
  </si>
  <si>
    <t>magnesium/cobalt transport protein</t>
  </si>
  <si>
    <t>PROKKA_06016</t>
  </si>
  <si>
    <t>PROKKA_06034_sense</t>
  </si>
  <si>
    <t>PROKKA_06034</t>
  </si>
  <si>
    <t>PROKKA_06035_igbot</t>
  </si>
  <si>
    <t>secondary thiamine-phosphate synthase enzyme</t>
  </si>
  <si>
    <t>PROKKA_06035</t>
  </si>
  <si>
    <t>PROKKA_06037_igbot</t>
  </si>
  <si>
    <t>glnK</t>
  </si>
  <si>
    <t>nitrogen regulatory protein P-II 2</t>
  </si>
  <si>
    <t>PROKKA_06037</t>
  </si>
  <si>
    <t>PROKKA_06047_igtop</t>
  </si>
  <si>
    <t>xanthine phosphoribosyltransferase</t>
  </si>
  <si>
    <t>PROKKA_06047</t>
  </si>
  <si>
    <t>PROKKA_06049_sense</t>
  </si>
  <si>
    <t>cycB_1</t>
  </si>
  <si>
    <t>cytochrome c5</t>
  </si>
  <si>
    <t>PROKKA_06049</t>
  </si>
  <si>
    <t>PROKKA_06097_sense</t>
  </si>
  <si>
    <t>hupB_3</t>
  </si>
  <si>
    <t>PROKKA_06097</t>
  </si>
  <si>
    <t>PROKKA_06100_sense</t>
  </si>
  <si>
    <t>rubA1</t>
  </si>
  <si>
    <t>Rubredoxin 1</t>
  </si>
  <si>
    <t>PROKKA_06100</t>
  </si>
  <si>
    <t>PROKKA_06115_sense</t>
  </si>
  <si>
    <t>pstB</t>
  </si>
  <si>
    <t>ATP-binding component of ABC phosphate transporter</t>
  </si>
  <si>
    <t>PROKKA_06115</t>
  </si>
  <si>
    <t>PROKKA_06125_igtop</t>
  </si>
  <si>
    <t>long-chain acyl-CoA thioester hydrolase family protein</t>
  </si>
  <si>
    <t>PROKKA_06125</t>
  </si>
  <si>
    <t>PROKKA_06125_sense</t>
  </si>
  <si>
    <t>PROKKA_06161_sense</t>
  </si>
  <si>
    <t>PROKKA_06161</t>
  </si>
  <si>
    <t>PROKKA_06193_sense</t>
  </si>
  <si>
    <t>dhcR_10</t>
  </si>
  <si>
    <t>DhcR transcriptional regulator</t>
  </si>
  <si>
    <t>PROKKA_06193</t>
  </si>
  <si>
    <t>PROKKA_06197_sense</t>
  </si>
  <si>
    <t>putative peptidase</t>
  </si>
  <si>
    <t>PROKKA_06197</t>
  </si>
  <si>
    <t>PROKKA_06264_sense</t>
  </si>
  <si>
    <t>nrdJb</t>
  </si>
  <si>
    <t>class II (cobalamin-dependent) ribonucleotide-diphosphate reductase subunit NrdJb</t>
  </si>
  <si>
    <t>PROKKA_06264</t>
  </si>
  <si>
    <t>PROKKA_06273_sense</t>
  </si>
  <si>
    <t>putative TonB-dependent receptor</t>
  </si>
  <si>
    <t>PROKKA_06273</t>
  </si>
  <si>
    <t>PROKKA_06291_igbot</t>
  </si>
  <si>
    <t>pauA6</t>
  </si>
  <si>
    <t>Glutamylpolyamine synthetase</t>
  </si>
  <si>
    <t>PROKKA_06291</t>
  </si>
  <si>
    <t>PROKKA_06325_igbot</t>
  </si>
  <si>
    <t>mucD_2</t>
  </si>
  <si>
    <t>serine protease MucD precursor</t>
  </si>
  <si>
    <t>PROKKA_06325</t>
  </si>
  <si>
    <t>PROKKA_06328_antis</t>
  </si>
  <si>
    <t>wspR_8</t>
  </si>
  <si>
    <t>WspR</t>
  </si>
  <si>
    <t>PROKKA_06328</t>
  </si>
  <si>
    <t>PROKKA_06333_sense</t>
  </si>
  <si>
    <t>YfdX protein</t>
  </si>
  <si>
    <t>PROKKA_06333</t>
  </si>
  <si>
    <t>PROKKA_06334_igbot</t>
  </si>
  <si>
    <t>PROKKA_06334</t>
  </si>
  <si>
    <t>PROKKA_06334_sense</t>
  </si>
  <si>
    <t>PROKKA_06338_sense</t>
  </si>
  <si>
    <t>clpB_5</t>
  </si>
  <si>
    <t>ClpB protein</t>
  </si>
  <si>
    <t>PROKKA_06338</t>
  </si>
  <si>
    <t>PROKKA_06339_igbot</t>
  </si>
  <si>
    <t>molecular chaperone</t>
  </si>
  <si>
    <t>PROKKA_06339</t>
  </si>
  <si>
    <t>PROKKA_06339_sense</t>
  </si>
  <si>
    <t>PROKKA_06340_sense</t>
  </si>
  <si>
    <t>putative helicase</t>
  </si>
  <si>
    <t>PROKKA_06340</t>
  </si>
  <si>
    <t>PROKKA_06353_igbot</t>
  </si>
  <si>
    <t>atpG</t>
  </si>
  <si>
    <t>ATP synthase gamma chain</t>
  </si>
  <si>
    <t>PROKKA_06353</t>
  </si>
  <si>
    <t>PROKKA_06358_sense</t>
  </si>
  <si>
    <t>atpB</t>
  </si>
  <si>
    <t>ATP synthase A chain</t>
  </si>
  <si>
    <t>PROKKA_06358</t>
  </si>
  <si>
    <t>PROKKA_06360_sense</t>
  </si>
  <si>
    <t>spoOJ_1</t>
  </si>
  <si>
    <t>chromosome partitioning protein Spo0J</t>
  </si>
  <si>
    <t>PROKKA_06360</t>
  </si>
  <si>
    <t>PROKKA_06367_sense</t>
  </si>
  <si>
    <t>rnpA</t>
  </si>
  <si>
    <t>ribonuclease P protein component</t>
  </si>
  <si>
    <t>PROKKA_06367</t>
  </si>
  <si>
    <t>PROKKA_06368_sense</t>
  </si>
  <si>
    <t>rpmH</t>
  </si>
  <si>
    <t>50S ribosomal protein L34</t>
  </si>
  <si>
    <t>PROKKA_06368</t>
  </si>
  <si>
    <t>PROKKA_06401_sense</t>
  </si>
  <si>
    <t>spoOJ_3</t>
  </si>
  <si>
    <t>PROKKA_06401</t>
  </si>
  <si>
    <t>PROKKA_06404_sense</t>
  </si>
  <si>
    <t>soj_7</t>
  </si>
  <si>
    <t>chromosome partitioning protein Soj</t>
  </si>
  <si>
    <t>PROKKA_06404</t>
  </si>
  <si>
    <t>PROKKA_06405_sense</t>
  </si>
  <si>
    <t>spoOJ_4</t>
  </si>
  <si>
    <t>PROKKA_06405</t>
  </si>
  <si>
    <t>PROKKA_06419_sense</t>
  </si>
  <si>
    <t>putative transmembrane anchored protein</t>
  </si>
  <si>
    <t>PROKKA_06419</t>
  </si>
  <si>
    <t>PROKKA_06429_sense</t>
  </si>
  <si>
    <t>putative transmembrane protein</t>
  </si>
  <si>
    <t>PROKKA_06429</t>
  </si>
  <si>
    <t>PROKKA_06455_antis</t>
  </si>
  <si>
    <t>PROKKA_06455</t>
  </si>
  <si>
    <t>PROKKA_06464_antis</t>
  </si>
  <si>
    <t>PROKKA_06464</t>
  </si>
  <si>
    <t>PROKKA_06465_sense</t>
  </si>
  <si>
    <t>PilZ domain protein</t>
  </si>
  <si>
    <t>PROKKA_06465</t>
  </si>
  <si>
    <t>PROKKA_06466_igbot</t>
  </si>
  <si>
    <t>PROKKA_06466</t>
  </si>
  <si>
    <t>PROKKA_06468_sense</t>
  </si>
  <si>
    <t>PROKKA_06468</t>
  </si>
  <si>
    <t>PROKKA_06482_igtop</t>
  </si>
  <si>
    <t>carbamoyl phosphate synthase-like protein</t>
  </si>
  <si>
    <t>PROKKA_06482</t>
  </si>
  <si>
    <t>PROKKA_06487_antis</t>
  </si>
  <si>
    <t>Citrate lyase beta subunit</t>
  </si>
  <si>
    <t>PROKKA_06487</t>
  </si>
  <si>
    <t>PROKKA_06487_sense</t>
  </si>
  <si>
    <t>PROKKA_06488_sense</t>
  </si>
  <si>
    <t>HAD hydrolase</t>
  </si>
  <si>
    <t>PROKKA_06488</t>
  </si>
  <si>
    <t>PROKKA_06494_sense</t>
  </si>
  <si>
    <t>stress protein</t>
  </si>
  <si>
    <t>PROKKA_06494</t>
  </si>
  <si>
    <t>PROKKA_06499_sense</t>
  </si>
  <si>
    <t>PROKKA_06499</t>
  </si>
  <si>
    <t>PROKKA_06503_igtop</t>
  </si>
  <si>
    <t>PROKKA_06503</t>
  </si>
  <si>
    <t>PROKKA_06508_antis</t>
  </si>
  <si>
    <t>HxcT pseudopilin</t>
  </si>
  <si>
    <t>PROKKA_06508</t>
  </si>
  <si>
    <t>PROKKA_06510_igbot</t>
  </si>
  <si>
    <t>PROKKA_06510</t>
  </si>
  <si>
    <t>PROKKA_06513_igtop</t>
  </si>
  <si>
    <t>PROKKA_06513</t>
  </si>
  <si>
    <t>PROKKA_06514_igtop</t>
  </si>
  <si>
    <t>PROKKA_06514</t>
  </si>
  <si>
    <t>PROKKA_06515_sense</t>
  </si>
  <si>
    <t>PROKKA_06515</t>
  </si>
  <si>
    <t>PROKKA_06532_sense</t>
  </si>
  <si>
    <t>tolA_2</t>
  </si>
  <si>
    <t>TolA protein</t>
  </si>
  <si>
    <t>PROKKA_06532</t>
  </si>
  <si>
    <t>PROKKA_06552_sense</t>
  </si>
  <si>
    <t>PROKKA_06553</t>
  </si>
  <si>
    <t>PROKKA_06554_sense</t>
  </si>
  <si>
    <t>phage integrase site specific recombinase</t>
  </si>
  <si>
    <t>PROKKA_06554</t>
  </si>
  <si>
    <t>PROKKA_06557_igtop</t>
  </si>
  <si>
    <t>PROKKA_06557</t>
  </si>
  <si>
    <t>PROKKA_06561_sense</t>
  </si>
  <si>
    <t>oruR_14</t>
  </si>
  <si>
    <t>transcriptional regulator OruR</t>
  </si>
  <si>
    <t>PROKKA_06561</t>
  </si>
  <si>
    <t>PROKKA_06581_antis</t>
  </si>
  <si>
    <t>PROKKA_06581</t>
  </si>
  <si>
    <t>PROKKA_06582_sense</t>
  </si>
  <si>
    <t>Zeta toxin</t>
  </si>
  <si>
    <t>PROKKA_06582</t>
  </si>
  <si>
    <t>PROKKA_06586_sense</t>
  </si>
  <si>
    <t>PROKKA_06586</t>
  </si>
  <si>
    <t>PROKKA_06587_sense</t>
  </si>
  <si>
    <t>PROKKA_06587</t>
  </si>
  <si>
    <t>PROKKA_06594_sense</t>
  </si>
  <si>
    <t>PROKKA_06594</t>
  </si>
  <si>
    <t>PROKKA_06620_sense</t>
  </si>
  <si>
    <t>plasmid segregation protein ParM</t>
  </si>
  <si>
    <t>PROKKA_06620</t>
  </si>
  <si>
    <t>PROKKA_06649_igtop</t>
  </si>
  <si>
    <t>PROKKA_06649</t>
  </si>
  <si>
    <t>PROKKA_06653_igtop</t>
  </si>
  <si>
    <t>PROKKA_06653</t>
  </si>
  <si>
    <t>PROKKA_06657_igtop</t>
  </si>
  <si>
    <t>PROKKA_06657</t>
  </si>
  <si>
    <t>PROKKA_06689_sense</t>
  </si>
  <si>
    <t>putative DNA-binding protein</t>
  </si>
  <si>
    <t>PROKKA_06689</t>
  </si>
  <si>
    <t>PROKKA_06700_antis</t>
  </si>
  <si>
    <t>filamentation induced by cAMP protein fic</t>
  </si>
  <si>
    <t>PROKKA_06700</t>
  </si>
  <si>
    <t>PROKKA_06701_igbot</t>
  </si>
  <si>
    <t>putative phage-related protein</t>
  </si>
  <si>
    <t>PROKKA_06701</t>
  </si>
  <si>
    <t>PROKKA_06721_sense</t>
  </si>
  <si>
    <t>PROKKA_06721</t>
  </si>
  <si>
    <t>PROKKA_06752_igbot</t>
  </si>
  <si>
    <t>drug/metabolite transporter permease</t>
  </si>
  <si>
    <t>PROKKA_06752</t>
  </si>
  <si>
    <t>PROKKA_06759_sense</t>
  </si>
  <si>
    <t>PROKKA_06759</t>
  </si>
  <si>
    <t>PROKKA_06760_sense</t>
  </si>
  <si>
    <t>PROKKA_06760</t>
  </si>
  <si>
    <t>PROKKA_06761_sense</t>
  </si>
  <si>
    <t>PROKKA_06761</t>
  </si>
  <si>
    <t>PROKKA_06763_sense</t>
  </si>
  <si>
    <t>aph_2</t>
  </si>
  <si>
    <t>aminoglycoside 3'-phosphotransferase type IIb</t>
  </si>
  <si>
    <t>PROKKA_06763</t>
  </si>
  <si>
    <t>PROKKA_06765_antis</t>
  </si>
  <si>
    <t>transposase Tn3</t>
  </si>
  <si>
    <t>PROKKA_06765</t>
  </si>
  <si>
    <t>PROKKA_06766_sense</t>
  </si>
  <si>
    <t>sulfate transporter</t>
  </si>
  <si>
    <t>PROKKA_06766</t>
  </si>
  <si>
    <t>PROKKA_06782_sense</t>
  </si>
  <si>
    <t>nitroreductase</t>
  </si>
  <si>
    <t>PROKKA_06782</t>
  </si>
  <si>
    <t>PROKKA_06791_antis</t>
  </si>
  <si>
    <t>PROKKA_06791</t>
  </si>
  <si>
    <t>PROKKA_06808_sense</t>
  </si>
  <si>
    <t>PROKKA_06808</t>
  </si>
  <si>
    <t>PROKKA_06809_sense</t>
  </si>
  <si>
    <t>PROKKA_06811</t>
  </si>
  <si>
    <t>PROKKA_06851_antis</t>
  </si>
  <si>
    <t>PROKKA_06851</t>
  </si>
  <si>
    <t>PROKKA_06868_igbot</t>
  </si>
  <si>
    <t>PROKKA_06868</t>
  </si>
  <si>
    <t>Fold change</t>
  </si>
  <si>
    <t>antis</t>
  </si>
  <si>
    <t>sense</t>
  </si>
  <si>
    <t xml:space="preserve">transposition protein	</t>
  </si>
  <si>
    <t>ISPsy2	P</t>
  </si>
  <si>
    <t>Column1</t>
  </si>
  <si>
    <t>Column5</t>
  </si>
  <si>
    <t>Column6</t>
  </si>
  <si>
    <t>Column7</t>
  </si>
  <si>
    <t>Column8</t>
  </si>
  <si>
    <t>site-specific recombinase</t>
  </si>
  <si>
    <t>Transcript type</t>
  </si>
  <si>
    <t>Loci that are sense/antisense</t>
  </si>
  <si>
    <t>Is antisense?</t>
  </si>
  <si>
    <t>Is sense?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</si>
</sst>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T594" totalsRowShown="0">
  <autoFilter ref="A2:T594"/>
  <sortState ref="A3:T594">
    <sortCondition ref="A2:A594"/>
  </sortState>
  <tableColumns count="20">
    <tableColumn id="1" name="locus"/>
    <tableColumn id="2" name="baseMean"/>
    <tableColumn id="3" name="log2FoldChange"/>
    <tableColumn id="4" name="Fold change">
      <calculatedColumnFormula>IF(C3&lt;&gt;"NA", (IF(C3&lt;0, -1/(2^C3), (2^C3))), "NA")</calculatedColumnFormula>
    </tableColumn>
    <tableColumn id="5" name="lfcSE"/>
    <tableColumn id="6" name="stat"/>
    <tableColumn id="7" name="pvalue"/>
    <tableColumn id="8" name="padj"/>
    <tableColumn id="9" name="gene"/>
    <tableColumn id="10" name="product"/>
    <tableColumn id="11" name="locusNumber"/>
    <tableColumn id="12" name="Column1"/>
    <tableColumn id="13" name="Transcript type">
      <calculatedColumnFormula>RIGHT(A3, 5)</calculatedColumnFormula>
    </tableColumn>
    <tableColumn id="14" name="Loci that are sense/antisense">
      <calculatedColumnFormula>IF((OR($N$1 = M3,$O$1 = M3)), A3, "")</calculatedColumnFormula>
    </tableColumn>
    <tableColumn id="15" name="Is antisense?" dataDxfId="1">
      <calculatedColumnFormula>IF(Table1[[#This Row],[Transcript type]]=N$1, 1, 0)</calculatedColumnFormula>
    </tableColumn>
    <tableColumn id="16" name="Is sense?" dataDxfId="0">
      <calculatedColumnFormula>IF(Table1[[#This Row],[Transcript type]] = O$1, 1, 0)</calculatedColumnFormula>
    </tableColumn>
    <tableColumn id="17" name="Column5"/>
    <tableColumn id="18" name="Column6"/>
    <tableColumn id="19" name="Column7"/>
    <tableColumn id="20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4"/>
  <sheetViews>
    <sheetView tabSelected="1" workbookViewId="0">
      <pane ySplit="2" topLeftCell="A3" activePane="bottomLeft" state="frozen"/>
      <selection pane="bottomLeft" activeCell="O9" sqref="O9"/>
    </sheetView>
  </sheetViews>
  <sheetFormatPr defaultRowHeight="15" x14ac:dyDescent="0.25"/>
  <cols>
    <col min="1" max="1" width="20.7109375" bestFit="1" customWidth="1"/>
    <col min="2" max="2" width="12.42578125" customWidth="1"/>
    <col min="3" max="3" width="17.28515625" customWidth="1"/>
    <col min="4" max="4" width="13.7109375" customWidth="1"/>
    <col min="10" max="10" width="10" customWidth="1"/>
    <col min="11" max="11" width="15" customWidth="1"/>
    <col min="12" max="12" width="11" customWidth="1"/>
    <col min="13" max="13" width="20.5703125" customWidth="1"/>
    <col min="14" max="14" width="24.85546875" customWidth="1"/>
    <col min="15" max="20" width="11" customWidth="1"/>
  </cols>
  <sheetData>
    <row r="1" spans="1:20" s="3" customFormat="1" x14ac:dyDescent="0.25">
      <c r="N1" s="3" t="s">
        <v>1771</v>
      </c>
      <c r="O1" s="3" t="s">
        <v>1772</v>
      </c>
    </row>
    <row r="2" spans="1:20" x14ac:dyDescent="0.25">
      <c r="A2" t="s">
        <v>0</v>
      </c>
      <c r="B2" t="s">
        <v>1</v>
      </c>
      <c r="C2" t="s">
        <v>2</v>
      </c>
      <c r="D2" t="s">
        <v>1770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1775</v>
      </c>
      <c r="M2" t="s">
        <v>1781</v>
      </c>
      <c r="N2" t="s">
        <v>1782</v>
      </c>
      <c r="O2" t="s">
        <v>1783</v>
      </c>
      <c r="P2" t="s">
        <v>1784</v>
      </c>
      <c r="Q2" t="s">
        <v>1776</v>
      </c>
      <c r="R2" t="s">
        <v>1777</v>
      </c>
      <c r="S2" t="s">
        <v>1778</v>
      </c>
      <c r="T2" t="s">
        <v>1779</v>
      </c>
    </row>
    <row r="3" spans="1:20" x14ac:dyDescent="0.25">
      <c r="A3" t="s">
        <v>10</v>
      </c>
      <c r="B3">
        <v>556.40033117353596</v>
      </c>
      <c r="C3">
        <v>-0.43567336535727302</v>
      </c>
      <c r="D3">
        <f>IF(C3&lt;&gt;"NA", (IF(C3&lt;0, -1/(2^C3), (2^C3))), "NA")</f>
        <v>-1.3525419729243739</v>
      </c>
      <c r="E3">
        <v>0.152355500722228</v>
      </c>
      <c r="F3">
        <v>-2.8595840865082098</v>
      </c>
      <c r="G3">
        <v>4.2419694281687096E-3</v>
      </c>
      <c r="H3">
        <v>3.9380551723509502E-2</v>
      </c>
      <c r="I3" t="s">
        <v>11</v>
      </c>
      <c r="J3" t="s">
        <v>12</v>
      </c>
      <c r="K3" t="s">
        <v>13</v>
      </c>
      <c r="M3" s="3" t="str">
        <f>RIGHT(A3, 5)</f>
        <v>sense</v>
      </c>
      <c r="N3" s="3" t="str">
        <f>IF((OR($N$1 = M3,$O$1 = M3)), A3, "")</f>
        <v>PROKKA_00011_sense</v>
      </c>
      <c r="O3">
        <f>IF(Table1[[#This Row],[Transcript type]]=N$1, 1, 0)</f>
        <v>0</v>
      </c>
      <c r="P3">
        <f>IF(Table1[[#This Row],[Transcript type]] = O$1, 1, 0)</f>
        <v>1</v>
      </c>
    </row>
    <row r="4" spans="1:20" x14ac:dyDescent="0.25">
      <c r="A4" t="s">
        <v>14</v>
      </c>
      <c r="B4">
        <v>247.746382345087</v>
      </c>
      <c r="C4">
        <v>-0.67089782919040697</v>
      </c>
      <c r="D4" s="3">
        <f>IF(C4&lt;&gt;"NA", (IF(C4&lt;0, -1/(2^C4), (2^C4))), "NA")</f>
        <v>-1.5920634445734505</v>
      </c>
      <c r="E4">
        <v>0.18274500223465601</v>
      </c>
      <c r="F4">
        <v>-3.6712239513337401</v>
      </c>
      <c r="G4" s="3">
        <v>2.4139170564786101E-4</v>
      </c>
      <c r="H4">
        <v>4.7418986657465799E-3</v>
      </c>
      <c r="I4" t="s">
        <v>11</v>
      </c>
      <c r="J4" s="3" t="s">
        <v>15</v>
      </c>
      <c r="K4" t="s">
        <v>16</v>
      </c>
      <c r="M4" s="3" t="str">
        <f>RIGHT(A4, 5)</f>
        <v>igbot</v>
      </c>
      <c r="N4" s="3" t="str">
        <f>IF((OR($N$1 = M4,$O$1 = M4)), A4, "")</f>
        <v/>
      </c>
      <c r="O4">
        <f>IF(Table1[[#This Row],[Transcript type]]=N$1, 1, 0)</f>
        <v>0</v>
      </c>
      <c r="P4">
        <f>IF(Table1[[#This Row],[Transcript type]] = O$1, 1, 0)</f>
        <v>0</v>
      </c>
    </row>
    <row r="5" spans="1:20" x14ac:dyDescent="0.25">
      <c r="A5" t="s">
        <v>17</v>
      </c>
      <c r="B5">
        <v>89.6587641556318</v>
      </c>
      <c r="C5">
        <v>-0.754984256576409</v>
      </c>
      <c r="D5" s="3">
        <f>IF(C5&lt;&gt;"NA", (IF(C5&lt;0, -1/(2^C5), (2^C5))), "NA")</f>
        <v>-1.6876131760644419</v>
      </c>
      <c r="E5">
        <v>0.247159110248514</v>
      </c>
      <c r="F5">
        <v>-3.05464870713155</v>
      </c>
      <c r="G5" s="3">
        <v>2.2532427780888502E-3</v>
      </c>
      <c r="H5">
        <v>2.52640988200784E-2</v>
      </c>
      <c r="I5" t="s">
        <v>11</v>
      </c>
      <c r="J5" t="s">
        <v>18</v>
      </c>
      <c r="K5" t="s">
        <v>19</v>
      </c>
      <c r="M5" s="3" t="str">
        <f>RIGHT(A5, 5)</f>
        <v>igtop</v>
      </c>
      <c r="N5" s="3" t="str">
        <f>IF((OR($N$1 = M5,$O$1 = M5)), A5, "")</f>
        <v/>
      </c>
      <c r="O5">
        <f>IF(Table1[[#This Row],[Transcript type]]=N$1, 1, 0)</f>
        <v>0</v>
      </c>
      <c r="P5">
        <f>IF(Table1[[#This Row],[Transcript type]] = O$1, 1, 0)</f>
        <v>0</v>
      </c>
    </row>
    <row r="6" spans="1:20" x14ac:dyDescent="0.25">
      <c r="A6" t="s">
        <v>20</v>
      </c>
      <c r="B6">
        <v>259.69511049378502</v>
      </c>
      <c r="C6">
        <v>0.66254452122958496</v>
      </c>
      <c r="D6" s="3">
        <f>IF(C6&lt;&gt;"NA", (IF(C6&lt;0, -1/(2^C6), (2^C6))), "NA")</f>
        <v>1.5828719182990565</v>
      </c>
      <c r="E6">
        <v>0.229690682784603</v>
      </c>
      <c r="F6">
        <v>2.8845076047377098</v>
      </c>
      <c r="G6">
        <v>3.9202629015478397E-3</v>
      </c>
      <c r="H6">
        <v>3.7095204449906397E-2</v>
      </c>
      <c r="I6" t="s">
        <v>21</v>
      </c>
      <c r="J6" t="s">
        <v>22</v>
      </c>
      <c r="K6" t="s">
        <v>23</v>
      </c>
      <c r="M6" s="3" t="str">
        <f>RIGHT(A6, 5)</f>
        <v>sense</v>
      </c>
      <c r="N6" s="3" t="str">
        <f>IF((OR($N$1 = M6,$O$1 = M6)), A6, "")</f>
        <v>PROKKA_00037_sense</v>
      </c>
      <c r="O6">
        <f>IF(Table1[[#This Row],[Transcript type]]=N$1, 1, 0)</f>
        <v>0</v>
      </c>
      <c r="P6">
        <f>IF(Table1[[#This Row],[Transcript type]] = O$1, 1, 0)</f>
        <v>1</v>
      </c>
    </row>
    <row r="7" spans="1:20" x14ac:dyDescent="0.25">
      <c r="A7" t="s">
        <v>24</v>
      </c>
      <c r="B7">
        <v>1046.52437819687</v>
      </c>
      <c r="C7">
        <v>-0.57621540970196605</v>
      </c>
      <c r="D7" s="3">
        <f>IF(C7&lt;&gt;"NA", (IF(C7&lt;0, -1/(2^C7), (2^C7))), "NA")</f>
        <v>-1.4909329823198429</v>
      </c>
      <c r="E7">
        <v>0.137561539293552</v>
      </c>
      <c r="F7">
        <v>-4.1887827997645601</v>
      </c>
      <c r="G7" s="1">
        <v>2.80454661724013E-5</v>
      </c>
      <c r="H7">
        <v>7.8168737350099899E-4</v>
      </c>
      <c r="I7" t="s">
        <v>11</v>
      </c>
      <c r="J7" t="s">
        <v>25</v>
      </c>
      <c r="K7" t="s">
        <v>26</v>
      </c>
      <c r="M7" s="3" t="str">
        <f>RIGHT(A7, 5)</f>
        <v>igtop</v>
      </c>
      <c r="N7" s="3" t="str">
        <f>IF((OR($N$1 = M7,$O$1 = M7)), A7, "")</f>
        <v/>
      </c>
      <c r="O7">
        <f>IF(Table1[[#This Row],[Transcript type]]=N$1, 1, 0)</f>
        <v>0</v>
      </c>
      <c r="P7">
        <f>IF(Table1[[#This Row],[Transcript type]] = O$1, 1, 0)</f>
        <v>0</v>
      </c>
    </row>
    <row r="8" spans="1:20" x14ac:dyDescent="0.25">
      <c r="A8" t="s">
        <v>27</v>
      </c>
      <c r="B8">
        <v>657.91597118850996</v>
      </c>
      <c r="C8">
        <v>0.69858207270093697</v>
      </c>
      <c r="D8" s="3">
        <f>IF(C8&lt;&gt;"NA", (IF(C8&lt;0, -1/(2^C8), (2^C8))), "NA")</f>
        <v>1.6229089612609329</v>
      </c>
      <c r="E8">
        <v>0.147683331880127</v>
      </c>
      <c r="F8">
        <v>4.7302702600721904</v>
      </c>
      <c r="G8" s="1">
        <v>2.2422114007312399E-6</v>
      </c>
      <c r="H8">
        <v>1.0063301395182E-4</v>
      </c>
      <c r="I8" t="s">
        <v>11</v>
      </c>
      <c r="J8" t="s">
        <v>28</v>
      </c>
      <c r="K8" t="s">
        <v>29</v>
      </c>
      <c r="M8" s="3" t="str">
        <f>RIGHT(A8, 5)</f>
        <v>sense</v>
      </c>
      <c r="N8" s="3" t="str">
        <f>IF((OR($N$1 = M8,$O$1 = M8)), A8, "")</f>
        <v>PROKKA_00042_sense</v>
      </c>
      <c r="O8">
        <f>IF(Table1[[#This Row],[Transcript type]]=N$1, 1, 0)</f>
        <v>0</v>
      </c>
      <c r="P8">
        <f>IF(Table1[[#This Row],[Transcript type]] = O$1, 1, 0)</f>
        <v>1</v>
      </c>
    </row>
    <row r="9" spans="1:20" x14ac:dyDescent="0.25">
      <c r="A9" t="s">
        <v>30</v>
      </c>
      <c r="B9">
        <v>1575.87688658661</v>
      </c>
      <c r="C9">
        <v>0.53718306403042804</v>
      </c>
      <c r="D9" s="3">
        <f>IF(C9&lt;&gt;"NA", (IF(C9&lt;0, -1/(2^C9), (2^C9))), "NA")</f>
        <v>1.4511363313006294</v>
      </c>
      <c r="E9">
        <v>0.15141406482894801</v>
      </c>
      <c r="F9">
        <v>3.5477751993335902</v>
      </c>
      <c r="G9" s="3">
        <v>3.8849965414580398E-4</v>
      </c>
      <c r="H9">
        <v>6.8754568660199496E-3</v>
      </c>
      <c r="I9" t="s">
        <v>11</v>
      </c>
      <c r="J9" t="s">
        <v>31</v>
      </c>
      <c r="K9" t="s">
        <v>32</v>
      </c>
      <c r="M9" s="3" t="str">
        <f>RIGHT(A9, 5)</f>
        <v>igtop</v>
      </c>
      <c r="N9" s="3" t="str">
        <f>IF((OR($N$1 = M9,$O$1 = M9)), A9, "")</f>
        <v/>
      </c>
      <c r="O9">
        <f>IF(Table1[[#This Row],[Transcript type]]=N$1, 1, 0)</f>
        <v>0</v>
      </c>
      <c r="P9">
        <f>IF(Table1[[#This Row],[Transcript type]] = O$1, 1, 0)</f>
        <v>0</v>
      </c>
    </row>
    <row r="10" spans="1:20" x14ac:dyDescent="0.25">
      <c r="A10" t="s">
        <v>33</v>
      </c>
      <c r="B10">
        <v>111.683738093823</v>
      </c>
      <c r="C10">
        <v>0.64576043520023996</v>
      </c>
      <c r="D10" s="3">
        <f>IF(C10&lt;&gt;"NA", (IF(C10&lt;0, -1/(2^C10), (2^C10))), "NA")</f>
        <v>1.5645637403573109</v>
      </c>
      <c r="E10">
        <v>0.21542552737408399</v>
      </c>
      <c r="F10">
        <v>2.9976040586818899</v>
      </c>
      <c r="G10" s="3">
        <v>2.7211094470192599E-3</v>
      </c>
      <c r="H10">
        <v>2.8733733185462799E-2</v>
      </c>
      <c r="I10" t="s">
        <v>11</v>
      </c>
      <c r="J10" t="s">
        <v>25</v>
      </c>
      <c r="K10" t="s">
        <v>34</v>
      </c>
      <c r="M10" s="3" t="str">
        <f>RIGHT(A10, 5)</f>
        <v>igbot</v>
      </c>
      <c r="N10" s="3" t="str">
        <f>IF((OR($N$1 = M10,$O$1 = M10)), A10, "")</f>
        <v/>
      </c>
      <c r="O10">
        <f>IF(Table1[[#This Row],[Transcript type]]=N$1, 1, 0)</f>
        <v>0</v>
      </c>
      <c r="P10">
        <f>IF(Table1[[#This Row],[Transcript type]] = O$1, 1, 0)</f>
        <v>0</v>
      </c>
    </row>
    <row r="11" spans="1:20" x14ac:dyDescent="0.25">
      <c r="A11" t="s">
        <v>35</v>
      </c>
      <c r="B11">
        <v>1074.3876045864499</v>
      </c>
      <c r="C11">
        <v>0.79904758048081903</v>
      </c>
      <c r="D11" s="3">
        <f>IF(C11&lt;&gt;"NA", (IF(C11&lt;0, -1/(2^C11), (2^C11))), "NA")</f>
        <v>1.7399520885713733</v>
      </c>
      <c r="E11">
        <v>0.17312930044764199</v>
      </c>
      <c r="F11">
        <v>4.61532264275779</v>
      </c>
      <c r="G11" s="1">
        <v>3.9248509426517203E-6</v>
      </c>
      <c r="H11" s="3">
        <v>1.4941816263071801E-4</v>
      </c>
      <c r="I11" t="s">
        <v>11</v>
      </c>
      <c r="J11" t="s">
        <v>25</v>
      </c>
      <c r="K11" t="s">
        <v>34</v>
      </c>
      <c r="M11" s="3" t="str">
        <f>RIGHT(A11, 5)</f>
        <v>igtop</v>
      </c>
      <c r="N11" s="3" t="str">
        <f>IF((OR($N$1 = M11,$O$1 = M11)), A11, "")</f>
        <v/>
      </c>
      <c r="O11">
        <f>IF(Table1[[#This Row],[Transcript type]]=N$1, 1, 0)</f>
        <v>0</v>
      </c>
      <c r="P11">
        <f>IF(Table1[[#This Row],[Transcript type]] = O$1, 1, 0)</f>
        <v>0</v>
      </c>
    </row>
    <row r="12" spans="1:20" x14ac:dyDescent="0.25">
      <c r="A12" t="s">
        <v>36</v>
      </c>
      <c r="B12">
        <v>789.09524849849402</v>
      </c>
      <c r="C12">
        <v>0.93808930808919699</v>
      </c>
      <c r="D12" s="3">
        <f>IF(C12&lt;&gt;"NA", (IF(C12&lt;0, -1/(2^C12), (2^C12))), "NA")</f>
        <v>1.9159890394897157</v>
      </c>
      <c r="E12">
        <v>0.21449244949325599</v>
      </c>
      <c r="F12">
        <v>4.3735306781448804</v>
      </c>
      <c r="G12" s="1">
        <v>1.22253055654308E-5</v>
      </c>
      <c r="H12" s="3">
        <v>4.0025650421220599E-4</v>
      </c>
      <c r="I12" t="s">
        <v>37</v>
      </c>
      <c r="J12" t="s">
        <v>38</v>
      </c>
      <c r="K12" t="s">
        <v>39</v>
      </c>
      <c r="M12" s="3" t="str">
        <f>RIGHT(A12, 5)</f>
        <v>igtop</v>
      </c>
      <c r="N12" s="3" t="str">
        <f>IF((OR($N$1 = M12,$O$1 = M12)), A12, "")</f>
        <v/>
      </c>
      <c r="O12">
        <f>IF(Table1[[#This Row],[Transcript type]]=N$1, 1, 0)</f>
        <v>0</v>
      </c>
      <c r="P12">
        <f>IF(Table1[[#This Row],[Transcript type]] = O$1, 1, 0)</f>
        <v>0</v>
      </c>
    </row>
    <row r="13" spans="1:20" x14ac:dyDescent="0.25">
      <c r="A13" t="s">
        <v>40</v>
      </c>
      <c r="B13">
        <v>287.59427869819302</v>
      </c>
      <c r="C13">
        <v>1.36348013766565</v>
      </c>
      <c r="D13" s="3">
        <f>IF(C13&lt;&gt;"NA", (IF(C13&lt;0, -1/(2^C13), (2^C13))), "NA")</f>
        <v>2.5730511514212173</v>
      </c>
      <c r="E13">
        <v>0.22518959320374399</v>
      </c>
      <c r="F13">
        <v>6.0548097195238597</v>
      </c>
      <c r="G13" s="1">
        <v>1.4058374169946701E-9</v>
      </c>
      <c r="H13" s="1">
        <v>1.77027373201559E-7</v>
      </c>
      <c r="I13" t="s">
        <v>37</v>
      </c>
      <c r="J13" t="s">
        <v>38</v>
      </c>
      <c r="K13" t="s">
        <v>39</v>
      </c>
      <c r="M13" s="3" t="str">
        <f>RIGHT(A13, 5)</f>
        <v>sense</v>
      </c>
      <c r="N13" s="3" t="str">
        <f>IF((OR($N$1 = M13,$O$1 = M13)), A13, "")</f>
        <v>PROKKA_00087_sense</v>
      </c>
      <c r="O13">
        <f>IF(Table1[[#This Row],[Transcript type]]=N$1, 1, 0)</f>
        <v>0</v>
      </c>
      <c r="P13">
        <f>IF(Table1[[#This Row],[Transcript type]] = O$1, 1, 0)</f>
        <v>1</v>
      </c>
    </row>
    <row r="14" spans="1:20" x14ac:dyDescent="0.25">
      <c r="A14" t="s">
        <v>41</v>
      </c>
      <c r="B14">
        <v>210.24402230397899</v>
      </c>
      <c r="C14">
        <v>1.101138517621</v>
      </c>
      <c r="D14" s="3">
        <f>IF(C14&lt;&gt;"NA", (IF(C14&lt;0, -1/(2^C14), (2^C14))), "NA")</f>
        <v>2.14523919481026</v>
      </c>
      <c r="E14">
        <v>0.20950260384100999</v>
      </c>
      <c r="F14">
        <v>5.2559657848292902</v>
      </c>
      <c r="G14" s="1">
        <v>1.4724966658488999E-7</v>
      </c>
      <c r="H14" s="1">
        <v>9.39556713167632E-6</v>
      </c>
      <c r="I14" t="s">
        <v>42</v>
      </c>
      <c r="J14" t="s">
        <v>43</v>
      </c>
      <c r="K14" t="s">
        <v>44</v>
      </c>
      <c r="M14" s="3" t="str">
        <f>RIGHT(A14, 5)</f>
        <v>sense</v>
      </c>
      <c r="N14" s="3" t="str">
        <f>IF((OR($N$1 = M14,$O$1 = M14)), A14, "")</f>
        <v>PROKKA_00088_sense</v>
      </c>
      <c r="O14">
        <f>IF(Table1[[#This Row],[Transcript type]]=N$1, 1, 0)</f>
        <v>0</v>
      </c>
      <c r="P14">
        <f>IF(Table1[[#This Row],[Transcript type]] = O$1, 1, 0)</f>
        <v>1</v>
      </c>
    </row>
    <row r="15" spans="1:20" x14ac:dyDescent="0.25">
      <c r="A15" t="s">
        <v>45</v>
      </c>
      <c r="B15">
        <v>491.35632027688001</v>
      </c>
      <c r="C15">
        <v>0.80012795641023804</v>
      </c>
      <c r="D15" s="3">
        <f>IF(C15&lt;&gt;"NA", (IF(C15&lt;0, -1/(2^C15), (2^C15))), "NA")</f>
        <v>1.7412555562698262</v>
      </c>
      <c r="E15">
        <v>0.17113878479112801</v>
      </c>
      <c r="F15">
        <v>4.6753163368945403</v>
      </c>
      <c r="G15" s="1">
        <v>2.9350084692653E-6</v>
      </c>
      <c r="H15" s="3">
        <v>1.24257125797948E-4</v>
      </c>
      <c r="I15" t="s">
        <v>46</v>
      </c>
      <c r="J15" t="s">
        <v>47</v>
      </c>
      <c r="K15" t="s">
        <v>48</v>
      </c>
      <c r="M15" s="3" t="str">
        <f>RIGHT(A15, 5)</f>
        <v>sense</v>
      </c>
      <c r="N15" s="3" t="str">
        <f>IF((OR($N$1 = M15,$O$1 = M15)), A15, "")</f>
        <v>PROKKA_00089_sense</v>
      </c>
      <c r="O15">
        <f>IF(Table1[[#This Row],[Transcript type]]=N$1, 1, 0)</f>
        <v>0</v>
      </c>
      <c r="P15">
        <f>IF(Table1[[#This Row],[Transcript type]] = O$1, 1, 0)</f>
        <v>1</v>
      </c>
    </row>
    <row r="16" spans="1:20" x14ac:dyDescent="0.25">
      <c r="A16" t="s">
        <v>49</v>
      </c>
      <c r="B16">
        <v>29.1175672114314</v>
      </c>
      <c r="C16">
        <v>1.3676348635807201</v>
      </c>
      <c r="D16" s="3">
        <f>IF(C16&lt;&gt;"NA", (IF(C16&lt;0, -1/(2^C16), (2^C16))), "NA")</f>
        <v>2.5804717981787948</v>
      </c>
      <c r="E16">
        <v>0.36816582590233599</v>
      </c>
      <c r="F16">
        <v>3.7147251791466198</v>
      </c>
      <c r="G16" s="3">
        <v>2.0342465437750399E-4</v>
      </c>
      <c r="H16" s="3">
        <v>4.0796985825488604E-3</v>
      </c>
      <c r="I16" t="s">
        <v>50</v>
      </c>
      <c r="J16" t="s">
        <v>51</v>
      </c>
      <c r="K16" t="s">
        <v>52</v>
      </c>
      <c r="M16" s="3" t="str">
        <f>RIGHT(A16, 5)</f>
        <v>sense</v>
      </c>
      <c r="N16" s="3" t="str">
        <f>IF((OR($N$1 = M16,$O$1 = M16)), A16, "")</f>
        <v>PROKKA_00094_sense</v>
      </c>
      <c r="O16">
        <f>IF(Table1[[#This Row],[Transcript type]]=N$1, 1, 0)</f>
        <v>0</v>
      </c>
      <c r="P16">
        <f>IF(Table1[[#This Row],[Transcript type]] = O$1, 1, 0)</f>
        <v>1</v>
      </c>
    </row>
    <row r="17" spans="1:16" x14ac:dyDescent="0.25">
      <c r="A17" t="s">
        <v>53</v>
      </c>
      <c r="B17">
        <v>119.972856217147</v>
      </c>
      <c r="C17">
        <v>0.98040348608621097</v>
      </c>
      <c r="D17" s="3">
        <f>IF(C17&lt;&gt;"NA", (IF(C17&lt;0, -1/(2^C17), (2^C17))), "NA")</f>
        <v>1.9730171358779689</v>
      </c>
      <c r="E17">
        <v>0.22748784615413101</v>
      </c>
      <c r="F17">
        <v>4.3096961119494397</v>
      </c>
      <c r="G17" s="1">
        <v>1.63479032052698E-5</v>
      </c>
      <c r="H17">
        <v>5.1464456821204998E-4</v>
      </c>
      <c r="I17" t="s">
        <v>11</v>
      </c>
      <c r="J17" t="s">
        <v>25</v>
      </c>
      <c r="K17" t="s">
        <v>54</v>
      </c>
      <c r="M17" s="3" t="str">
        <f>RIGHT(A17, 5)</f>
        <v>sense</v>
      </c>
      <c r="N17" s="3" t="str">
        <f>IF((OR($N$1 = M17,$O$1 = M17)), A17, "")</f>
        <v>PROKKA_00104_sense</v>
      </c>
      <c r="O17">
        <f>IF(Table1[[#This Row],[Transcript type]]=N$1, 1, 0)</f>
        <v>0</v>
      </c>
      <c r="P17">
        <f>IF(Table1[[#This Row],[Transcript type]] = O$1, 1, 0)</f>
        <v>1</v>
      </c>
    </row>
    <row r="18" spans="1:16" x14ac:dyDescent="0.25">
      <c r="A18" t="s">
        <v>55</v>
      </c>
      <c r="B18">
        <v>31.374106298345801</v>
      </c>
      <c r="C18">
        <v>1.2800610101115399</v>
      </c>
      <c r="D18" s="3">
        <f>IF(C18&lt;&gt;"NA", (IF(C18&lt;0, -1/(2^C18), (2^C18))), "NA")</f>
        <v>2.4284924651044162</v>
      </c>
      <c r="E18">
        <v>0.36156923375522998</v>
      </c>
      <c r="F18">
        <v>3.5402929525195601</v>
      </c>
      <c r="G18" s="3">
        <v>3.9968310686004898E-4</v>
      </c>
      <c r="H18">
        <v>6.9852090312800801E-3</v>
      </c>
      <c r="I18" t="s">
        <v>11</v>
      </c>
      <c r="J18" t="s">
        <v>25</v>
      </c>
      <c r="K18" t="s">
        <v>56</v>
      </c>
      <c r="M18" s="3" t="str">
        <f>RIGHT(A18, 5)</f>
        <v>igbot</v>
      </c>
      <c r="N18" s="3" t="str">
        <f>IF((OR($N$1 = M18,$O$1 = M18)), A18, "")</f>
        <v/>
      </c>
      <c r="O18">
        <f>IF(Table1[[#This Row],[Transcript type]]=N$1, 1, 0)</f>
        <v>0</v>
      </c>
      <c r="P18">
        <f>IF(Table1[[#This Row],[Transcript type]] = O$1, 1, 0)</f>
        <v>0</v>
      </c>
    </row>
    <row r="19" spans="1:16" x14ac:dyDescent="0.25">
      <c r="A19" t="s">
        <v>57</v>
      </c>
      <c r="B19">
        <v>29.273067060443399</v>
      </c>
      <c r="C19">
        <v>1.9214526846289499</v>
      </c>
      <c r="D19" s="3">
        <f>IF(C19&lt;&gt;"NA", (IF(C19&lt;0, -1/(2^C19), (2^C19))), "NA")</f>
        <v>3.7880429395191375</v>
      </c>
      <c r="E19">
        <v>0.39011378373851702</v>
      </c>
      <c r="F19">
        <v>4.9253647646473597</v>
      </c>
      <c r="G19" s="1">
        <v>8.4203129563507202E-7</v>
      </c>
      <c r="H19" s="1">
        <v>4.54419306908114E-5</v>
      </c>
      <c r="I19" t="s">
        <v>11</v>
      </c>
      <c r="J19" t="s">
        <v>25</v>
      </c>
      <c r="K19" t="s">
        <v>58</v>
      </c>
      <c r="M19" s="3" t="str">
        <f>RIGHT(A19, 5)</f>
        <v>sense</v>
      </c>
      <c r="N19" s="3" t="str">
        <f>IF((OR($N$1 = M19,$O$1 = M19)), A19, "")</f>
        <v>PROKKA_00205_sense</v>
      </c>
      <c r="O19">
        <f>IF(Table1[[#This Row],[Transcript type]]=N$1, 1, 0)</f>
        <v>0</v>
      </c>
      <c r="P19">
        <f>IF(Table1[[#This Row],[Transcript type]] = O$1, 1, 0)</f>
        <v>1</v>
      </c>
    </row>
    <row r="20" spans="1:16" x14ac:dyDescent="0.25">
      <c r="A20" t="s">
        <v>59</v>
      </c>
      <c r="B20">
        <v>60.641731631526198</v>
      </c>
      <c r="C20">
        <v>2.9278202751647902</v>
      </c>
      <c r="D20" s="3">
        <f>IF(C20&lt;&gt;"NA", (IF(C20&lt;0, -1/(2^C20), (2^C20))), "NA")</f>
        <v>7.6095981801068993</v>
      </c>
      <c r="E20">
        <v>0.35899767087110301</v>
      </c>
      <c r="F20">
        <v>8.1555411433742098</v>
      </c>
      <c r="G20" s="1">
        <v>3.4761986204516602E-16</v>
      </c>
      <c r="H20" s="1">
        <v>1.70716114250381E-13</v>
      </c>
      <c r="I20" t="s">
        <v>11</v>
      </c>
      <c r="J20" t="s">
        <v>60</v>
      </c>
      <c r="K20" t="s">
        <v>61</v>
      </c>
      <c r="M20" s="3" t="str">
        <f>RIGHT(A20, 5)</f>
        <v>igtop</v>
      </c>
      <c r="N20" s="3" t="str">
        <f>IF((OR($N$1 = M20,$O$1 = M20)), A20, "")</f>
        <v/>
      </c>
      <c r="O20">
        <f>IF(Table1[[#This Row],[Transcript type]]=N$1, 1, 0)</f>
        <v>0</v>
      </c>
      <c r="P20">
        <f>IF(Table1[[#This Row],[Transcript type]] = O$1, 1, 0)</f>
        <v>0</v>
      </c>
    </row>
    <row r="21" spans="1:16" x14ac:dyDescent="0.25">
      <c r="A21" t="s">
        <v>62</v>
      </c>
      <c r="B21">
        <v>277.09742207852702</v>
      </c>
      <c r="C21">
        <v>0.90100727944161696</v>
      </c>
      <c r="D21" s="3">
        <f>IF(C21&lt;&gt;"NA", (IF(C21&lt;0, -1/(2^C21), (2^C21))), "NA")</f>
        <v>1.8673693120378183</v>
      </c>
      <c r="E21">
        <v>0.20955271132981401</v>
      </c>
      <c r="F21">
        <v>4.29966891730417</v>
      </c>
      <c r="G21" s="1">
        <v>1.7105345787260201E-5</v>
      </c>
      <c r="H21">
        <v>5.28329265165E-4</v>
      </c>
      <c r="I21" t="s">
        <v>11</v>
      </c>
      <c r="J21" t="s">
        <v>63</v>
      </c>
      <c r="K21" t="s">
        <v>64</v>
      </c>
      <c r="M21" s="3" t="str">
        <f>RIGHT(A21, 5)</f>
        <v>sense</v>
      </c>
      <c r="N21" s="3" t="str">
        <f>IF((OR($N$1 = M21,$O$1 = M21)), A21, "")</f>
        <v>PROKKA_00284_sense</v>
      </c>
      <c r="O21">
        <f>IF(Table1[[#This Row],[Transcript type]]=N$1, 1, 0)</f>
        <v>0</v>
      </c>
      <c r="P21">
        <f>IF(Table1[[#This Row],[Transcript type]] = O$1, 1, 0)</f>
        <v>1</v>
      </c>
    </row>
    <row r="22" spans="1:16" x14ac:dyDescent="0.25">
      <c r="A22" t="s">
        <v>65</v>
      </c>
      <c r="B22">
        <v>83.226621546983196</v>
      </c>
      <c r="C22">
        <v>-0.94438669240064699</v>
      </c>
      <c r="D22" s="3">
        <f>IF(C22&lt;&gt;"NA", (IF(C22&lt;0, -1/(2^C22), (2^C22))), "NA")</f>
        <v>-1.924370638407491</v>
      </c>
      <c r="E22">
        <v>0.24587143929508801</v>
      </c>
      <c r="F22">
        <v>-3.8409776064605001</v>
      </c>
      <c r="G22" s="3">
        <v>1.22545294690171E-4</v>
      </c>
      <c r="H22">
        <v>2.72316715938204E-3</v>
      </c>
      <c r="I22" t="s">
        <v>66</v>
      </c>
      <c r="J22" t="s">
        <v>67</v>
      </c>
      <c r="K22" t="s">
        <v>68</v>
      </c>
      <c r="M22" s="3" t="str">
        <f>RIGHT(A22, 5)</f>
        <v>igtop</v>
      </c>
      <c r="N22" s="3" t="str">
        <f>IF((OR($N$1 = M22,$O$1 = M22)), A22, "")</f>
        <v/>
      </c>
      <c r="O22">
        <f>IF(Table1[[#This Row],[Transcript type]]=N$1, 1, 0)</f>
        <v>0</v>
      </c>
      <c r="P22">
        <f>IF(Table1[[#This Row],[Transcript type]] = O$1, 1, 0)</f>
        <v>0</v>
      </c>
    </row>
    <row r="23" spans="1:16" x14ac:dyDescent="0.25">
      <c r="A23" t="s">
        <v>69</v>
      </c>
      <c r="B23">
        <v>1497.7652051411701</v>
      </c>
      <c r="C23">
        <v>-0.40948831689778398</v>
      </c>
      <c r="D23" s="3">
        <f>IF(C23&lt;&gt;"NA", (IF(C23&lt;0, -1/(2^C23), (2^C23))), "NA")</f>
        <v>-1.3282146503996903</v>
      </c>
      <c r="E23">
        <v>0.14029771741873101</v>
      </c>
      <c r="F23">
        <v>-2.9187097583036801</v>
      </c>
      <c r="G23">
        <v>3.5148331392954699E-3</v>
      </c>
      <c r="H23">
        <v>3.4248701482301698E-2</v>
      </c>
      <c r="I23" t="s">
        <v>70</v>
      </c>
      <c r="J23" t="s">
        <v>71</v>
      </c>
      <c r="K23" t="s">
        <v>72</v>
      </c>
      <c r="M23" s="3" t="str">
        <f>RIGHT(A23, 5)</f>
        <v>sense</v>
      </c>
      <c r="N23" s="3" t="str">
        <f>IF((OR($N$1 = M23,$O$1 = M23)), A23, "")</f>
        <v>PROKKA_00298_sense</v>
      </c>
      <c r="O23">
        <f>IF(Table1[[#This Row],[Transcript type]]=N$1, 1, 0)</f>
        <v>0</v>
      </c>
      <c r="P23">
        <f>IF(Table1[[#This Row],[Transcript type]] = O$1, 1, 0)</f>
        <v>1</v>
      </c>
    </row>
    <row r="24" spans="1:16" x14ac:dyDescent="0.25">
      <c r="A24" t="s">
        <v>73</v>
      </c>
      <c r="B24">
        <v>45.396854686376003</v>
      </c>
      <c r="C24">
        <v>1.35006345771211</v>
      </c>
      <c r="D24" s="3">
        <f>IF(C24&lt;&gt;"NA", (IF(C24&lt;0, -1/(2^C24), (2^C24))), "NA")</f>
        <v>2.5492333815646995</v>
      </c>
      <c r="E24">
        <v>0.31341425026246</v>
      </c>
      <c r="F24">
        <v>4.3076007443233202</v>
      </c>
      <c r="G24" s="1">
        <v>1.6503493431409699E-5</v>
      </c>
      <c r="H24">
        <v>5.1623347924619704E-4</v>
      </c>
      <c r="I24" t="s">
        <v>74</v>
      </c>
      <c r="J24" t="s">
        <v>75</v>
      </c>
      <c r="K24" t="s">
        <v>76</v>
      </c>
      <c r="M24" s="3" t="str">
        <f>RIGHT(A24, 5)</f>
        <v>sense</v>
      </c>
      <c r="N24" s="3" t="str">
        <f>IF((OR($N$1 = M24,$O$1 = M24)), A24, "")</f>
        <v>PROKKA_00300_sense</v>
      </c>
      <c r="O24">
        <f>IF(Table1[[#This Row],[Transcript type]]=N$1, 1, 0)</f>
        <v>0</v>
      </c>
      <c r="P24">
        <f>IF(Table1[[#This Row],[Transcript type]] = O$1, 1, 0)</f>
        <v>1</v>
      </c>
    </row>
    <row r="25" spans="1:16" x14ac:dyDescent="0.25">
      <c r="A25" t="s">
        <v>77</v>
      </c>
      <c r="B25">
        <v>26.964799399673598</v>
      </c>
      <c r="C25">
        <v>1.2667234445175599</v>
      </c>
      <c r="D25" s="3">
        <f>IF(C25&lt;&gt;"NA", (IF(C25&lt;0, -1/(2^C25), (2^C25))), "NA")</f>
        <v>2.4061447651080505</v>
      </c>
      <c r="E25">
        <v>0.37494957697786302</v>
      </c>
      <c r="F25">
        <v>3.3783834475224701</v>
      </c>
      <c r="G25">
        <v>7.2913333391971303E-4</v>
      </c>
      <c r="H25">
        <v>1.13675358821578E-2</v>
      </c>
      <c r="I25" t="s">
        <v>11</v>
      </c>
      <c r="J25" s="3" t="s">
        <v>78</v>
      </c>
      <c r="K25" t="s">
        <v>79</v>
      </c>
      <c r="M25" s="3" t="str">
        <f>RIGHT(A25, 5)</f>
        <v>igbot</v>
      </c>
      <c r="N25" s="3" t="str">
        <f>IF((OR($N$1 = M25,$O$1 = M25)), A25, "")</f>
        <v/>
      </c>
      <c r="O25">
        <f>IF(Table1[[#This Row],[Transcript type]]=N$1, 1, 0)</f>
        <v>0</v>
      </c>
      <c r="P25">
        <f>IF(Table1[[#This Row],[Transcript type]] = O$1, 1, 0)</f>
        <v>0</v>
      </c>
    </row>
    <row r="26" spans="1:16" x14ac:dyDescent="0.25">
      <c r="A26" t="s">
        <v>80</v>
      </c>
      <c r="B26">
        <v>57.353704014087199</v>
      </c>
      <c r="C26">
        <v>-1.2354393453419299</v>
      </c>
      <c r="D26" s="3">
        <f>IF(C26&lt;&gt;"NA", (IF(C26&lt;0, -1/(2^C26), (2^C26))), "NA")</f>
        <v>-2.3545303927299073</v>
      </c>
      <c r="E26">
        <v>0.27401155611946798</v>
      </c>
      <c r="F26">
        <v>-4.5087125624850897</v>
      </c>
      <c r="G26" s="1">
        <v>6.5222202002599498E-6</v>
      </c>
      <c r="H26">
        <v>2.2879016716768999E-4</v>
      </c>
      <c r="I26" t="s">
        <v>81</v>
      </c>
      <c r="J26" t="s">
        <v>82</v>
      </c>
      <c r="K26" t="s">
        <v>83</v>
      </c>
      <c r="M26" s="3" t="str">
        <f>RIGHT(A26, 5)</f>
        <v>igtop</v>
      </c>
      <c r="N26" s="3" t="str">
        <f>IF((OR($N$1 = M26,$O$1 = M26)), A26, "")</f>
        <v/>
      </c>
      <c r="O26">
        <f>IF(Table1[[#This Row],[Transcript type]]=N$1, 1, 0)</f>
        <v>0</v>
      </c>
      <c r="P26">
        <f>IF(Table1[[#This Row],[Transcript type]] = O$1, 1, 0)</f>
        <v>0</v>
      </c>
    </row>
    <row r="27" spans="1:16" x14ac:dyDescent="0.25">
      <c r="A27" t="s">
        <v>84</v>
      </c>
      <c r="B27">
        <v>543.50497227902599</v>
      </c>
      <c r="C27">
        <v>0.78390681151723496</v>
      </c>
      <c r="D27" s="3">
        <f>IF(C27&lt;&gt;"NA", (IF(C27&lt;0, -1/(2^C27), (2^C27))), "NA")</f>
        <v>1.7217871571127554</v>
      </c>
      <c r="E27">
        <v>0.16142405972419799</v>
      </c>
      <c r="F27">
        <v>4.8561956182776198</v>
      </c>
      <c r="G27" s="1">
        <v>1.1966249169225801E-6</v>
      </c>
      <c r="H27" s="1">
        <v>6.1214843406320695E-5</v>
      </c>
      <c r="I27" t="s">
        <v>85</v>
      </c>
      <c r="J27" t="s">
        <v>86</v>
      </c>
      <c r="K27" t="s">
        <v>87</v>
      </c>
      <c r="M27" s="3" t="str">
        <f>RIGHT(A27, 5)</f>
        <v>igtop</v>
      </c>
      <c r="N27" s="3" t="str">
        <f>IF((OR($N$1 = M27,$O$1 = M27)), A27, "")</f>
        <v/>
      </c>
      <c r="O27">
        <f>IF(Table1[[#This Row],[Transcript type]]=N$1, 1, 0)</f>
        <v>0</v>
      </c>
      <c r="P27">
        <f>IF(Table1[[#This Row],[Transcript type]] = O$1, 1, 0)</f>
        <v>0</v>
      </c>
    </row>
    <row r="28" spans="1:16" x14ac:dyDescent="0.25">
      <c r="A28" t="s">
        <v>88</v>
      </c>
      <c r="B28">
        <v>218.728433003085</v>
      </c>
      <c r="C28">
        <v>0.68920527570850898</v>
      </c>
      <c r="D28" s="3">
        <f>IF(C28&lt;&gt;"NA", (IF(C28&lt;0, -1/(2^C28), (2^C28))), "NA")</f>
        <v>1.612395068358824</v>
      </c>
      <c r="E28">
        <v>0.184014553129555</v>
      </c>
      <c r="F28">
        <v>3.7453846121794201</v>
      </c>
      <c r="G28">
        <v>1.8011761949933701E-4</v>
      </c>
      <c r="H28">
        <v>3.7640750185584898E-3</v>
      </c>
      <c r="I28" t="s">
        <v>89</v>
      </c>
      <c r="J28" t="s">
        <v>90</v>
      </c>
      <c r="K28" t="s">
        <v>91</v>
      </c>
      <c r="M28" s="3" t="str">
        <f>RIGHT(A28, 5)</f>
        <v>sense</v>
      </c>
      <c r="N28" s="3" t="str">
        <f>IF((OR($N$1 = M28,$O$1 = M28)), A28, "")</f>
        <v>PROKKA_00435_sense</v>
      </c>
      <c r="O28">
        <f>IF(Table1[[#This Row],[Transcript type]]=N$1, 1, 0)</f>
        <v>0</v>
      </c>
      <c r="P28">
        <f>IF(Table1[[#This Row],[Transcript type]] = O$1, 1, 0)</f>
        <v>1</v>
      </c>
    </row>
    <row r="29" spans="1:16" x14ac:dyDescent="0.25">
      <c r="A29" t="s">
        <v>92</v>
      </c>
      <c r="B29">
        <v>247.498404510683</v>
      </c>
      <c r="C29">
        <v>-0.75987390060697702</v>
      </c>
      <c r="D29" s="3">
        <f>IF(C29&lt;&gt;"NA", (IF(C29&lt;0, -1/(2^C29), (2^C29))), "NA")</f>
        <v>-1.6933426109026919</v>
      </c>
      <c r="E29">
        <v>0.16392776680350701</v>
      </c>
      <c r="F29">
        <v>-4.6354190960083397</v>
      </c>
      <c r="G29" s="1">
        <v>3.5621502824291101E-6</v>
      </c>
      <c r="H29">
        <v>1.4339114784433899E-4</v>
      </c>
      <c r="I29" t="s">
        <v>93</v>
      </c>
      <c r="J29" t="s">
        <v>94</v>
      </c>
      <c r="K29" t="s">
        <v>95</v>
      </c>
      <c r="M29" s="3" t="str">
        <f>RIGHT(A29, 5)</f>
        <v>sense</v>
      </c>
      <c r="N29" s="3" t="str">
        <f>IF((OR($N$1 = M29,$O$1 = M29)), A29, "")</f>
        <v>PROKKA_00438_sense</v>
      </c>
      <c r="O29">
        <f>IF(Table1[[#This Row],[Transcript type]]=N$1, 1, 0)</f>
        <v>0</v>
      </c>
      <c r="P29">
        <f>IF(Table1[[#This Row],[Transcript type]] = O$1, 1, 0)</f>
        <v>1</v>
      </c>
    </row>
    <row r="30" spans="1:16" x14ac:dyDescent="0.25">
      <c r="A30" t="s">
        <v>96</v>
      </c>
      <c r="B30">
        <v>281.62437370624298</v>
      </c>
      <c r="C30">
        <v>-0.94360069977651895</v>
      </c>
      <c r="D30" s="3">
        <f>IF(C30&lt;&gt;"NA", (IF(C30&lt;0, -1/(2^C30), (2^C30))), "NA")</f>
        <v>-1.9233225103297276</v>
      </c>
      <c r="E30">
        <v>0.17290118618213199</v>
      </c>
      <c r="F30">
        <v>-5.4574564848996703</v>
      </c>
      <c r="G30" s="1">
        <v>4.8300347015993998E-8</v>
      </c>
      <c r="H30" s="1">
        <v>3.5403433462021801E-6</v>
      </c>
      <c r="I30" t="s">
        <v>97</v>
      </c>
      <c r="J30" t="s">
        <v>98</v>
      </c>
      <c r="K30" t="s">
        <v>99</v>
      </c>
      <c r="M30" s="3" t="str">
        <f>RIGHT(A30, 5)</f>
        <v>igtop</v>
      </c>
      <c r="N30" s="3" t="str">
        <f>IF((OR($N$1 = M30,$O$1 = M30)), A30, "")</f>
        <v/>
      </c>
      <c r="O30">
        <f>IF(Table1[[#This Row],[Transcript type]]=N$1, 1, 0)</f>
        <v>0</v>
      </c>
      <c r="P30">
        <f>IF(Table1[[#This Row],[Transcript type]] = O$1, 1, 0)</f>
        <v>0</v>
      </c>
    </row>
    <row r="31" spans="1:16" x14ac:dyDescent="0.25">
      <c r="A31" t="s">
        <v>100</v>
      </c>
      <c r="B31">
        <v>285.13889110856002</v>
      </c>
      <c r="C31">
        <v>-0.51795466653834299</v>
      </c>
      <c r="D31" s="3">
        <f>IF(C31&lt;&gt;"NA", (IF(C31&lt;0, -1/(2^C31), (2^C31))), "NA")</f>
        <v>-1.4319237454963878</v>
      </c>
      <c r="E31">
        <v>0.16218832927230101</v>
      </c>
      <c r="F31">
        <v>-3.1935384553394002</v>
      </c>
      <c r="G31" s="3">
        <v>1.4054061757229699E-3</v>
      </c>
      <c r="H31" s="3">
        <v>1.8067931227684599E-2</v>
      </c>
      <c r="I31" t="s">
        <v>101</v>
      </c>
      <c r="J31" t="s">
        <v>102</v>
      </c>
      <c r="K31" t="s">
        <v>103</v>
      </c>
      <c r="M31" s="3" t="str">
        <f>RIGHT(A31, 5)</f>
        <v>sense</v>
      </c>
      <c r="N31" s="3" t="str">
        <f>IF((OR($N$1 = M31,$O$1 = M31)), A31, "")</f>
        <v>PROKKA_00442_sense</v>
      </c>
      <c r="O31">
        <f>IF(Table1[[#This Row],[Transcript type]]=N$1, 1, 0)</f>
        <v>0</v>
      </c>
      <c r="P31">
        <f>IF(Table1[[#This Row],[Transcript type]] = O$1, 1, 0)</f>
        <v>1</v>
      </c>
    </row>
    <row r="32" spans="1:16" x14ac:dyDescent="0.25">
      <c r="A32" t="s">
        <v>104</v>
      </c>
      <c r="B32">
        <v>68.749922234452001</v>
      </c>
      <c r="C32">
        <v>-0.83373683049410297</v>
      </c>
      <c r="D32" s="3">
        <f>IF(C32&lt;&gt;"NA", (IF(C32&lt;0, -1/(2^C32), (2^C32))), "NA")</f>
        <v>-1.7822958442842045</v>
      </c>
      <c r="E32">
        <v>0.25473287369583397</v>
      </c>
      <c r="F32">
        <v>-3.2729848268018702</v>
      </c>
      <c r="G32" s="3">
        <v>1.0641819014766301E-3</v>
      </c>
      <c r="H32">
        <v>1.4612608694721699E-2</v>
      </c>
      <c r="I32" t="s">
        <v>11</v>
      </c>
      <c r="J32" t="s">
        <v>105</v>
      </c>
      <c r="K32" t="s">
        <v>106</v>
      </c>
      <c r="M32" t="str">
        <f>RIGHT(A32, 5)</f>
        <v>igtop</v>
      </c>
      <c r="N32" s="3" t="str">
        <f>IF((OR($N$1 = M32,$O$1 = M32)), A32, "")</f>
        <v/>
      </c>
      <c r="O32">
        <f>IF(Table1[[#This Row],[Transcript type]]=N$1, 1, 0)</f>
        <v>0</v>
      </c>
      <c r="P32">
        <f>IF(Table1[[#This Row],[Transcript type]] = O$1, 1, 0)</f>
        <v>0</v>
      </c>
    </row>
    <row r="33" spans="1:16" x14ac:dyDescent="0.25">
      <c r="A33" t="s">
        <v>107</v>
      </c>
      <c r="B33">
        <v>79.169881813954902</v>
      </c>
      <c r="C33">
        <v>-1.1851218549940601</v>
      </c>
      <c r="D33" s="3">
        <f>IF(C33&lt;&gt;"NA", (IF(C33&lt;0, -1/(2^C33), (2^C33))), "NA")</f>
        <v>-2.273825993539476</v>
      </c>
      <c r="E33">
        <v>0.32406231298035398</v>
      </c>
      <c r="F33">
        <v>-3.6570801587345101</v>
      </c>
      <c r="G33" s="3">
        <v>2.5510462214301498E-4</v>
      </c>
      <c r="H33" s="3">
        <v>4.9639392535703701E-3</v>
      </c>
      <c r="I33" t="s">
        <v>11</v>
      </c>
      <c r="J33" t="s">
        <v>108</v>
      </c>
      <c r="K33" t="s">
        <v>109</v>
      </c>
      <c r="M33" s="3" t="str">
        <f>RIGHT(A33, 5)</f>
        <v>antis</v>
      </c>
      <c r="N33" s="3" t="str">
        <f>IF((OR($N$1 = M33,$O$1 = M33)), A33, "")</f>
        <v>PROKKA_00469_antis</v>
      </c>
      <c r="O33">
        <f>IF(Table1[[#This Row],[Transcript type]]=N$1, 1, 0)</f>
        <v>1</v>
      </c>
      <c r="P33">
        <f>IF(Table1[[#This Row],[Transcript type]] = O$1, 1, 0)</f>
        <v>0</v>
      </c>
    </row>
    <row r="34" spans="1:16" x14ac:dyDescent="0.25">
      <c r="A34" t="s">
        <v>110</v>
      </c>
      <c r="B34">
        <v>443.335459949849</v>
      </c>
      <c r="C34">
        <v>0.44962083461583102</v>
      </c>
      <c r="D34" s="3">
        <f>IF(C34&lt;&gt;"NA", (IF(C34&lt;0, -1/(2^C34), (2^C34))), "NA")</f>
        <v>1.3656812847567066</v>
      </c>
      <c r="E34">
        <v>0.144410633412865</v>
      </c>
      <c r="F34">
        <v>3.1134884183381502</v>
      </c>
      <c r="G34" s="3">
        <v>1.8488976630991799E-3</v>
      </c>
      <c r="H34">
        <v>2.20386806395148E-2</v>
      </c>
      <c r="I34" t="s">
        <v>111</v>
      </c>
      <c r="J34" t="s">
        <v>112</v>
      </c>
      <c r="K34" t="s">
        <v>113</v>
      </c>
      <c r="M34" s="3" t="str">
        <f>RIGHT(A34, 5)</f>
        <v>sense</v>
      </c>
      <c r="N34" s="3" t="str">
        <f>IF((OR($N$1 = M34,$O$1 = M34)), A34, "")</f>
        <v>PROKKA_00515_sense</v>
      </c>
      <c r="O34">
        <f>IF(Table1[[#This Row],[Transcript type]]=N$1, 1, 0)</f>
        <v>0</v>
      </c>
      <c r="P34">
        <f>IF(Table1[[#This Row],[Transcript type]] = O$1, 1, 0)</f>
        <v>1</v>
      </c>
    </row>
    <row r="35" spans="1:16" x14ac:dyDescent="0.25">
      <c r="A35" t="s">
        <v>114</v>
      </c>
      <c r="B35">
        <v>169.82024877226499</v>
      </c>
      <c r="C35">
        <v>-0.86205957160712399</v>
      </c>
      <c r="D35" s="3">
        <f>IF(C35&lt;&gt;"NA", (IF(C35&lt;0, -1/(2^C35), (2^C35))), "NA")</f>
        <v>-1.8176312847813461</v>
      </c>
      <c r="E35">
        <v>0.18450544740877101</v>
      </c>
      <c r="F35">
        <v>-4.6722716522143299</v>
      </c>
      <c r="G35" s="1">
        <v>2.9788661317769101E-6</v>
      </c>
      <c r="H35">
        <v>1.2503599635176399E-4</v>
      </c>
      <c r="I35" t="s">
        <v>115</v>
      </c>
      <c r="J35" t="s">
        <v>116</v>
      </c>
      <c r="K35" t="s">
        <v>117</v>
      </c>
      <c r="M35" s="3" t="str">
        <f>RIGHT(A35, 5)</f>
        <v>igtop</v>
      </c>
      <c r="N35" s="3" t="str">
        <f>IF((OR($N$1 = M35,$O$1 = M35)), A35, "")</f>
        <v/>
      </c>
      <c r="O35">
        <f>IF(Table1[[#This Row],[Transcript type]]=N$1, 1, 0)</f>
        <v>0</v>
      </c>
      <c r="P35">
        <f>IF(Table1[[#This Row],[Transcript type]] = O$1, 1, 0)</f>
        <v>0</v>
      </c>
    </row>
    <row r="36" spans="1:16" x14ac:dyDescent="0.25">
      <c r="A36" t="s">
        <v>118</v>
      </c>
      <c r="B36">
        <v>51.377214336869798</v>
      </c>
      <c r="C36">
        <v>1.34563681921481</v>
      </c>
      <c r="D36" s="3">
        <f>IF(C36&lt;&gt;"NA", (IF(C36&lt;0, -1/(2^C36), (2^C36))), "NA")</f>
        <v>2.5414235258692783</v>
      </c>
      <c r="E36">
        <v>0.30174780241483901</v>
      </c>
      <c r="F36">
        <v>4.4594751260684999</v>
      </c>
      <c r="G36" s="1">
        <v>8.2160607283939294E-6</v>
      </c>
      <c r="H36">
        <v>2.8414841012072299E-4</v>
      </c>
      <c r="I36" t="s">
        <v>119</v>
      </c>
      <c r="J36" t="s">
        <v>120</v>
      </c>
      <c r="K36" t="s">
        <v>121</v>
      </c>
      <c r="M36" s="3" t="str">
        <f>RIGHT(A36, 5)</f>
        <v>sense</v>
      </c>
      <c r="N36" s="3" t="str">
        <f>IF((OR($N$1 = M36,$O$1 = M36)), A36, "")</f>
        <v>PROKKA_00542_sense</v>
      </c>
      <c r="O36">
        <f>IF(Table1[[#This Row],[Transcript type]]=N$1, 1, 0)</f>
        <v>0</v>
      </c>
      <c r="P36">
        <f>IF(Table1[[#This Row],[Transcript type]] = O$1, 1, 0)</f>
        <v>1</v>
      </c>
    </row>
    <row r="37" spans="1:16" x14ac:dyDescent="0.25">
      <c r="A37" t="s">
        <v>122</v>
      </c>
      <c r="B37">
        <v>99.863546075384093</v>
      </c>
      <c r="C37">
        <v>-0.89344415283798695</v>
      </c>
      <c r="D37" s="3">
        <f>IF(C37&lt;&gt;"NA", (IF(C37&lt;0, -1/(2^C37), (2^C37))), "NA")</f>
        <v>-1.8576055051282281</v>
      </c>
      <c r="E37">
        <v>0.24733953277630499</v>
      </c>
      <c r="F37">
        <v>-3.6122173548618401</v>
      </c>
      <c r="G37">
        <v>3.0358993136933999E-4</v>
      </c>
      <c r="H37">
        <v>5.6905731028810301E-3</v>
      </c>
      <c r="I37" t="s">
        <v>123</v>
      </c>
      <c r="J37" t="s">
        <v>124</v>
      </c>
      <c r="K37" t="s">
        <v>125</v>
      </c>
      <c r="M37" s="3" t="str">
        <f>RIGHT(A37, 5)</f>
        <v>igtop</v>
      </c>
      <c r="N37" s="3" t="str">
        <f>IF((OR($N$1 = M37,$O$1 = M37)), A37, "")</f>
        <v/>
      </c>
      <c r="O37">
        <f>IF(Table1[[#This Row],[Transcript type]]=N$1, 1, 0)</f>
        <v>0</v>
      </c>
      <c r="P37">
        <f>IF(Table1[[#This Row],[Transcript type]] = O$1, 1, 0)</f>
        <v>0</v>
      </c>
    </row>
    <row r="38" spans="1:16" x14ac:dyDescent="0.25">
      <c r="A38" t="s">
        <v>126</v>
      </c>
      <c r="B38">
        <v>182.47716623025701</v>
      </c>
      <c r="C38">
        <v>0.59023483097523999</v>
      </c>
      <c r="D38" s="3">
        <f>IF(C38&lt;&gt;"NA", (IF(C38&lt;0, -1/(2^C38), (2^C38))), "NA")</f>
        <v>1.5054917800212135</v>
      </c>
      <c r="E38">
        <v>0.18388777953522001</v>
      </c>
      <c r="F38">
        <v>3.2097556045707401</v>
      </c>
      <c r="G38">
        <v>1.3284787298320901E-3</v>
      </c>
      <c r="H38">
        <v>1.7208528556273101E-2</v>
      </c>
      <c r="I38" t="s">
        <v>127</v>
      </c>
      <c r="J38" t="s">
        <v>128</v>
      </c>
      <c r="K38" t="s">
        <v>129</v>
      </c>
      <c r="M38" s="3" t="str">
        <f>RIGHT(A38, 5)</f>
        <v>sense</v>
      </c>
      <c r="N38" s="3" t="str">
        <f>IF((OR($N$1 = M38,$O$1 = M38)), A38, "")</f>
        <v>PROKKA_00569_sense</v>
      </c>
      <c r="O38">
        <f>IF(Table1[[#This Row],[Transcript type]]=N$1, 1, 0)</f>
        <v>0</v>
      </c>
      <c r="P38">
        <f>IF(Table1[[#This Row],[Transcript type]] = O$1, 1, 0)</f>
        <v>1</v>
      </c>
    </row>
    <row r="39" spans="1:16" x14ac:dyDescent="0.25">
      <c r="A39" t="s">
        <v>130</v>
      </c>
      <c r="B39">
        <v>114.616168678139</v>
      </c>
      <c r="C39">
        <v>-0.66748814002430101</v>
      </c>
      <c r="D39" s="3">
        <f>IF(C39&lt;&gt;"NA", (IF(C39&lt;0, -1/(2^C39), (2^C39))), "NA")</f>
        <v>-1.5883051785908244</v>
      </c>
      <c r="E39">
        <v>0.212346731296988</v>
      </c>
      <c r="F39">
        <v>-3.14338787297249</v>
      </c>
      <c r="G39" s="3">
        <v>1.6700438426676301E-3</v>
      </c>
      <c r="H39" s="3">
        <v>2.0317630736215699E-2</v>
      </c>
      <c r="I39" t="s">
        <v>11</v>
      </c>
      <c r="J39" t="s">
        <v>25</v>
      </c>
      <c r="K39" t="s">
        <v>131</v>
      </c>
      <c r="M39" s="3" t="str">
        <f>RIGHT(A39, 5)</f>
        <v>sense</v>
      </c>
      <c r="N39" s="3" t="str">
        <f>IF((OR($N$1 = M39,$O$1 = M39)), A39, "")</f>
        <v>PROKKA_00578_sense</v>
      </c>
      <c r="O39">
        <f>IF(Table1[[#This Row],[Transcript type]]=N$1, 1, 0)</f>
        <v>0</v>
      </c>
      <c r="P39">
        <f>IF(Table1[[#This Row],[Transcript type]] = O$1, 1, 0)</f>
        <v>1</v>
      </c>
    </row>
    <row r="40" spans="1:16" x14ac:dyDescent="0.25">
      <c r="A40" t="s">
        <v>132</v>
      </c>
      <c r="B40">
        <v>5313.9613243225504</v>
      </c>
      <c r="C40">
        <v>-0.48756535931887701</v>
      </c>
      <c r="D40" s="3">
        <f>IF(C40&lt;&gt;"NA", (IF(C40&lt;0, -1/(2^C40), (2^C40))), "NA")</f>
        <v>-1.402076783387048</v>
      </c>
      <c r="E40">
        <v>0.148654753162033</v>
      </c>
      <c r="F40">
        <v>-3.2798504517876599</v>
      </c>
      <c r="G40" s="3">
        <v>1.0386212569122001E-3</v>
      </c>
      <c r="H40">
        <v>1.4527551208571601E-2</v>
      </c>
      <c r="I40" t="s">
        <v>133</v>
      </c>
      <c r="J40" t="s">
        <v>134</v>
      </c>
      <c r="K40" t="s">
        <v>135</v>
      </c>
      <c r="M40" s="3" t="str">
        <f>RIGHT(A40, 5)</f>
        <v>sense</v>
      </c>
      <c r="N40" s="3" t="str">
        <f>IF((OR($N$1 = M40,$O$1 = M40)), A40, "")</f>
        <v>PROKKA_00597_sense</v>
      </c>
      <c r="O40">
        <f>IF(Table1[[#This Row],[Transcript type]]=N$1, 1, 0)</f>
        <v>0</v>
      </c>
      <c r="P40">
        <f>IF(Table1[[#This Row],[Transcript type]] = O$1, 1, 0)</f>
        <v>1</v>
      </c>
    </row>
    <row r="41" spans="1:16" x14ac:dyDescent="0.25">
      <c r="A41" t="s">
        <v>136</v>
      </c>
      <c r="B41">
        <v>171.599081792817</v>
      </c>
      <c r="C41">
        <v>-0.55529628851802104</v>
      </c>
      <c r="D41" s="3">
        <f>IF(C41&lt;&gt;"NA", (IF(C41&lt;0, -1/(2^C41), (2^C41))), "NA")</f>
        <v>-1.4694703897040888</v>
      </c>
      <c r="E41">
        <v>0.18385198554079099</v>
      </c>
      <c r="F41">
        <v>-3.0203442561941598</v>
      </c>
      <c r="G41">
        <v>2.5248752392327801E-3</v>
      </c>
      <c r="H41">
        <v>2.72520050546642E-2</v>
      </c>
      <c r="I41" t="s">
        <v>137</v>
      </c>
      <c r="J41" t="s">
        <v>138</v>
      </c>
      <c r="K41" t="s">
        <v>139</v>
      </c>
      <c r="M41" s="3" t="str">
        <f>RIGHT(A41, 5)</f>
        <v>antis</v>
      </c>
      <c r="N41" s="3" t="str">
        <f>IF((OR($N$1 = M41,$O$1 = M41)), A41, "")</f>
        <v>PROKKA_00613_antis</v>
      </c>
      <c r="O41">
        <f>IF(Table1[[#This Row],[Transcript type]]=N$1, 1, 0)</f>
        <v>1</v>
      </c>
      <c r="P41">
        <f>IF(Table1[[#This Row],[Transcript type]] = O$1, 1, 0)</f>
        <v>0</v>
      </c>
    </row>
    <row r="42" spans="1:16" x14ac:dyDescent="0.25">
      <c r="A42" t="s">
        <v>140</v>
      </c>
      <c r="B42">
        <v>87.346996145178394</v>
      </c>
      <c r="C42">
        <v>-0.75255404883284904</v>
      </c>
      <c r="D42" s="3">
        <f>IF(C42&lt;&gt;"NA", (IF(C42&lt;0, -1/(2^C42), (2^C42))), "NA")</f>
        <v>-1.6847727987358907</v>
      </c>
      <c r="E42">
        <v>0.22665684781901899</v>
      </c>
      <c r="F42">
        <v>-3.32023521933804</v>
      </c>
      <c r="G42" s="3">
        <v>8.9941632310582096E-4</v>
      </c>
      <c r="H42" s="3">
        <v>1.30681466354221E-2</v>
      </c>
      <c r="I42" t="s">
        <v>141</v>
      </c>
      <c r="J42" t="s">
        <v>142</v>
      </c>
      <c r="K42" t="s">
        <v>143</v>
      </c>
      <c r="M42" s="3" t="str">
        <f>RIGHT(A42, 5)</f>
        <v>sense</v>
      </c>
      <c r="N42" s="3" t="str">
        <f>IF((OR($N$1 = M42,$O$1 = M42)), A42, "")</f>
        <v>PROKKA_00625_sense</v>
      </c>
      <c r="O42">
        <f>IF(Table1[[#This Row],[Transcript type]]=N$1, 1, 0)</f>
        <v>0</v>
      </c>
      <c r="P42">
        <f>IF(Table1[[#This Row],[Transcript type]] = O$1, 1, 0)</f>
        <v>1</v>
      </c>
    </row>
    <row r="43" spans="1:16" x14ac:dyDescent="0.25">
      <c r="A43" t="s">
        <v>144</v>
      </c>
      <c r="B43">
        <v>260.77624385215</v>
      </c>
      <c r="C43">
        <v>0.56127499510596601</v>
      </c>
      <c r="D43" s="3">
        <f>IF(C43&lt;&gt;"NA", (IF(C43&lt;0, -1/(2^C43), (2^C43))), "NA")</f>
        <v>1.4755726922621339</v>
      </c>
      <c r="E43">
        <v>0.196408305385085</v>
      </c>
      <c r="F43">
        <v>2.8576948108457598</v>
      </c>
      <c r="G43" s="3">
        <v>4.2673059967956199E-3</v>
      </c>
      <c r="H43" s="3">
        <v>3.95410183967232E-2</v>
      </c>
      <c r="I43" t="s">
        <v>11</v>
      </c>
      <c r="J43" t="s">
        <v>145</v>
      </c>
      <c r="K43" t="s">
        <v>146</v>
      </c>
      <c r="M43" s="3" t="str">
        <f>RIGHT(A43, 5)</f>
        <v>sense</v>
      </c>
      <c r="N43" s="3" t="str">
        <f>IF((OR($N$1 = M43,$O$1 = M43)), A43, "")</f>
        <v>PROKKA_00647_sense</v>
      </c>
      <c r="O43">
        <f>IF(Table1[[#This Row],[Transcript type]]=N$1, 1, 0)</f>
        <v>0</v>
      </c>
      <c r="P43">
        <f>IF(Table1[[#This Row],[Transcript type]] = O$1, 1, 0)</f>
        <v>1</v>
      </c>
    </row>
    <row r="44" spans="1:16" x14ac:dyDescent="0.25">
      <c r="A44" t="s">
        <v>147</v>
      </c>
      <c r="B44">
        <v>61.2390748398903</v>
      </c>
      <c r="C44">
        <v>-0.73881987813963201</v>
      </c>
      <c r="D44" s="3">
        <f>IF(C44&lt;&gt;"NA", (IF(C44&lt;0, -1/(2^C44), (2^C44))), "NA")</f>
        <v>-1.6688101967491951</v>
      </c>
      <c r="E44">
        <v>0.26342758313494302</v>
      </c>
      <c r="F44">
        <v>-2.8046412959009102</v>
      </c>
      <c r="G44">
        <v>5.0372603874355897E-3</v>
      </c>
      <c r="H44">
        <v>4.3323968060763898E-2</v>
      </c>
      <c r="I44" t="s">
        <v>11</v>
      </c>
      <c r="J44" t="s">
        <v>148</v>
      </c>
      <c r="K44" t="s">
        <v>149</v>
      </c>
      <c r="M44" s="3" t="str">
        <f>RIGHT(A44, 5)</f>
        <v>sense</v>
      </c>
      <c r="N44" s="3" t="str">
        <f>IF((OR($N$1 = M44,$O$1 = M44)), A44, "")</f>
        <v>PROKKA_00655_sense</v>
      </c>
      <c r="O44">
        <f>IF(Table1[[#This Row],[Transcript type]]=N$1, 1, 0)</f>
        <v>0</v>
      </c>
      <c r="P44">
        <f>IF(Table1[[#This Row],[Transcript type]] = O$1, 1, 0)</f>
        <v>1</v>
      </c>
    </row>
    <row r="45" spans="1:16" x14ac:dyDescent="0.25">
      <c r="A45" t="s">
        <v>150</v>
      </c>
      <c r="B45">
        <v>414.506186537399</v>
      </c>
      <c r="C45">
        <v>0.73105615510774702</v>
      </c>
      <c r="D45" s="3">
        <f>IF(C45&lt;&gt;"NA", (IF(C45&lt;0, -1/(2^C45), (2^C45))), "NA")</f>
        <v>1.6598537776637217</v>
      </c>
      <c r="E45">
        <v>0.19563514936153101</v>
      </c>
      <c r="F45">
        <v>3.7368343955245198</v>
      </c>
      <c r="G45">
        <v>1.8635156834154201E-4</v>
      </c>
      <c r="H45">
        <v>3.8569832079322101E-3</v>
      </c>
      <c r="I45" t="s">
        <v>11</v>
      </c>
      <c r="J45" t="s">
        <v>151</v>
      </c>
      <c r="K45" t="s">
        <v>152</v>
      </c>
      <c r="M45" s="3" t="str">
        <f>RIGHT(A45, 5)</f>
        <v>sense</v>
      </c>
      <c r="N45" s="3" t="str">
        <f>IF((OR($N$1 = M45,$O$1 = M45)), A45, "")</f>
        <v>PROKKA_00666_sense</v>
      </c>
      <c r="O45">
        <f>IF(Table1[[#This Row],[Transcript type]]=N$1, 1, 0)</f>
        <v>0</v>
      </c>
      <c r="P45">
        <f>IF(Table1[[#This Row],[Transcript type]] = O$1, 1, 0)</f>
        <v>1</v>
      </c>
    </row>
    <row r="46" spans="1:16" x14ac:dyDescent="0.25">
      <c r="A46" t="s">
        <v>153</v>
      </c>
      <c r="B46">
        <v>74.183577809398599</v>
      </c>
      <c r="C46">
        <v>-0.87651994482963902</v>
      </c>
      <c r="D46" s="3">
        <f>IF(C46&lt;&gt;"NA", (IF(C46&lt;0, -1/(2^C46), (2^C46))), "NA")</f>
        <v>-1.8359413155202935</v>
      </c>
      <c r="E46">
        <v>0.249789000856493</v>
      </c>
      <c r="F46">
        <v>-3.5090413982367901</v>
      </c>
      <c r="G46">
        <v>4.49724898217958E-4</v>
      </c>
      <c r="H46">
        <v>7.6158585349944598E-3</v>
      </c>
      <c r="I46" t="s">
        <v>11</v>
      </c>
      <c r="J46" t="s">
        <v>154</v>
      </c>
      <c r="K46" t="s">
        <v>155</v>
      </c>
      <c r="M46" s="3" t="str">
        <f>RIGHT(A46, 5)</f>
        <v>igtop</v>
      </c>
      <c r="N46" s="3" t="str">
        <f>IF((OR($N$1 = M46,$O$1 = M46)), A46, "")</f>
        <v/>
      </c>
      <c r="O46">
        <f>IF(Table1[[#This Row],[Transcript type]]=N$1, 1, 0)</f>
        <v>0</v>
      </c>
      <c r="P46">
        <f>IF(Table1[[#This Row],[Transcript type]] = O$1, 1, 0)</f>
        <v>0</v>
      </c>
    </row>
    <row r="47" spans="1:16" x14ac:dyDescent="0.25">
      <c r="A47" t="s">
        <v>156</v>
      </c>
      <c r="B47">
        <v>1062.8752360288199</v>
      </c>
      <c r="C47">
        <v>0.78216011557186904</v>
      </c>
      <c r="D47" s="3">
        <f>IF(C47&lt;&gt;"NA", (IF(C47&lt;0, -1/(2^C47), (2^C47))), "NA")</f>
        <v>1.7197038209146429</v>
      </c>
      <c r="E47">
        <v>0.19476517665222901</v>
      </c>
      <c r="F47">
        <v>4.0159135684121203</v>
      </c>
      <c r="G47" s="1">
        <v>5.9215956472240001E-5</v>
      </c>
      <c r="H47" s="3">
        <v>1.4761906712445201E-3</v>
      </c>
      <c r="I47" t="s">
        <v>11</v>
      </c>
      <c r="J47" t="s">
        <v>157</v>
      </c>
      <c r="K47" t="s">
        <v>158</v>
      </c>
      <c r="M47" s="3" t="str">
        <f>RIGHT(A47, 5)</f>
        <v>igtop</v>
      </c>
      <c r="N47" s="3" t="str">
        <f>IF((OR($N$1 = M47,$O$1 = M47)), A47, "")</f>
        <v/>
      </c>
      <c r="O47">
        <f>IF(Table1[[#This Row],[Transcript type]]=N$1, 1, 0)</f>
        <v>0</v>
      </c>
      <c r="P47">
        <f>IF(Table1[[#This Row],[Transcript type]] = O$1, 1, 0)</f>
        <v>0</v>
      </c>
    </row>
    <row r="48" spans="1:16" x14ac:dyDescent="0.25">
      <c r="A48" t="s">
        <v>159</v>
      </c>
      <c r="B48">
        <v>411.59520358521701</v>
      </c>
      <c r="C48">
        <v>-0.52348404880077004</v>
      </c>
      <c r="D48" s="3">
        <f>IF(C48&lt;&gt;"NA", (IF(C48&lt;0, -1/(2^C48), (2^C48))), "NA")</f>
        <v>-1.4374223753781032</v>
      </c>
      <c r="E48">
        <v>0.15964110920417601</v>
      </c>
      <c r="F48">
        <v>-3.2791306162327598</v>
      </c>
      <c r="G48" s="3">
        <v>1.0412742873991401E-3</v>
      </c>
      <c r="H48" s="3">
        <v>1.4527551208571601E-2</v>
      </c>
      <c r="I48" t="s">
        <v>160</v>
      </c>
      <c r="J48" t="s">
        <v>161</v>
      </c>
      <c r="K48" t="s">
        <v>162</v>
      </c>
      <c r="M48" s="3" t="str">
        <f>RIGHT(A48, 5)</f>
        <v>sense</v>
      </c>
      <c r="N48" s="3" t="str">
        <f>IF((OR($N$1 = M48,$O$1 = M48)), A48, "")</f>
        <v>PROKKA_00676_sense</v>
      </c>
      <c r="O48">
        <f>IF(Table1[[#This Row],[Transcript type]]=N$1, 1, 0)</f>
        <v>0</v>
      </c>
      <c r="P48">
        <f>IF(Table1[[#This Row],[Transcript type]] = O$1, 1, 0)</f>
        <v>1</v>
      </c>
    </row>
    <row r="49" spans="1:16" x14ac:dyDescent="0.25">
      <c r="A49" t="s">
        <v>163</v>
      </c>
      <c r="B49">
        <v>1011.92166511421</v>
      </c>
      <c r="C49">
        <v>0.559256500344126</v>
      </c>
      <c r="D49" s="3">
        <f>IF(C49&lt;&gt;"NA", (IF(C49&lt;0, -1/(2^C49), (2^C49))), "NA")</f>
        <v>1.473509641477619</v>
      </c>
      <c r="E49">
        <v>0.17335930263077801</v>
      </c>
      <c r="F49">
        <v>3.2259964816265798</v>
      </c>
      <c r="G49" s="3">
        <v>1.25534900193889E-3</v>
      </c>
      <c r="H49">
        <v>1.6548075247524201E-2</v>
      </c>
      <c r="I49" t="s">
        <v>11</v>
      </c>
      <c r="J49" t="s">
        <v>164</v>
      </c>
      <c r="K49" t="s">
        <v>165</v>
      </c>
      <c r="M49" s="3" t="str">
        <f>RIGHT(A49, 5)</f>
        <v>igtop</v>
      </c>
      <c r="N49" s="3" t="str">
        <f>IF((OR($N$1 = M49,$O$1 = M49)), A49, "")</f>
        <v/>
      </c>
      <c r="O49">
        <f>IF(Table1[[#This Row],[Transcript type]]=N$1, 1, 0)</f>
        <v>0</v>
      </c>
      <c r="P49">
        <f>IF(Table1[[#This Row],[Transcript type]] = O$1, 1, 0)</f>
        <v>0</v>
      </c>
    </row>
    <row r="50" spans="1:16" x14ac:dyDescent="0.25">
      <c r="A50" t="s">
        <v>166</v>
      </c>
      <c r="B50">
        <v>2090.8984377797101</v>
      </c>
      <c r="C50">
        <v>0.71962189334508198</v>
      </c>
      <c r="D50" s="3">
        <f>IF(C50&lt;&gt;"NA", (IF(C50&lt;0, -1/(2^C50), (2^C50))), "NA")</f>
        <v>1.646750391766298</v>
      </c>
      <c r="E50">
        <v>0.185258907461782</v>
      </c>
      <c r="F50">
        <v>3.88441183856995</v>
      </c>
      <c r="G50">
        <v>1.02577904945306E-4</v>
      </c>
      <c r="H50">
        <v>2.3762268452188601E-3</v>
      </c>
      <c r="I50" t="s">
        <v>11</v>
      </c>
      <c r="J50" t="s">
        <v>164</v>
      </c>
      <c r="K50" t="s">
        <v>165</v>
      </c>
      <c r="M50" s="3" t="str">
        <f>RIGHT(A50, 5)</f>
        <v>sense</v>
      </c>
      <c r="N50" s="3" t="str">
        <f>IF((OR($N$1 = M50,$O$1 = M50)), A50, "")</f>
        <v>PROKKA_00680_sense</v>
      </c>
      <c r="O50">
        <f>IF(Table1[[#This Row],[Transcript type]]=N$1, 1, 0)</f>
        <v>0</v>
      </c>
      <c r="P50">
        <f>IF(Table1[[#This Row],[Transcript type]] = O$1, 1, 0)</f>
        <v>1</v>
      </c>
    </row>
    <row r="51" spans="1:16" x14ac:dyDescent="0.25">
      <c r="A51" t="s">
        <v>167</v>
      </c>
      <c r="B51">
        <v>1437.30117103661</v>
      </c>
      <c r="C51">
        <v>-1.0810179960851301</v>
      </c>
      <c r="D51" s="3">
        <f>IF(C51&lt;&gt;"NA", (IF(C51&lt;0, -1/(2^C51), (2^C51))), "NA")</f>
        <v>-2.115528316036388</v>
      </c>
      <c r="E51">
        <v>0.181757966495078</v>
      </c>
      <c r="F51">
        <v>-5.94756871971496</v>
      </c>
      <c r="G51" s="1">
        <v>2.7215452210082002E-9</v>
      </c>
      <c r="H51" s="1">
        <v>3.1822639477074498E-7</v>
      </c>
      <c r="I51" t="s">
        <v>11</v>
      </c>
      <c r="J51" t="s">
        <v>168</v>
      </c>
      <c r="K51" t="s">
        <v>169</v>
      </c>
      <c r="M51" s="3" t="str">
        <f>RIGHT(A51, 5)</f>
        <v>sense</v>
      </c>
      <c r="N51" s="3" t="str">
        <f>IF((OR($N$1 = M51,$O$1 = M51)), A51, "")</f>
        <v>PROKKA_00683_sense</v>
      </c>
      <c r="O51">
        <f>IF(Table1[[#This Row],[Transcript type]]=N$1, 1, 0)</f>
        <v>0</v>
      </c>
      <c r="P51">
        <f>IF(Table1[[#This Row],[Transcript type]] = O$1, 1, 0)</f>
        <v>1</v>
      </c>
    </row>
    <row r="52" spans="1:16" x14ac:dyDescent="0.25">
      <c r="A52" t="s">
        <v>170</v>
      </c>
      <c r="B52">
        <v>1429.9759629145599</v>
      </c>
      <c r="C52">
        <v>-0.38538556638042598</v>
      </c>
      <c r="D52" s="3">
        <f>IF(C52&lt;&gt;"NA", (IF(C52&lt;0, -1/(2^C52), (2^C52))), "NA")</f>
        <v>-1.3062088303058468</v>
      </c>
      <c r="E52">
        <v>0.13528428218278299</v>
      </c>
      <c r="F52">
        <v>-2.84870910472609</v>
      </c>
      <c r="G52" s="3">
        <v>4.3896996296559302E-3</v>
      </c>
      <c r="H52" s="3">
        <v>4.0294981086430398E-2</v>
      </c>
      <c r="I52" t="s">
        <v>11</v>
      </c>
      <c r="J52" t="s">
        <v>25</v>
      </c>
      <c r="K52" t="s">
        <v>171</v>
      </c>
      <c r="M52" s="3" t="str">
        <f>RIGHT(A52, 5)</f>
        <v>igtop</v>
      </c>
      <c r="N52" s="3" t="str">
        <f>IF((OR($N$1 = M52,$O$1 = M52)), A52, "")</f>
        <v/>
      </c>
      <c r="O52">
        <f>IF(Table1[[#This Row],[Transcript type]]=N$1, 1, 0)</f>
        <v>0</v>
      </c>
      <c r="P52">
        <f>IF(Table1[[#This Row],[Transcript type]] = O$1, 1, 0)</f>
        <v>0</v>
      </c>
    </row>
    <row r="53" spans="1:16" x14ac:dyDescent="0.25">
      <c r="A53" t="s">
        <v>172</v>
      </c>
      <c r="B53">
        <v>401.00743233411498</v>
      </c>
      <c r="C53">
        <v>-0.56384141137121002</v>
      </c>
      <c r="D53" s="3">
        <f>IF(C53&lt;&gt;"NA", (IF(C53&lt;0, -1/(2^C53), (2^C53))), "NA")</f>
        <v>-1.4781999308294733</v>
      </c>
      <c r="E53">
        <v>0.16941474914959201</v>
      </c>
      <c r="F53">
        <v>-3.3281719224655202</v>
      </c>
      <c r="G53" s="3">
        <v>8.7417900995554495E-4</v>
      </c>
      <c r="H53">
        <v>1.2892171525200301E-2</v>
      </c>
      <c r="I53" t="s">
        <v>173</v>
      </c>
      <c r="J53" t="s">
        <v>174</v>
      </c>
      <c r="K53" t="s">
        <v>175</v>
      </c>
      <c r="M53" s="3" t="str">
        <f>RIGHT(A53, 5)</f>
        <v>igtop</v>
      </c>
      <c r="N53" s="3" t="str">
        <f>IF((OR($N$1 = M53,$O$1 = M53)), A53, "")</f>
        <v/>
      </c>
      <c r="O53">
        <f>IF(Table1[[#This Row],[Transcript type]]=N$1, 1, 0)</f>
        <v>0</v>
      </c>
      <c r="P53">
        <f>IF(Table1[[#This Row],[Transcript type]] = O$1, 1, 0)</f>
        <v>0</v>
      </c>
    </row>
    <row r="54" spans="1:16" x14ac:dyDescent="0.25">
      <c r="A54" t="s">
        <v>176</v>
      </c>
      <c r="B54">
        <v>163.31324732991499</v>
      </c>
      <c r="C54">
        <v>-0.64045621162060995</v>
      </c>
      <c r="D54" s="3">
        <f>IF(C54&lt;&gt;"NA", (IF(C54&lt;0, -1/(2^C54), (2^C54))), "NA")</f>
        <v>-1.5588220148922463</v>
      </c>
      <c r="E54">
        <v>0.21840292378031301</v>
      </c>
      <c r="F54">
        <v>-2.9324525539082602</v>
      </c>
      <c r="G54">
        <v>3.3629630332597102E-3</v>
      </c>
      <c r="H54">
        <v>3.30357543864193E-2</v>
      </c>
      <c r="I54" t="s">
        <v>11</v>
      </c>
      <c r="J54" t="s">
        <v>177</v>
      </c>
      <c r="K54" t="s">
        <v>178</v>
      </c>
      <c r="M54" s="3" t="str">
        <f>RIGHT(A54, 5)</f>
        <v>igtop</v>
      </c>
      <c r="N54" s="3" t="str">
        <f>IF((OR($N$1 = M54,$O$1 = M54)), A54, "")</f>
        <v/>
      </c>
      <c r="O54">
        <f>IF(Table1[[#This Row],[Transcript type]]=N$1, 1, 0)</f>
        <v>0</v>
      </c>
      <c r="P54">
        <f>IF(Table1[[#This Row],[Transcript type]] = O$1, 1, 0)</f>
        <v>0</v>
      </c>
    </row>
    <row r="55" spans="1:16" x14ac:dyDescent="0.25">
      <c r="A55" t="s">
        <v>179</v>
      </c>
      <c r="B55">
        <v>3548.9066520941801</v>
      </c>
      <c r="C55">
        <v>-0.37328966189777102</v>
      </c>
      <c r="D55" s="3">
        <f>IF(C55&lt;&gt;"NA", (IF(C55&lt;0, -1/(2^C55), (2^C55))), "NA")</f>
        <v>-1.2953030415266995</v>
      </c>
      <c r="E55">
        <v>0.12638974520990201</v>
      </c>
      <c r="F55">
        <v>-2.9534806109295602</v>
      </c>
      <c r="G55" s="3">
        <v>3.1421234634827402E-3</v>
      </c>
      <c r="H55">
        <v>3.14917721003342E-2</v>
      </c>
      <c r="I55" t="s">
        <v>180</v>
      </c>
      <c r="J55" t="s">
        <v>181</v>
      </c>
      <c r="K55" t="s">
        <v>182</v>
      </c>
      <c r="M55" s="3" t="str">
        <f>RIGHT(A55, 5)</f>
        <v>sense</v>
      </c>
      <c r="N55" s="3" t="str">
        <f>IF((OR($N$1 = M55,$O$1 = M55)), A55, "")</f>
        <v>PROKKA_00696_sense</v>
      </c>
      <c r="O55">
        <f>IF(Table1[[#This Row],[Transcript type]]=N$1, 1, 0)</f>
        <v>0</v>
      </c>
      <c r="P55">
        <f>IF(Table1[[#This Row],[Transcript type]] = O$1, 1, 0)</f>
        <v>1</v>
      </c>
    </row>
    <row r="56" spans="1:16" x14ac:dyDescent="0.25">
      <c r="A56" t="s">
        <v>183</v>
      </c>
      <c r="B56">
        <v>12153.2970614597</v>
      </c>
      <c r="C56">
        <v>-0.53860574792716198</v>
      </c>
      <c r="D56" s="3">
        <f>IF(C56&lt;&gt;"NA", (IF(C56&lt;0, -1/(2^C56), (2^C56))), "NA")</f>
        <v>-1.4525680452129561</v>
      </c>
      <c r="E56">
        <v>0.14412046511927701</v>
      </c>
      <c r="F56">
        <v>-3.7371912967488701</v>
      </c>
      <c r="G56">
        <v>1.86087346106068E-4</v>
      </c>
      <c r="H56">
        <v>3.8569832079322101E-3</v>
      </c>
      <c r="I56" t="s">
        <v>184</v>
      </c>
      <c r="J56" t="s">
        <v>185</v>
      </c>
      <c r="K56" t="s">
        <v>186</v>
      </c>
      <c r="M56" s="3" t="str">
        <f>RIGHT(A56, 5)</f>
        <v>sense</v>
      </c>
      <c r="N56" s="3" t="str">
        <f>IF((OR($N$1 = M56,$O$1 = M56)), A56, "")</f>
        <v>PROKKA_00699_sense</v>
      </c>
      <c r="O56">
        <f>IF(Table1[[#This Row],[Transcript type]]=N$1, 1, 0)</f>
        <v>0</v>
      </c>
      <c r="P56">
        <f>IF(Table1[[#This Row],[Transcript type]] = O$1, 1, 0)</f>
        <v>1</v>
      </c>
    </row>
    <row r="57" spans="1:16" x14ac:dyDescent="0.25">
      <c r="A57" t="s">
        <v>187</v>
      </c>
      <c r="B57">
        <v>150.865746972816</v>
      </c>
      <c r="C57">
        <v>-0.57508204912469796</v>
      </c>
      <c r="D57" s="3">
        <f>IF(C57&lt;&gt;"NA", (IF(C57&lt;0, -1/(2^C57), (2^C57))), "NA")</f>
        <v>-1.4897621866465098</v>
      </c>
      <c r="E57">
        <v>0.20274009000848001</v>
      </c>
      <c r="F57">
        <v>-2.8365482579229599</v>
      </c>
      <c r="G57">
        <v>4.5604085964443099E-3</v>
      </c>
      <c r="H57">
        <v>4.09436318412029E-2</v>
      </c>
      <c r="I57" t="s">
        <v>188</v>
      </c>
      <c r="J57" t="s">
        <v>189</v>
      </c>
      <c r="K57" t="s">
        <v>190</v>
      </c>
      <c r="M57" s="3" t="str">
        <f>RIGHT(A57, 5)</f>
        <v>igtop</v>
      </c>
      <c r="N57" s="3" t="str">
        <f>IF((OR($N$1 = M57,$O$1 = M57)), A57, "")</f>
        <v/>
      </c>
      <c r="O57">
        <f>IF(Table1[[#This Row],[Transcript type]]=N$1, 1, 0)</f>
        <v>0</v>
      </c>
      <c r="P57">
        <f>IF(Table1[[#This Row],[Transcript type]] = O$1, 1, 0)</f>
        <v>0</v>
      </c>
    </row>
    <row r="58" spans="1:16" x14ac:dyDescent="0.25">
      <c r="A58" t="s">
        <v>191</v>
      </c>
      <c r="B58">
        <v>26264.437204350801</v>
      </c>
      <c r="C58">
        <v>0.44694805655554198</v>
      </c>
      <c r="D58" s="3">
        <f>IF(C58&lt;&gt;"NA", (IF(C58&lt;0, -1/(2^C58), (2^C58))), "NA")</f>
        <v>1.3631535268031287</v>
      </c>
      <c r="E58">
        <v>0.13237657705936601</v>
      </c>
      <c r="F58">
        <v>3.3763379178108202</v>
      </c>
      <c r="G58">
        <v>7.3457638592467299E-4</v>
      </c>
      <c r="H58">
        <v>1.14161538964433E-2</v>
      </c>
      <c r="I58" t="s">
        <v>192</v>
      </c>
      <c r="J58" t="s">
        <v>193</v>
      </c>
      <c r="K58" t="s">
        <v>194</v>
      </c>
      <c r="M58" s="3" t="str">
        <f>RIGHT(A58, 5)</f>
        <v>sense</v>
      </c>
      <c r="N58" s="3" t="str">
        <f>IF((OR($N$1 = M58,$O$1 = M58)), A58, "")</f>
        <v>PROKKA_00704_sense</v>
      </c>
      <c r="O58">
        <f>IF(Table1[[#This Row],[Transcript type]]=N$1, 1, 0)</f>
        <v>0</v>
      </c>
      <c r="P58">
        <f>IF(Table1[[#This Row],[Transcript type]] = O$1, 1, 0)</f>
        <v>1</v>
      </c>
    </row>
    <row r="59" spans="1:16" x14ac:dyDescent="0.25">
      <c r="A59" t="s">
        <v>195</v>
      </c>
      <c r="B59">
        <v>793.39064350097203</v>
      </c>
      <c r="C59">
        <v>0.53374553249454904</v>
      </c>
      <c r="D59" s="3">
        <f>IF(C59&lt;&gt;"NA", (IF(C59&lt;0, -1/(2^C59), (2^C59))), "NA")</f>
        <v>1.4476828025947328</v>
      </c>
      <c r="E59">
        <v>0.172789086698726</v>
      </c>
      <c r="F59">
        <v>3.08900025280639</v>
      </c>
      <c r="G59">
        <v>2.00831268171855E-3</v>
      </c>
      <c r="H59">
        <v>2.3261376367735401E-2</v>
      </c>
      <c r="I59" t="s">
        <v>196</v>
      </c>
      <c r="J59" t="s">
        <v>197</v>
      </c>
      <c r="K59" t="s">
        <v>198</v>
      </c>
      <c r="M59" s="3" t="str">
        <f>RIGHT(A59, 5)</f>
        <v>igtop</v>
      </c>
      <c r="N59" s="3" t="str">
        <f>IF((OR($N$1 = M59,$O$1 = M59)), A59, "")</f>
        <v/>
      </c>
      <c r="O59">
        <f>IF(Table1[[#This Row],[Transcript type]]=N$1, 1, 0)</f>
        <v>0</v>
      </c>
      <c r="P59">
        <f>IF(Table1[[#This Row],[Transcript type]] = O$1, 1, 0)</f>
        <v>0</v>
      </c>
    </row>
    <row r="60" spans="1:16" x14ac:dyDescent="0.25">
      <c r="A60" t="s">
        <v>199</v>
      </c>
      <c r="B60">
        <v>17501.667616843901</v>
      </c>
      <c r="C60">
        <v>0.342505178907061</v>
      </c>
      <c r="D60" s="3">
        <f>IF(C60&lt;&gt;"NA", (IF(C60&lt;0, -1/(2^C60), (2^C60))), "NA")</f>
        <v>1.2679564361631208</v>
      </c>
      <c r="E60">
        <v>0.11977058917746</v>
      </c>
      <c r="F60">
        <v>2.8596768310088501</v>
      </c>
      <c r="G60" s="3">
        <v>4.2407291770464499E-3</v>
      </c>
      <c r="H60" s="3">
        <v>3.9380551723509502E-2</v>
      </c>
      <c r="I60" t="s">
        <v>196</v>
      </c>
      <c r="J60" t="s">
        <v>197</v>
      </c>
      <c r="K60" t="s">
        <v>198</v>
      </c>
      <c r="M60" s="3" t="str">
        <f>RIGHT(A60, 5)</f>
        <v>sense</v>
      </c>
      <c r="N60" s="3" t="str">
        <f>IF((OR($N$1 = M60,$O$1 = M60)), A60, "")</f>
        <v>PROKKA_00705_sense</v>
      </c>
      <c r="O60">
        <f>IF(Table1[[#This Row],[Transcript type]]=N$1, 1, 0)</f>
        <v>0</v>
      </c>
      <c r="P60">
        <f>IF(Table1[[#This Row],[Transcript type]] = O$1, 1, 0)</f>
        <v>1</v>
      </c>
    </row>
    <row r="61" spans="1:16" x14ac:dyDescent="0.25">
      <c r="A61" t="s">
        <v>200</v>
      </c>
      <c r="B61">
        <v>7627.7513433878403</v>
      </c>
      <c r="C61">
        <v>-0.48630616544127597</v>
      </c>
      <c r="D61" s="3">
        <f>IF(C61&lt;&gt;"NA", (IF(C61&lt;0, -1/(2^C61), (2^C61))), "NA")</f>
        <v>-1.4008535752859268</v>
      </c>
      <c r="E61">
        <v>0.16168269245618899</v>
      </c>
      <c r="F61">
        <v>-3.00778121673754</v>
      </c>
      <c r="G61" s="3">
        <v>2.6316251833414499E-3</v>
      </c>
      <c r="H61">
        <v>2.8185094218061299E-2</v>
      </c>
      <c r="I61" t="s">
        <v>201</v>
      </c>
      <c r="J61" t="s">
        <v>202</v>
      </c>
      <c r="K61" t="s">
        <v>203</v>
      </c>
      <c r="M61" s="3" t="str">
        <f>RIGHT(A61, 5)</f>
        <v>sense</v>
      </c>
      <c r="N61" s="3" t="str">
        <f>IF((OR($N$1 = M61,$O$1 = M61)), A61, "")</f>
        <v>PROKKA_00707_sense</v>
      </c>
      <c r="O61">
        <f>IF(Table1[[#This Row],[Transcript type]]=N$1, 1, 0)</f>
        <v>0</v>
      </c>
      <c r="P61">
        <f>IF(Table1[[#This Row],[Transcript type]] = O$1, 1, 0)</f>
        <v>1</v>
      </c>
    </row>
    <row r="62" spans="1:16" x14ac:dyDescent="0.25">
      <c r="A62" t="s">
        <v>204</v>
      </c>
      <c r="B62">
        <v>2094.7927696460301</v>
      </c>
      <c r="C62">
        <v>-0.58498493477159696</v>
      </c>
      <c r="D62" s="3">
        <f>IF(C62&lt;&gt;"NA", (IF(C62&lt;0, -1/(2^C62), (2^C62))), "NA")</f>
        <v>-1.5000233253295725</v>
      </c>
      <c r="E62">
        <v>0.14331049638948101</v>
      </c>
      <c r="F62">
        <v>-4.0819406080469998</v>
      </c>
      <c r="G62" s="1">
        <v>4.4661211301156698E-5</v>
      </c>
      <c r="H62">
        <v>1.1543747826314799E-3</v>
      </c>
      <c r="I62" t="s">
        <v>205</v>
      </c>
      <c r="J62" t="s">
        <v>206</v>
      </c>
      <c r="K62" t="s">
        <v>207</v>
      </c>
      <c r="M62" s="3" t="str">
        <f>RIGHT(A62, 5)</f>
        <v>sense</v>
      </c>
      <c r="N62" s="3" t="str">
        <f>IF((OR($N$1 = M62,$O$1 = M62)), A62, "")</f>
        <v>PROKKA_00708_sense</v>
      </c>
      <c r="O62">
        <f>IF(Table1[[#This Row],[Transcript type]]=N$1, 1, 0)</f>
        <v>0</v>
      </c>
      <c r="P62">
        <f>IF(Table1[[#This Row],[Transcript type]] = O$1, 1, 0)</f>
        <v>1</v>
      </c>
    </row>
    <row r="63" spans="1:16" x14ac:dyDescent="0.25">
      <c r="A63" t="s">
        <v>208</v>
      </c>
      <c r="B63">
        <v>1536.01445749507</v>
      </c>
      <c r="C63">
        <v>-0.64441686677916299</v>
      </c>
      <c r="D63" s="3">
        <f>IF(C63&lt;&gt;"NA", (IF(C63&lt;0, -1/(2^C63), (2^C63))), "NA")</f>
        <v>-1.5631073550186063</v>
      </c>
      <c r="E63">
        <v>0.13890735885254801</v>
      </c>
      <c r="F63">
        <v>-4.6391845047116496</v>
      </c>
      <c r="G63" s="1">
        <v>3.4978667345489801E-6</v>
      </c>
      <c r="H63">
        <v>1.4339114784433899E-4</v>
      </c>
      <c r="I63" t="s">
        <v>209</v>
      </c>
      <c r="J63" t="s">
        <v>210</v>
      </c>
      <c r="K63" t="s">
        <v>211</v>
      </c>
      <c r="M63" s="3" t="str">
        <f>RIGHT(A63, 5)</f>
        <v>sense</v>
      </c>
      <c r="N63" s="3" t="str">
        <f>IF((OR($N$1 = M63,$O$1 = M63)), A63, "")</f>
        <v>PROKKA_00718_sense</v>
      </c>
      <c r="O63">
        <f>IF(Table1[[#This Row],[Transcript type]]=N$1, 1, 0)</f>
        <v>0</v>
      </c>
      <c r="P63">
        <f>IF(Table1[[#This Row],[Transcript type]] = O$1, 1, 0)</f>
        <v>1</v>
      </c>
    </row>
    <row r="64" spans="1:16" x14ac:dyDescent="0.25">
      <c r="A64" t="s">
        <v>212</v>
      </c>
      <c r="B64">
        <v>10112.593562145899</v>
      </c>
      <c r="C64">
        <v>0.427406664739513</v>
      </c>
      <c r="D64" s="3">
        <f>IF(C64&lt;&gt;"NA", (IF(C64&lt;0, -1/(2^C64), (2^C64))), "NA")</f>
        <v>1.3448140149122185</v>
      </c>
      <c r="E64">
        <v>0.121872531033134</v>
      </c>
      <c r="F64">
        <v>3.5069975253349899</v>
      </c>
      <c r="G64">
        <v>4.5319336314325099E-4</v>
      </c>
      <c r="H64">
        <v>7.6482220151082702E-3</v>
      </c>
      <c r="I64" t="s">
        <v>213</v>
      </c>
      <c r="J64" t="s">
        <v>214</v>
      </c>
      <c r="K64" t="s">
        <v>215</v>
      </c>
      <c r="M64" s="3" t="str">
        <f>RIGHT(A64, 5)</f>
        <v>igtop</v>
      </c>
      <c r="N64" s="3" t="str">
        <f>IF((OR($N$1 = M64,$O$1 = M64)), A64, "")</f>
        <v/>
      </c>
      <c r="O64">
        <f>IF(Table1[[#This Row],[Transcript type]]=N$1, 1, 0)</f>
        <v>0</v>
      </c>
      <c r="P64">
        <f>IF(Table1[[#This Row],[Transcript type]] = O$1, 1, 0)</f>
        <v>0</v>
      </c>
    </row>
    <row r="65" spans="1:16" x14ac:dyDescent="0.25">
      <c r="A65" t="s">
        <v>216</v>
      </c>
      <c r="B65">
        <v>2568.0300774825801</v>
      </c>
      <c r="C65">
        <v>-0.37162518619291601</v>
      </c>
      <c r="D65" s="3">
        <f>IF(C65&lt;&gt;"NA", (IF(C65&lt;0, -1/(2^C65), (2^C65))), "NA")</f>
        <v>-1.2938094776462081</v>
      </c>
      <c r="E65">
        <v>0.13467115278948699</v>
      </c>
      <c r="F65">
        <v>-2.7595010400915401</v>
      </c>
      <c r="G65" s="3">
        <v>5.7889702857152302E-3</v>
      </c>
      <c r="H65">
        <v>4.8349716110794999E-2</v>
      </c>
      <c r="I65" t="s">
        <v>217</v>
      </c>
      <c r="J65" t="s">
        <v>218</v>
      </c>
      <c r="K65" t="s">
        <v>219</v>
      </c>
      <c r="M65" s="3" t="str">
        <f>RIGHT(A65, 5)</f>
        <v>sense</v>
      </c>
      <c r="N65" s="3" t="str">
        <f>IF((OR($N$1 = M65,$O$1 = M65)), A65, "")</f>
        <v>PROKKA_00723_sense</v>
      </c>
      <c r="O65">
        <f>IF(Table1[[#This Row],[Transcript type]]=N$1, 1, 0)</f>
        <v>0</v>
      </c>
      <c r="P65">
        <f>IF(Table1[[#This Row],[Transcript type]] = O$1, 1, 0)</f>
        <v>1</v>
      </c>
    </row>
    <row r="66" spans="1:16" x14ac:dyDescent="0.25">
      <c r="A66" t="s">
        <v>220</v>
      </c>
      <c r="B66">
        <v>31.896858006849399</v>
      </c>
      <c r="C66">
        <v>-1.2218983297678701</v>
      </c>
      <c r="D66" s="3">
        <f>IF(C66&lt;&gt;"NA", (IF(C66&lt;0, -1/(2^C66), (2^C66))), "NA")</f>
        <v>-2.3325343544096033</v>
      </c>
      <c r="E66">
        <v>0.36370001204445002</v>
      </c>
      <c r="F66">
        <v>-3.3596323599201301</v>
      </c>
      <c r="G66" s="3">
        <v>7.8046255386122402E-4</v>
      </c>
      <c r="H66">
        <v>1.19403476698208E-2</v>
      </c>
      <c r="I66" t="s">
        <v>221</v>
      </c>
      <c r="J66" t="s">
        <v>222</v>
      </c>
      <c r="K66" t="s">
        <v>223</v>
      </c>
      <c r="M66" s="3" t="str">
        <f>RIGHT(A66, 5)</f>
        <v>igtop</v>
      </c>
      <c r="N66" s="3" t="str">
        <f>IF((OR($N$1 = M66,$O$1 = M66)), A66, "")</f>
        <v/>
      </c>
      <c r="O66">
        <f>IF(Table1[[#This Row],[Transcript type]]=N$1, 1, 0)</f>
        <v>0</v>
      </c>
      <c r="P66">
        <f>IF(Table1[[#This Row],[Transcript type]] = O$1, 1, 0)</f>
        <v>0</v>
      </c>
    </row>
    <row r="67" spans="1:16" x14ac:dyDescent="0.25">
      <c r="A67" t="s">
        <v>224</v>
      </c>
      <c r="B67">
        <v>86.805023253887299</v>
      </c>
      <c r="C67">
        <v>1.32744258119104</v>
      </c>
      <c r="D67" s="3">
        <f>IF(C67&lt;&gt;"NA", (IF(C67&lt;0, -1/(2^C67), (2^C67))), "NA")</f>
        <v>2.5095741628309267</v>
      </c>
      <c r="E67">
        <v>0.24719781986257899</v>
      </c>
      <c r="F67">
        <v>5.36996071376754</v>
      </c>
      <c r="G67" s="1">
        <v>7.8753796440795303E-8</v>
      </c>
      <c r="H67" s="1">
        <v>5.6052158597209497E-6</v>
      </c>
      <c r="I67" t="s">
        <v>225</v>
      </c>
      <c r="J67" t="s">
        <v>226</v>
      </c>
      <c r="K67" t="s">
        <v>227</v>
      </c>
      <c r="M67" s="3" t="str">
        <f>RIGHT(A67, 5)</f>
        <v>igbot</v>
      </c>
      <c r="N67" s="3" t="str">
        <f>IF((OR($N$1 = M67,$O$1 = M67)), A67, "")</f>
        <v/>
      </c>
      <c r="O67">
        <f>IF(Table1[[#This Row],[Transcript type]]=N$1, 1, 0)</f>
        <v>0</v>
      </c>
      <c r="P67">
        <f>IF(Table1[[#This Row],[Transcript type]] = O$1, 1, 0)</f>
        <v>0</v>
      </c>
    </row>
    <row r="68" spans="1:16" x14ac:dyDescent="0.25">
      <c r="A68" t="s">
        <v>228</v>
      </c>
      <c r="B68">
        <v>66.198802274657794</v>
      </c>
      <c r="C68">
        <v>1.81204598035863</v>
      </c>
      <c r="D68" s="3">
        <f>IF(C68&lt;&gt;"NA", (IF(C68&lt;0, -1/(2^C68), (2^C68))), "NA")</f>
        <v>3.5113991010030428</v>
      </c>
      <c r="E68">
        <v>0.27682375475038501</v>
      </c>
      <c r="F68">
        <v>6.5458471293136098</v>
      </c>
      <c r="G68" s="1">
        <v>5.9159072024622801E-11</v>
      </c>
      <c r="H68" s="1">
        <v>1.03760786683187E-8</v>
      </c>
      <c r="I68" t="s">
        <v>11</v>
      </c>
      <c r="J68" t="s">
        <v>25</v>
      </c>
      <c r="K68" t="s">
        <v>229</v>
      </c>
      <c r="M68" s="3" t="str">
        <f>RIGHT(A68, 5)</f>
        <v>sense</v>
      </c>
      <c r="N68" s="3" t="str">
        <f>IF((OR($N$1 = M68,$O$1 = M68)), A68, "")</f>
        <v>PROKKA_00821_sense</v>
      </c>
      <c r="O68">
        <f>IF(Table1[[#This Row],[Transcript type]]=N$1, 1, 0)</f>
        <v>0</v>
      </c>
      <c r="P68">
        <f>IF(Table1[[#This Row],[Transcript type]] = O$1, 1, 0)</f>
        <v>1</v>
      </c>
    </row>
    <row r="69" spans="1:16" x14ac:dyDescent="0.25">
      <c r="A69" t="s">
        <v>230</v>
      </c>
      <c r="B69">
        <v>33.817571810277897</v>
      </c>
      <c r="C69">
        <v>1.95317814823402</v>
      </c>
      <c r="D69" s="3">
        <f>IF(C69&lt;&gt;"NA", (IF(C69&lt;0, -1/(2^C69), (2^C69))), "NA")</f>
        <v>3.8722662368970755</v>
      </c>
      <c r="E69">
        <v>0.364035963589314</v>
      </c>
      <c r="F69">
        <v>5.3653439318910001</v>
      </c>
      <c r="G69" s="1">
        <v>8.0795115250907699E-8</v>
      </c>
      <c r="H69" s="1">
        <v>5.6683544428172499E-6</v>
      </c>
      <c r="I69" t="s">
        <v>11</v>
      </c>
      <c r="J69" t="s">
        <v>231</v>
      </c>
      <c r="K69" t="s">
        <v>232</v>
      </c>
      <c r="M69" s="3" t="str">
        <f>RIGHT(A69, 5)</f>
        <v>igbot</v>
      </c>
      <c r="N69" s="3" t="str">
        <f>IF((OR($N$1 = M69,$O$1 = M69)), A69, "")</f>
        <v/>
      </c>
      <c r="O69">
        <f>IF(Table1[[#This Row],[Transcript type]]=N$1, 1, 0)</f>
        <v>0</v>
      </c>
      <c r="P69">
        <f>IF(Table1[[#This Row],[Transcript type]] = O$1, 1, 0)</f>
        <v>0</v>
      </c>
    </row>
    <row r="70" spans="1:16" x14ac:dyDescent="0.25">
      <c r="A70" t="s">
        <v>233</v>
      </c>
      <c r="B70">
        <v>33.840398027615699</v>
      </c>
      <c r="C70">
        <v>1.12703794231347</v>
      </c>
      <c r="D70" s="3">
        <f>IF(C70&lt;&gt;"NA", (IF(C70&lt;0, -1/(2^C70), (2^C70))), "NA")</f>
        <v>2.1840985316703283</v>
      </c>
      <c r="E70">
        <v>0.35856985132772501</v>
      </c>
      <c r="F70">
        <v>3.1431475293871798</v>
      </c>
      <c r="G70">
        <v>1.67141576408697E-3</v>
      </c>
      <c r="H70">
        <v>2.0317630736215699E-2</v>
      </c>
      <c r="I70" t="s">
        <v>11</v>
      </c>
      <c r="J70" t="s">
        <v>25</v>
      </c>
      <c r="K70" t="s">
        <v>234</v>
      </c>
      <c r="M70" s="3" t="str">
        <f>RIGHT(A70, 5)</f>
        <v>sense</v>
      </c>
      <c r="N70" s="3" t="str">
        <f>IF((OR($N$1 = M70,$O$1 = M70)), A70, "")</f>
        <v>PROKKA_00823_sense</v>
      </c>
      <c r="O70">
        <f>IF(Table1[[#This Row],[Transcript type]]=N$1, 1, 0)</f>
        <v>0</v>
      </c>
      <c r="P70">
        <f>IF(Table1[[#This Row],[Transcript type]] = O$1, 1, 0)</f>
        <v>1</v>
      </c>
    </row>
    <row r="71" spans="1:16" x14ac:dyDescent="0.25">
      <c r="A71" t="s">
        <v>235</v>
      </c>
      <c r="B71">
        <v>115.041593861492</v>
      </c>
      <c r="C71">
        <v>0.86721611374137997</v>
      </c>
      <c r="D71" s="3">
        <f>IF(C71&lt;&gt;"NA", (IF(C71&lt;0, -1/(2^C71), (2^C71))), "NA")</f>
        <v>1.8241395641826395</v>
      </c>
      <c r="E71">
        <v>0.219440405932289</v>
      </c>
      <c r="F71">
        <v>3.9519436270500199</v>
      </c>
      <c r="G71" s="1">
        <v>7.7519004315538799E-5</v>
      </c>
      <c r="H71">
        <v>1.8846328227406499E-3</v>
      </c>
      <c r="I71" t="s">
        <v>11</v>
      </c>
      <c r="J71" t="s">
        <v>236</v>
      </c>
      <c r="K71" t="s">
        <v>237</v>
      </c>
      <c r="M71" s="3" t="str">
        <f>RIGHT(A71, 5)</f>
        <v>igbot</v>
      </c>
      <c r="N71" s="3" t="str">
        <f>IF((OR($N$1 = M71,$O$1 = M71)), A71, "")</f>
        <v/>
      </c>
      <c r="O71">
        <f>IF(Table1[[#This Row],[Transcript type]]=N$1, 1, 0)</f>
        <v>0</v>
      </c>
      <c r="P71">
        <f>IF(Table1[[#This Row],[Transcript type]] = O$1, 1, 0)</f>
        <v>0</v>
      </c>
    </row>
    <row r="72" spans="1:16" x14ac:dyDescent="0.25">
      <c r="A72" t="s">
        <v>238</v>
      </c>
      <c r="B72">
        <v>198.27137366790299</v>
      </c>
      <c r="C72">
        <v>-1.4726382059368901</v>
      </c>
      <c r="D72" s="3">
        <f>IF(C72&lt;&gt;"NA", (IF(C72&lt;0, -1/(2^C72), (2^C72))), "NA")</f>
        <v>-2.7752893733044108</v>
      </c>
      <c r="E72">
        <v>0.25149630726741201</v>
      </c>
      <c r="F72">
        <v>-5.8555062773587903</v>
      </c>
      <c r="G72" s="1">
        <v>4.7555905736116397E-9</v>
      </c>
      <c r="H72" s="1">
        <v>5.0771098493492898E-7</v>
      </c>
      <c r="I72" t="s">
        <v>11</v>
      </c>
      <c r="J72" t="s">
        <v>236</v>
      </c>
      <c r="K72" t="s">
        <v>237</v>
      </c>
      <c r="M72" s="3" t="str">
        <f>RIGHT(A72, 5)</f>
        <v>igtop</v>
      </c>
      <c r="N72" s="3" t="str">
        <f>IF((OR($N$1 = M72,$O$1 = M72)), A72, "")</f>
        <v/>
      </c>
      <c r="O72">
        <f>IF(Table1[[#This Row],[Transcript type]]=N$1, 1, 0)</f>
        <v>0</v>
      </c>
      <c r="P72">
        <f>IF(Table1[[#This Row],[Transcript type]] = O$1, 1, 0)</f>
        <v>0</v>
      </c>
    </row>
    <row r="73" spans="1:16" x14ac:dyDescent="0.25">
      <c r="A73" t="s">
        <v>239</v>
      </c>
      <c r="B73">
        <v>244.32556785660799</v>
      </c>
      <c r="C73">
        <v>1.04491116790203</v>
      </c>
      <c r="D73" s="3">
        <f>IF(C73&lt;&gt;"NA", (IF(C73&lt;0, -1/(2^C73), (2^C73))), "NA")</f>
        <v>2.0632393133752678</v>
      </c>
      <c r="E73">
        <v>0.20581810352917901</v>
      </c>
      <c r="F73">
        <v>5.0768671462075101</v>
      </c>
      <c r="G73" s="1">
        <v>3.8370896744169602E-7</v>
      </c>
      <c r="H73" s="1">
        <v>2.2703551073568301E-5</v>
      </c>
      <c r="I73" t="s">
        <v>240</v>
      </c>
      <c r="J73" t="s">
        <v>241</v>
      </c>
      <c r="K73" t="s">
        <v>242</v>
      </c>
      <c r="M73" s="3" t="str">
        <f>RIGHT(A73, 5)</f>
        <v>antis</v>
      </c>
      <c r="N73" s="3" t="str">
        <f>IF((OR($N$1 = M73,$O$1 = M73)), A73, "")</f>
        <v>PROKKA_00838_antis</v>
      </c>
      <c r="O73">
        <f>IF(Table1[[#This Row],[Transcript type]]=N$1, 1, 0)</f>
        <v>1</v>
      </c>
      <c r="P73">
        <f>IF(Table1[[#This Row],[Transcript type]] = O$1, 1, 0)</f>
        <v>0</v>
      </c>
    </row>
    <row r="74" spans="1:16" x14ac:dyDescent="0.25">
      <c r="A74" t="s">
        <v>243</v>
      </c>
      <c r="B74">
        <v>4716.3553874624804</v>
      </c>
      <c r="C74">
        <v>0.47578804855036799</v>
      </c>
      <c r="D74" s="3">
        <f>IF(C74&lt;&gt;"NA", (IF(C74&lt;0, -1/(2^C74), (2^C74))), "NA")</f>
        <v>1.3906776473116502</v>
      </c>
      <c r="E74">
        <v>0.14826252401479501</v>
      </c>
      <c r="F74">
        <v>3.20909178979639</v>
      </c>
      <c r="G74">
        <v>1.3315497559323499E-3</v>
      </c>
      <c r="H74">
        <v>1.7208528556273101E-2</v>
      </c>
      <c r="I74" t="s">
        <v>240</v>
      </c>
      <c r="J74" t="s">
        <v>241</v>
      </c>
      <c r="K74" t="s">
        <v>242</v>
      </c>
      <c r="M74" s="3" t="str">
        <f>RIGHT(A74, 5)</f>
        <v>sense</v>
      </c>
      <c r="N74" s="3" t="str">
        <f>IF((OR($N$1 = M74,$O$1 = M74)), A74, "")</f>
        <v>PROKKA_00838_sense</v>
      </c>
      <c r="O74">
        <f>IF(Table1[[#This Row],[Transcript type]]=N$1, 1, 0)</f>
        <v>0</v>
      </c>
      <c r="P74">
        <f>IF(Table1[[#This Row],[Transcript type]] = O$1, 1, 0)</f>
        <v>1</v>
      </c>
    </row>
    <row r="75" spans="1:16" x14ac:dyDescent="0.25">
      <c r="A75" t="s">
        <v>244</v>
      </c>
      <c r="B75">
        <v>60.059704032829899</v>
      </c>
      <c r="C75">
        <v>1.30517167472856</v>
      </c>
      <c r="D75" s="3">
        <f>IF(C75&lt;&gt;"NA", (IF(C75&lt;0, -1/(2^C75), (2^C75))), "NA")</f>
        <v>2.4711313111398261</v>
      </c>
      <c r="E75">
        <v>0.28723779106632902</v>
      </c>
      <c r="F75">
        <v>4.5438717164733102</v>
      </c>
      <c r="G75" s="1">
        <v>5.5230277360129597E-6</v>
      </c>
      <c r="H75" s="3">
        <v>1.9943815596735101E-4</v>
      </c>
      <c r="I75" t="s">
        <v>11</v>
      </c>
      <c r="J75" t="s">
        <v>245</v>
      </c>
      <c r="K75" t="s">
        <v>246</v>
      </c>
      <c r="M75" s="3" t="str">
        <f>RIGHT(A75, 5)</f>
        <v>sense</v>
      </c>
      <c r="N75" s="3" t="str">
        <f>IF((OR($N$1 = M75,$O$1 = M75)), A75, "")</f>
        <v>PROKKA_00855_sense</v>
      </c>
      <c r="O75">
        <f>IF(Table1[[#This Row],[Transcript type]]=N$1, 1, 0)</f>
        <v>0</v>
      </c>
      <c r="P75">
        <f>IF(Table1[[#This Row],[Transcript type]] = O$1, 1, 0)</f>
        <v>1</v>
      </c>
    </row>
    <row r="76" spans="1:16" x14ac:dyDescent="0.25">
      <c r="A76" t="s">
        <v>247</v>
      </c>
      <c r="B76">
        <v>32.735213916405598</v>
      </c>
      <c r="C76">
        <v>1.1333929348065299</v>
      </c>
      <c r="D76" s="3">
        <f>IF(C76&lt;&gt;"NA", (IF(C76&lt;0, -1/(2^C76), (2^C76))), "NA")</f>
        <v>2.1937405866294455</v>
      </c>
      <c r="E76">
        <v>0.36040009719143801</v>
      </c>
      <c r="F76">
        <v>3.1448186158631799</v>
      </c>
      <c r="G76">
        <v>1.6618983405152399E-3</v>
      </c>
      <c r="H76">
        <v>2.0302444652413699E-2</v>
      </c>
      <c r="I76" t="s">
        <v>11</v>
      </c>
      <c r="J76" t="s">
        <v>248</v>
      </c>
      <c r="K76" t="s">
        <v>249</v>
      </c>
      <c r="M76" s="3" t="str">
        <f>RIGHT(A76, 5)</f>
        <v>sense</v>
      </c>
      <c r="N76" s="3" t="str">
        <f>IF((OR($N$1 = M76,$O$1 = M76)), A76, "")</f>
        <v>PROKKA_00856_sense</v>
      </c>
      <c r="O76">
        <f>IF(Table1[[#This Row],[Transcript type]]=N$1, 1, 0)</f>
        <v>0</v>
      </c>
      <c r="P76">
        <f>IF(Table1[[#This Row],[Transcript type]] = O$1, 1, 0)</f>
        <v>1</v>
      </c>
    </row>
    <row r="77" spans="1:16" x14ac:dyDescent="0.25">
      <c r="A77" t="s">
        <v>250</v>
      </c>
      <c r="B77">
        <v>142.78543179080299</v>
      </c>
      <c r="C77">
        <v>1.2358550901034699</v>
      </c>
      <c r="D77" s="3">
        <f>IF(C77&lt;&gt;"NA", (IF(C77&lt;0, -1/(2^C77), (2^C77))), "NA")</f>
        <v>2.3552090009638382</v>
      </c>
      <c r="E77">
        <v>0.20702026252570199</v>
      </c>
      <c r="F77">
        <v>5.9697300883773998</v>
      </c>
      <c r="G77" s="1">
        <v>2.3764640263486501E-9</v>
      </c>
      <c r="H77" s="1">
        <v>2.9177037083495499E-7</v>
      </c>
      <c r="I77" t="s">
        <v>11</v>
      </c>
      <c r="J77" t="s">
        <v>251</v>
      </c>
      <c r="K77" t="s">
        <v>252</v>
      </c>
      <c r="M77" s="3" t="str">
        <f>RIGHT(A77, 5)</f>
        <v>sense</v>
      </c>
      <c r="N77" s="3" t="str">
        <f>IF((OR($N$1 = M77,$O$1 = M77)), A77, "")</f>
        <v>PROKKA_00857_sense</v>
      </c>
      <c r="O77">
        <f>IF(Table1[[#This Row],[Transcript type]]=N$1, 1, 0)</f>
        <v>0</v>
      </c>
      <c r="P77">
        <f>IF(Table1[[#This Row],[Transcript type]] = O$1, 1, 0)</f>
        <v>1</v>
      </c>
    </row>
    <row r="78" spans="1:16" x14ac:dyDescent="0.25">
      <c r="A78" t="s">
        <v>253</v>
      </c>
      <c r="B78">
        <v>80.326140517990197</v>
      </c>
      <c r="C78">
        <v>1.20004447867769</v>
      </c>
      <c r="D78" s="3">
        <f>IF(C78&lt;&gt;"NA", (IF(C78&lt;0, -1/(2^C78), (2^C78))), "NA")</f>
        <v>2.2974675404468741</v>
      </c>
      <c r="E78">
        <v>0.25375204147429897</v>
      </c>
      <c r="F78">
        <v>4.7292012773786496</v>
      </c>
      <c r="G78" s="1">
        <v>2.25404836788845E-6</v>
      </c>
      <c r="H78" s="3">
        <v>1.0063301395182E-4</v>
      </c>
      <c r="I78" t="s">
        <v>11</v>
      </c>
      <c r="J78" t="s">
        <v>254</v>
      </c>
      <c r="K78" t="s">
        <v>255</v>
      </c>
      <c r="M78" s="3" t="str">
        <f>RIGHT(A78, 5)</f>
        <v>sense</v>
      </c>
      <c r="N78" s="3" t="str">
        <f>IF((OR($N$1 = M78,$O$1 = M78)), A78, "")</f>
        <v>PROKKA_00858_sense</v>
      </c>
      <c r="O78">
        <f>IF(Table1[[#This Row],[Transcript type]]=N$1, 1, 0)</f>
        <v>0</v>
      </c>
      <c r="P78">
        <f>IF(Table1[[#This Row],[Transcript type]] = O$1, 1, 0)</f>
        <v>1</v>
      </c>
    </row>
    <row r="79" spans="1:16" x14ac:dyDescent="0.25">
      <c r="A79" t="s">
        <v>256</v>
      </c>
      <c r="B79">
        <v>60.049650973332902</v>
      </c>
      <c r="C79">
        <v>1.0508863471555101</v>
      </c>
      <c r="D79" s="3">
        <f>IF(C79&lt;&gt;"NA", (IF(C79&lt;0, -1/(2^C79), (2^C79))), "NA")</f>
        <v>2.0718023079407342</v>
      </c>
      <c r="E79">
        <v>0.26808746685058898</v>
      </c>
      <c r="F79">
        <v>3.91993836750745</v>
      </c>
      <c r="G79" s="1">
        <v>8.8571616678221905E-5</v>
      </c>
      <c r="H79">
        <v>2.1115301432366399E-3</v>
      </c>
      <c r="I79" t="s">
        <v>11</v>
      </c>
      <c r="J79" t="s">
        <v>257</v>
      </c>
      <c r="K79" t="s">
        <v>258</v>
      </c>
      <c r="M79" s="3" t="str">
        <f>RIGHT(A79, 5)</f>
        <v>sense</v>
      </c>
      <c r="N79" s="3" t="str">
        <f>IF((OR($N$1 = M79,$O$1 = M79)), A79, "")</f>
        <v>PROKKA_00859_sense</v>
      </c>
      <c r="O79">
        <f>IF(Table1[[#This Row],[Transcript type]]=N$1, 1, 0)</f>
        <v>0</v>
      </c>
      <c r="P79">
        <f>IF(Table1[[#This Row],[Transcript type]] = O$1, 1, 0)</f>
        <v>1</v>
      </c>
    </row>
    <row r="80" spans="1:16" x14ac:dyDescent="0.25">
      <c r="A80" t="s">
        <v>259</v>
      </c>
      <c r="B80">
        <v>26.642580107173099</v>
      </c>
      <c r="C80">
        <v>1.2184884699071401</v>
      </c>
      <c r="D80" s="3">
        <f>IF(C80&lt;&gt;"NA", (IF(C80&lt;0, -1/(2^C80), (2^C80))), "NA")</f>
        <v>2.3270278383951148</v>
      </c>
      <c r="E80">
        <v>0.40270236571051798</v>
      </c>
      <c r="F80">
        <v>3.02577926940477</v>
      </c>
      <c r="G80">
        <v>2.4799327037661502E-3</v>
      </c>
      <c r="H80">
        <v>2.70043226345799E-2</v>
      </c>
      <c r="I80" t="s">
        <v>11</v>
      </c>
      <c r="J80" t="s">
        <v>260</v>
      </c>
      <c r="K80" t="s">
        <v>261</v>
      </c>
      <c r="M80" s="3" t="str">
        <f>RIGHT(A80, 5)</f>
        <v>sense</v>
      </c>
      <c r="N80" s="3" t="str">
        <f>IF((OR($N$1 = M80,$O$1 = M80)), A80, "")</f>
        <v>PROKKA_00862_sense</v>
      </c>
      <c r="O80">
        <f>IF(Table1[[#This Row],[Transcript type]]=N$1, 1, 0)</f>
        <v>0</v>
      </c>
      <c r="P80">
        <f>IF(Table1[[#This Row],[Transcript type]] = O$1, 1, 0)</f>
        <v>1</v>
      </c>
    </row>
    <row r="81" spans="1:16" x14ac:dyDescent="0.25">
      <c r="A81" t="s">
        <v>262</v>
      </c>
      <c r="B81">
        <v>29.602992518935402</v>
      </c>
      <c r="C81">
        <v>1.28793198999161</v>
      </c>
      <c r="D81" s="3">
        <f>IF(C81&lt;&gt;"NA", (IF(C81&lt;0, -1/(2^C81), (2^C81))), "NA")</f>
        <v>2.4417779149053134</v>
      </c>
      <c r="E81">
        <v>0.37339897880826201</v>
      </c>
      <c r="F81">
        <v>3.4492113344877402</v>
      </c>
      <c r="G81">
        <v>5.6222649680796497E-4</v>
      </c>
      <c r="H81">
        <v>9.1426964431255593E-3</v>
      </c>
      <c r="I81" t="s">
        <v>11</v>
      </c>
      <c r="J81" t="s">
        <v>25</v>
      </c>
      <c r="K81" t="s">
        <v>263</v>
      </c>
      <c r="M81" s="3" t="str">
        <f>RIGHT(A81, 5)</f>
        <v>sense</v>
      </c>
      <c r="N81" s="3" t="str">
        <f>IF((OR($N$1 = M81,$O$1 = M81)), A81, "")</f>
        <v>PROKKA_00866_sense</v>
      </c>
      <c r="O81">
        <f>IF(Table1[[#This Row],[Transcript type]]=N$1, 1, 0)</f>
        <v>0</v>
      </c>
      <c r="P81">
        <f>IF(Table1[[#This Row],[Transcript type]] = O$1, 1, 0)</f>
        <v>1</v>
      </c>
    </row>
    <row r="82" spans="1:16" x14ac:dyDescent="0.25">
      <c r="A82" t="s">
        <v>264</v>
      </c>
      <c r="B82">
        <v>67.671453808932597</v>
      </c>
      <c r="C82">
        <v>1.3586676592303599</v>
      </c>
      <c r="D82" s="3">
        <f>IF(C82&lt;&gt;"NA", (IF(C82&lt;0, -1/(2^C82), (2^C82))), "NA")</f>
        <v>2.564482380576901</v>
      </c>
      <c r="E82">
        <v>0.25645928418025399</v>
      </c>
      <c r="F82">
        <v>5.2977908893928598</v>
      </c>
      <c r="G82" s="1">
        <v>1.17212086658071E-7</v>
      </c>
      <c r="H82" s="1">
        <v>7.8853227065450205E-6</v>
      </c>
      <c r="I82" t="s">
        <v>11</v>
      </c>
      <c r="J82" t="s">
        <v>265</v>
      </c>
      <c r="K82" t="s">
        <v>266</v>
      </c>
      <c r="M82" s="3" t="str">
        <f>RIGHT(A82, 5)</f>
        <v>sense</v>
      </c>
      <c r="N82" s="3" t="str">
        <f>IF((OR($N$1 = M82,$O$1 = M82)), A82, "")</f>
        <v>PROKKA_00870_sense</v>
      </c>
      <c r="O82">
        <f>IF(Table1[[#This Row],[Transcript type]]=N$1, 1, 0)</f>
        <v>0</v>
      </c>
      <c r="P82">
        <f>IF(Table1[[#This Row],[Transcript type]] = O$1, 1, 0)</f>
        <v>1</v>
      </c>
    </row>
    <row r="83" spans="1:16" x14ac:dyDescent="0.25">
      <c r="A83" t="s">
        <v>267</v>
      </c>
      <c r="B83">
        <v>30.5890372533554</v>
      </c>
      <c r="C83">
        <v>1.34646573406128</v>
      </c>
      <c r="D83" s="3">
        <f>IF(C83&lt;&gt;"NA", (IF(C83&lt;0, -1/(2^C83), (2^C83))), "NA")</f>
        <v>2.5428841457084008</v>
      </c>
      <c r="E83">
        <v>0.40385650956439101</v>
      </c>
      <c r="F83">
        <v>3.3340201338183402</v>
      </c>
      <c r="G83">
        <v>8.5600461373563398E-4</v>
      </c>
      <c r="H83">
        <v>1.27004189065127E-2</v>
      </c>
      <c r="I83" t="s">
        <v>11</v>
      </c>
      <c r="J83" t="s">
        <v>25</v>
      </c>
      <c r="K83" t="s">
        <v>268</v>
      </c>
      <c r="M83" s="3" t="str">
        <f>RIGHT(A83, 5)</f>
        <v>sense</v>
      </c>
      <c r="N83" s="3" t="str">
        <f>IF((OR($N$1 = M83,$O$1 = M83)), A83, "")</f>
        <v>PROKKA_00872_sense</v>
      </c>
      <c r="O83">
        <f>IF(Table1[[#This Row],[Transcript type]]=N$1, 1, 0)</f>
        <v>0</v>
      </c>
      <c r="P83">
        <f>IF(Table1[[#This Row],[Transcript type]] = O$1, 1, 0)</f>
        <v>1</v>
      </c>
    </row>
    <row r="84" spans="1:16" x14ac:dyDescent="0.25">
      <c r="A84" t="s">
        <v>269</v>
      </c>
      <c r="B84">
        <v>88.471183123949004</v>
      </c>
      <c r="C84">
        <v>0.75161683254727496</v>
      </c>
      <c r="D84" s="3">
        <f>IF(C84&lt;&gt;"NA", (IF(C84&lt;0, -1/(2^C84), (2^C84))), "NA")</f>
        <v>1.6836786771856325</v>
      </c>
      <c r="E84">
        <v>0.25444140366621898</v>
      </c>
      <c r="F84">
        <v>2.9539879190937799</v>
      </c>
      <c r="G84" s="3">
        <v>3.1369628559371199E-3</v>
      </c>
      <c r="H84" s="3">
        <v>3.14917721003342E-2</v>
      </c>
      <c r="I84" t="s">
        <v>11</v>
      </c>
      <c r="J84" t="s">
        <v>25</v>
      </c>
      <c r="K84" t="s">
        <v>270</v>
      </c>
      <c r="M84" s="3" t="str">
        <f>RIGHT(A84, 5)</f>
        <v>sense</v>
      </c>
      <c r="N84" s="3" t="str">
        <f>IF((OR($N$1 = M84,$O$1 = M84)), A84, "")</f>
        <v>PROKKA_00878_sense</v>
      </c>
      <c r="O84">
        <f>IF(Table1[[#This Row],[Transcript type]]=N$1, 1, 0)</f>
        <v>0</v>
      </c>
      <c r="P84">
        <f>IF(Table1[[#This Row],[Transcript type]] = O$1, 1, 0)</f>
        <v>1</v>
      </c>
    </row>
    <row r="85" spans="1:16" x14ac:dyDescent="0.25">
      <c r="A85" t="s">
        <v>271</v>
      </c>
      <c r="B85">
        <v>96.513171434133497</v>
      </c>
      <c r="C85">
        <v>-0.63289793102113401</v>
      </c>
      <c r="D85" s="3">
        <f>IF(C85&lt;&gt;"NA", (IF(C85&lt;0, -1/(2^C85), (2^C85))), "NA")</f>
        <v>-1.5506767002586628</v>
      </c>
      <c r="E85">
        <v>0.219062789103912</v>
      </c>
      <c r="F85">
        <v>-2.8891165569927999</v>
      </c>
      <c r="G85" s="3">
        <v>3.86325847195974E-3</v>
      </c>
      <c r="H85">
        <v>3.6626375204236103E-2</v>
      </c>
      <c r="I85" t="s">
        <v>272</v>
      </c>
      <c r="J85" t="s">
        <v>273</v>
      </c>
      <c r="K85" t="s">
        <v>274</v>
      </c>
      <c r="M85" s="3" t="str">
        <f>RIGHT(A85, 5)</f>
        <v>sense</v>
      </c>
      <c r="N85" s="3" t="str">
        <f>IF((OR($N$1 = M85,$O$1 = M85)), A85, "")</f>
        <v>PROKKA_00905_sense</v>
      </c>
      <c r="O85">
        <f>IF(Table1[[#This Row],[Transcript type]]=N$1, 1, 0)</f>
        <v>0</v>
      </c>
      <c r="P85">
        <f>IF(Table1[[#This Row],[Transcript type]] = O$1, 1, 0)</f>
        <v>1</v>
      </c>
    </row>
    <row r="86" spans="1:16" x14ac:dyDescent="0.25">
      <c r="A86" t="s">
        <v>275</v>
      </c>
      <c r="B86">
        <v>270.68705830395402</v>
      </c>
      <c r="C86">
        <v>-0.56609398984419901</v>
      </c>
      <c r="D86" s="3">
        <f>IF(C86&lt;&gt;"NA", (IF(C86&lt;0, -1/(2^C86), (2^C86))), "NA")</f>
        <v>-1.4805097482850433</v>
      </c>
      <c r="E86">
        <v>0.16345569144750399</v>
      </c>
      <c r="F86">
        <v>-3.4632871136580099</v>
      </c>
      <c r="G86">
        <v>5.3361866656348195E-4</v>
      </c>
      <c r="H86">
        <v>8.7645527474691006E-3</v>
      </c>
      <c r="I86" t="s">
        <v>11</v>
      </c>
      <c r="J86" t="s">
        <v>276</v>
      </c>
      <c r="K86" t="s">
        <v>277</v>
      </c>
      <c r="M86" s="3" t="str">
        <f>RIGHT(A86, 5)</f>
        <v>igtop</v>
      </c>
      <c r="N86" s="3" t="str">
        <f>IF((OR($N$1 = M86,$O$1 = M86)), A86, "")</f>
        <v/>
      </c>
      <c r="O86">
        <f>IF(Table1[[#This Row],[Transcript type]]=N$1, 1, 0)</f>
        <v>0</v>
      </c>
      <c r="P86">
        <f>IF(Table1[[#This Row],[Transcript type]] = O$1, 1, 0)</f>
        <v>0</v>
      </c>
    </row>
    <row r="87" spans="1:16" x14ac:dyDescent="0.25">
      <c r="A87" t="s">
        <v>278</v>
      </c>
      <c r="B87">
        <v>288.52003458596101</v>
      </c>
      <c r="C87">
        <v>1.28028719269409</v>
      </c>
      <c r="D87" s="3">
        <f>IF(C87&lt;&gt;"NA", (IF(C87&lt;0, -1/(2^C87), (2^C87))), "NA")</f>
        <v>2.4288732287043553</v>
      </c>
      <c r="E87">
        <v>0.17427070627931099</v>
      </c>
      <c r="F87">
        <v>7.3465427439200601</v>
      </c>
      <c r="G87" s="1">
        <v>2.03399199406583E-13</v>
      </c>
      <c r="H87" s="1">
        <v>6.6592897885715194E-11</v>
      </c>
      <c r="I87" t="s">
        <v>279</v>
      </c>
      <c r="J87" t="s">
        <v>280</v>
      </c>
      <c r="K87" t="s">
        <v>281</v>
      </c>
      <c r="M87" s="3" t="str">
        <f>RIGHT(A87, 5)</f>
        <v>sense</v>
      </c>
      <c r="N87" s="3" t="str">
        <f>IF((OR($N$1 = M87,$O$1 = M87)), A87, "")</f>
        <v>PROKKA_00952_sense</v>
      </c>
      <c r="O87">
        <f>IF(Table1[[#This Row],[Transcript type]]=N$1, 1, 0)</f>
        <v>0</v>
      </c>
      <c r="P87">
        <f>IF(Table1[[#This Row],[Transcript type]] = O$1, 1, 0)</f>
        <v>1</v>
      </c>
    </row>
    <row r="88" spans="1:16" x14ac:dyDescent="0.25">
      <c r="A88" t="s">
        <v>282</v>
      </c>
      <c r="B88">
        <v>675.03321632497</v>
      </c>
      <c r="C88">
        <v>0.65681295183816801</v>
      </c>
      <c r="D88" s="3">
        <f>IF(C88&lt;&gt;"NA", (IF(C88&lt;0, -1/(2^C88), (2^C88))), "NA")</f>
        <v>1.5765959261941698</v>
      </c>
      <c r="E88">
        <v>0.170558623664056</v>
      </c>
      <c r="F88">
        <v>3.8509512901081702</v>
      </c>
      <c r="G88">
        <v>1.1765990132253599E-4</v>
      </c>
      <c r="H88">
        <v>2.62648988815898E-3</v>
      </c>
      <c r="I88" t="s">
        <v>283</v>
      </c>
      <c r="J88" t="s">
        <v>284</v>
      </c>
      <c r="K88" t="s">
        <v>285</v>
      </c>
      <c r="M88" s="3" t="str">
        <f>RIGHT(A88, 5)</f>
        <v>sense</v>
      </c>
      <c r="N88" s="3" t="str">
        <f>IF((OR($N$1 = M88,$O$1 = M88)), A88, "")</f>
        <v>PROKKA_01019_sense</v>
      </c>
      <c r="O88">
        <f>IF(Table1[[#This Row],[Transcript type]]=N$1, 1, 0)</f>
        <v>0</v>
      </c>
      <c r="P88">
        <f>IF(Table1[[#This Row],[Transcript type]] = O$1, 1, 0)</f>
        <v>1</v>
      </c>
    </row>
    <row r="89" spans="1:16" x14ac:dyDescent="0.25">
      <c r="A89" t="s">
        <v>286</v>
      </c>
      <c r="B89">
        <v>861.13687854930095</v>
      </c>
      <c r="C89">
        <v>0.49003117028912602</v>
      </c>
      <c r="D89" s="3">
        <f>IF(C89&lt;&gt;"NA", (IF(C89&lt;0, -1/(2^C89), (2^C89))), "NA")</f>
        <v>1.4044752199372317</v>
      </c>
      <c r="E89">
        <v>0.156932666152237</v>
      </c>
      <c r="F89">
        <v>3.12255684112165</v>
      </c>
      <c r="G89">
        <v>1.7928748150853699E-3</v>
      </c>
      <c r="H89">
        <v>2.1633435422320001E-2</v>
      </c>
      <c r="I89" t="s">
        <v>287</v>
      </c>
      <c r="J89" t="s">
        <v>288</v>
      </c>
      <c r="K89" t="s">
        <v>289</v>
      </c>
      <c r="M89" s="3" t="str">
        <f>RIGHT(A89, 5)</f>
        <v>sense</v>
      </c>
      <c r="N89" s="3" t="str">
        <f>IF((OR($N$1 = M89,$O$1 = M89)), A89, "")</f>
        <v>PROKKA_01022_sense</v>
      </c>
      <c r="O89">
        <f>IF(Table1[[#This Row],[Transcript type]]=N$1, 1, 0)</f>
        <v>0</v>
      </c>
      <c r="P89">
        <f>IF(Table1[[#This Row],[Transcript type]] = O$1, 1, 0)</f>
        <v>1</v>
      </c>
    </row>
    <row r="90" spans="1:16" x14ac:dyDescent="0.25">
      <c r="A90" t="s">
        <v>290</v>
      </c>
      <c r="B90">
        <v>485.24854765864001</v>
      </c>
      <c r="C90">
        <v>0.428532601889969</v>
      </c>
      <c r="D90" s="3">
        <f>IF(C90&lt;&gt;"NA", (IF(C90&lt;0, -1/(2^C90), (2^C90))), "NA")</f>
        <v>1.3458639714397984</v>
      </c>
      <c r="E90">
        <v>0.14879403891283299</v>
      </c>
      <c r="F90">
        <v>2.8800387772322802</v>
      </c>
      <c r="G90" s="3">
        <v>3.9762626223107701E-3</v>
      </c>
      <c r="H90" s="3">
        <v>3.7408861567371998E-2</v>
      </c>
      <c r="I90" t="s">
        <v>11</v>
      </c>
      <c r="J90" t="s">
        <v>291</v>
      </c>
      <c r="K90" t="s">
        <v>292</v>
      </c>
      <c r="M90" s="3" t="str">
        <f>RIGHT(A90, 5)</f>
        <v>sense</v>
      </c>
      <c r="N90" s="3" t="str">
        <f>IF((OR($N$1 = M90,$O$1 = M90)), A90, "")</f>
        <v>PROKKA_01034_sense</v>
      </c>
      <c r="O90">
        <f>IF(Table1[[#This Row],[Transcript type]]=N$1, 1, 0)</f>
        <v>0</v>
      </c>
      <c r="P90">
        <f>IF(Table1[[#This Row],[Transcript type]] = O$1, 1, 0)</f>
        <v>1</v>
      </c>
    </row>
    <row r="91" spans="1:16" x14ac:dyDescent="0.25">
      <c r="A91" t="s">
        <v>293</v>
      </c>
      <c r="B91">
        <v>553.58115649493004</v>
      </c>
      <c r="C91">
        <v>0.73284113299090503</v>
      </c>
      <c r="D91" s="3">
        <f>IF(C91&lt;&gt;"NA", (IF(C91&lt;0, -1/(2^C91), (2^C91))), "NA")</f>
        <v>1.661908706683106</v>
      </c>
      <c r="E91">
        <v>0.15656704528847301</v>
      </c>
      <c r="F91">
        <v>4.6806857192754299</v>
      </c>
      <c r="G91" s="1">
        <v>2.85916964374227E-6</v>
      </c>
      <c r="H91" s="3">
        <v>1.22098974960159E-4</v>
      </c>
      <c r="I91" t="s">
        <v>11</v>
      </c>
      <c r="J91" t="s">
        <v>294</v>
      </c>
      <c r="K91" t="s">
        <v>295</v>
      </c>
      <c r="M91" s="3" t="str">
        <f>RIGHT(A91, 5)</f>
        <v>sense</v>
      </c>
      <c r="N91" s="3" t="str">
        <f>IF((OR($N$1 = M91,$O$1 = M91)), A91, "")</f>
        <v>PROKKA_01035_sense</v>
      </c>
      <c r="O91">
        <f>IF(Table1[[#This Row],[Transcript type]]=N$1, 1, 0)</f>
        <v>0</v>
      </c>
      <c r="P91">
        <f>IF(Table1[[#This Row],[Transcript type]] = O$1, 1, 0)</f>
        <v>1</v>
      </c>
    </row>
    <row r="92" spans="1:16" x14ac:dyDescent="0.25">
      <c r="A92" t="s">
        <v>296</v>
      </c>
      <c r="B92">
        <v>1283.06672104622</v>
      </c>
      <c r="C92">
        <v>0.93174541177993997</v>
      </c>
      <c r="D92" s="3">
        <f>IF(C92&lt;&gt;"NA", (IF(C92&lt;0, -1/(2^C92), (2^C92))), "NA")</f>
        <v>1.9075824458362369</v>
      </c>
      <c r="E92">
        <v>0.170040610940876</v>
      </c>
      <c r="F92">
        <v>5.4795463661555104</v>
      </c>
      <c r="G92" s="1">
        <v>4.2641769584778201E-8</v>
      </c>
      <c r="H92" s="1">
        <v>3.2217496989360901E-6</v>
      </c>
      <c r="I92" t="s">
        <v>11</v>
      </c>
      <c r="J92" t="s">
        <v>297</v>
      </c>
      <c r="K92" t="s">
        <v>298</v>
      </c>
      <c r="M92" s="3" t="str">
        <f>RIGHT(A92, 5)</f>
        <v>sense</v>
      </c>
      <c r="N92" s="3" t="str">
        <f>IF((OR($N$1 = M92,$O$1 = M92)), A92, "")</f>
        <v>PROKKA_01036_sense</v>
      </c>
      <c r="O92">
        <f>IF(Table1[[#This Row],[Transcript type]]=N$1, 1, 0)</f>
        <v>0</v>
      </c>
      <c r="P92">
        <f>IF(Table1[[#This Row],[Transcript type]] = O$1, 1, 0)</f>
        <v>1</v>
      </c>
    </row>
    <row r="93" spans="1:16" x14ac:dyDescent="0.25">
      <c r="A93" t="s">
        <v>299</v>
      </c>
      <c r="B93">
        <v>33.695602857497398</v>
      </c>
      <c r="C93">
        <v>-1.14961780628751</v>
      </c>
      <c r="D93" s="3">
        <f>IF(C93&lt;&gt;"NA", (IF(C93&lt;0, -1/(2^C93), (2^C93))), "NA")</f>
        <v>-2.2185511354899181</v>
      </c>
      <c r="E93">
        <v>0.37618157524499102</v>
      </c>
      <c r="F93">
        <v>-3.0560183750063099</v>
      </c>
      <c r="G93" s="3">
        <v>2.2429750956266801E-3</v>
      </c>
      <c r="H93">
        <v>2.5206523328655899E-2</v>
      </c>
      <c r="I93" t="s">
        <v>11</v>
      </c>
      <c r="J93" t="s">
        <v>300</v>
      </c>
      <c r="K93" t="s">
        <v>301</v>
      </c>
      <c r="M93" s="3" t="str">
        <f>RIGHT(A93, 5)</f>
        <v>sense</v>
      </c>
      <c r="N93" s="3" t="str">
        <f>IF((OR($N$1 = M93,$O$1 = M93)), A93, "")</f>
        <v>PROKKA_01060_sense</v>
      </c>
      <c r="O93">
        <f>IF(Table1[[#This Row],[Transcript type]]=N$1, 1, 0)</f>
        <v>0</v>
      </c>
      <c r="P93">
        <f>IF(Table1[[#This Row],[Transcript type]] = O$1, 1, 0)</f>
        <v>1</v>
      </c>
    </row>
    <row r="94" spans="1:16" x14ac:dyDescent="0.25">
      <c r="A94" t="s">
        <v>302</v>
      </c>
      <c r="B94">
        <v>694.71851261101904</v>
      </c>
      <c r="C94">
        <v>-0.61210790572330698</v>
      </c>
      <c r="D94" s="3">
        <f>IF(C94&lt;&gt;"NA", (IF(C94&lt;0, -1/(2^C94), (2^C94))), "NA")</f>
        <v>-1.5284908392711694</v>
      </c>
      <c r="E94">
        <v>0.142945891426417</v>
      </c>
      <c r="F94">
        <v>-4.2820951313483198</v>
      </c>
      <c r="G94" s="1">
        <v>1.8514179283672698E-5</v>
      </c>
      <c r="H94">
        <v>5.6125391643281803E-4</v>
      </c>
      <c r="I94" t="s">
        <v>303</v>
      </c>
      <c r="J94" t="s">
        <v>304</v>
      </c>
      <c r="K94" t="s">
        <v>305</v>
      </c>
      <c r="M94" s="3" t="str">
        <f>RIGHT(A94, 5)</f>
        <v>sense</v>
      </c>
      <c r="N94" s="3" t="str">
        <f>IF((OR($N$1 = M94,$O$1 = M94)), A94, "")</f>
        <v>PROKKA_01079_sense</v>
      </c>
      <c r="O94">
        <f>IF(Table1[[#This Row],[Transcript type]]=N$1, 1, 0)</f>
        <v>0</v>
      </c>
      <c r="P94">
        <f>IF(Table1[[#This Row],[Transcript type]] = O$1, 1, 0)</f>
        <v>1</v>
      </c>
    </row>
    <row r="95" spans="1:16" x14ac:dyDescent="0.25">
      <c r="A95" t="s">
        <v>306</v>
      </c>
      <c r="B95">
        <v>58.009430808570698</v>
      </c>
      <c r="C95">
        <v>-1.19980077759383</v>
      </c>
      <c r="D95" s="3">
        <f>IF(C95&lt;&gt;"NA", (IF(C95&lt;0, -1/(2^C95), (2^C95))), "NA")</f>
        <v>-2.29707948335402</v>
      </c>
      <c r="E95">
        <v>0.27179664267745202</v>
      </c>
      <c r="F95">
        <v>-4.4143325898902503</v>
      </c>
      <c r="G95" s="1">
        <v>1.01322087539249E-5</v>
      </c>
      <c r="H95" s="3">
        <v>3.4081696705839102E-4</v>
      </c>
      <c r="I95" t="s">
        <v>307</v>
      </c>
      <c r="J95" t="s">
        <v>308</v>
      </c>
      <c r="K95" t="s">
        <v>309</v>
      </c>
      <c r="M95" s="3" t="str">
        <f>RIGHT(A95, 5)</f>
        <v>igtop</v>
      </c>
      <c r="N95" s="3" t="str">
        <f>IF((OR($N$1 = M95,$O$1 = M95)), A95, "")</f>
        <v/>
      </c>
      <c r="O95">
        <f>IF(Table1[[#This Row],[Transcript type]]=N$1, 1, 0)</f>
        <v>0</v>
      </c>
      <c r="P95">
        <f>IF(Table1[[#This Row],[Transcript type]] = O$1, 1, 0)</f>
        <v>0</v>
      </c>
    </row>
    <row r="96" spans="1:16" x14ac:dyDescent="0.25">
      <c r="A96" t="s">
        <v>310</v>
      </c>
      <c r="B96">
        <v>121.71661479915799</v>
      </c>
      <c r="C96">
        <v>0.78628579275310795</v>
      </c>
      <c r="D96" s="3">
        <f>IF(C96&lt;&gt;"NA", (IF(C96&lt;0, -1/(2^C96), (2^C96))), "NA")</f>
        <v>1.7246286990057047</v>
      </c>
      <c r="E96">
        <v>0.20925109081266499</v>
      </c>
      <c r="F96">
        <v>3.75761860881786</v>
      </c>
      <c r="G96">
        <v>1.7153806511781099E-4</v>
      </c>
      <c r="H96">
        <v>3.6311355077309E-3</v>
      </c>
      <c r="I96" t="s">
        <v>11</v>
      </c>
      <c r="J96" t="s">
        <v>25</v>
      </c>
      <c r="K96" t="s">
        <v>311</v>
      </c>
      <c r="M96" s="3" t="str">
        <f>RIGHT(A96, 5)</f>
        <v>sense</v>
      </c>
      <c r="N96" s="3" t="str">
        <f>IF((OR($N$1 = M96,$O$1 = M96)), A96, "")</f>
        <v>PROKKA_01112_sense</v>
      </c>
      <c r="O96">
        <f>IF(Table1[[#This Row],[Transcript type]]=N$1, 1, 0)</f>
        <v>0</v>
      </c>
      <c r="P96">
        <f>IF(Table1[[#This Row],[Transcript type]] = O$1, 1, 0)</f>
        <v>1</v>
      </c>
    </row>
    <row r="97" spans="1:16" x14ac:dyDescent="0.25">
      <c r="A97" t="s">
        <v>312</v>
      </c>
      <c r="B97">
        <v>25.8393730201925</v>
      </c>
      <c r="C97">
        <v>1.1993883359398601</v>
      </c>
      <c r="D97" s="3">
        <f>IF(C97&lt;&gt;"NA", (IF(C97&lt;0, -1/(2^C97), (2^C97))), "NA")</f>
        <v>2.2964228817693515</v>
      </c>
      <c r="E97">
        <v>0.39398470391601498</v>
      </c>
      <c r="F97">
        <v>3.0442510179164999</v>
      </c>
      <c r="G97">
        <v>2.3326042229540101E-3</v>
      </c>
      <c r="H97">
        <v>2.5684796724051901E-2</v>
      </c>
      <c r="I97" t="s">
        <v>313</v>
      </c>
      <c r="J97" t="s">
        <v>314</v>
      </c>
      <c r="K97" t="s">
        <v>315</v>
      </c>
      <c r="M97" s="3" t="str">
        <f>RIGHT(A97, 5)</f>
        <v>sense</v>
      </c>
      <c r="N97" s="3" t="str">
        <f>IF((OR($N$1 = M97,$O$1 = M97)), A97, "")</f>
        <v>PROKKA_01145_sense</v>
      </c>
      <c r="O97">
        <f>IF(Table1[[#This Row],[Transcript type]]=N$1, 1, 0)</f>
        <v>0</v>
      </c>
      <c r="P97">
        <f>IF(Table1[[#This Row],[Transcript type]] = O$1, 1, 0)</f>
        <v>1</v>
      </c>
    </row>
    <row r="98" spans="1:16" x14ac:dyDescent="0.25">
      <c r="A98" t="s">
        <v>316</v>
      </c>
      <c r="B98">
        <v>872.11565655409697</v>
      </c>
      <c r="C98">
        <v>-0.45097401505818402</v>
      </c>
      <c r="D98" s="3">
        <f>IF(C98&lt;&gt;"NA", (IF(C98&lt;0, -1/(2^C98), (2^C98))), "NA")</f>
        <v>-1.366962830820571</v>
      </c>
      <c r="E98">
        <v>0.13122866395968499</v>
      </c>
      <c r="F98">
        <v>-3.43655114249069</v>
      </c>
      <c r="G98" s="3">
        <v>5.8917110954127003E-4</v>
      </c>
      <c r="H98" s="3">
        <v>9.5492386764263297E-3</v>
      </c>
      <c r="I98" t="s">
        <v>317</v>
      </c>
      <c r="J98" t="s">
        <v>318</v>
      </c>
      <c r="K98" t="s">
        <v>319</v>
      </c>
      <c r="M98" s="3" t="str">
        <f>RIGHT(A98, 5)</f>
        <v>sense</v>
      </c>
      <c r="N98" s="3" t="str">
        <f>IF((OR($N$1 = M98,$O$1 = M98)), A98, "")</f>
        <v>PROKKA_01158_sense</v>
      </c>
      <c r="O98">
        <f>IF(Table1[[#This Row],[Transcript type]]=N$1, 1, 0)</f>
        <v>0</v>
      </c>
      <c r="P98">
        <f>IF(Table1[[#This Row],[Transcript type]] = O$1, 1, 0)</f>
        <v>1</v>
      </c>
    </row>
    <row r="99" spans="1:16" x14ac:dyDescent="0.25">
      <c r="A99" t="s">
        <v>320</v>
      </c>
      <c r="B99">
        <v>155.94747396489001</v>
      </c>
      <c r="C99">
        <v>-0.82730182911623096</v>
      </c>
      <c r="D99" s="3">
        <f>IF(C99&lt;&gt;"NA", (IF(C99&lt;0, -1/(2^C99), (2^C99))), "NA")</f>
        <v>-1.7743637896741657</v>
      </c>
      <c r="E99">
        <v>0.19663264650640999</v>
      </c>
      <c r="F99">
        <v>-4.2073472732782404</v>
      </c>
      <c r="G99" s="1">
        <v>2.5838591519881598E-5</v>
      </c>
      <c r="H99">
        <v>7.4206621610607303E-4</v>
      </c>
      <c r="I99" t="s">
        <v>321</v>
      </c>
      <c r="J99" t="s">
        <v>322</v>
      </c>
      <c r="K99" t="s">
        <v>323</v>
      </c>
      <c r="M99" s="3" t="str">
        <f>RIGHT(A99, 5)</f>
        <v>igtop</v>
      </c>
      <c r="N99" s="3" t="str">
        <f>IF((OR($N$1 = M99,$O$1 = M99)), A99, "")</f>
        <v/>
      </c>
      <c r="O99">
        <f>IF(Table1[[#This Row],[Transcript type]]=N$1, 1, 0)</f>
        <v>0</v>
      </c>
      <c r="P99">
        <f>IF(Table1[[#This Row],[Transcript type]] = O$1, 1, 0)</f>
        <v>0</v>
      </c>
    </row>
    <row r="100" spans="1:16" x14ac:dyDescent="0.25">
      <c r="A100" t="s">
        <v>324</v>
      </c>
      <c r="B100">
        <v>522.72026854019396</v>
      </c>
      <c r="C100">
        <v>-0.47529545643084398</v>
      </c>
      <c r="D100" s="3">
        <f>IF(C100&lt;&gt;"NA", (IF(C100&lt;0, -1/(2^C100), (2^C100))), "NA")</f>
        <v>-1.3902028970042966</v>
      </c>
      <c r="E100">
        <v>0.14009014816125001</v>
      </c>
      <c r="F100">
        <v>-3.39278288066166</v>
      </c>
      <c r="G100" s="3">
        <v>6.9186453562403096E-4</v>
      </c>
      <c r="H100" s="3">
        <v>1.0960473336934199E-2</v>
      </c>
      <c r="I100" t="s">
        <v>321</v>
      </c>
      <c r="J100" t="s">
        <v>322</v>
      </c>
      <c r="K100" t="s">
        <v>323</v>
      </c>
      <c r="M100" s="3" t="str">
        <f>RIGHT(A100, 5)</f>
        <v>sense</v>
      </c>
      <c r="N100" s="3" t="str">
        <f>IF((OR($N$1 = M100,$O$1 = M100)), A100, "")</f>
        <v>PROKKA_01198_sense</v>
      </c>
      <c r="O100">
        <f>IF(Table1[[#This Row],[Transcript type]]=N$1, 1, 0)</f>
        <v>0</v>
      </c>
      <c r="P100">
        <f>IF(Table1[[#This Row],[Transcript type]] = O$1, 1, 0)</f>
        <v>1</v>
      </c>
    </row>
    <row r="101" spans="1:16" x14ac:dyDescent="0.25">
      <c r="A101" t="s">
        <v>325</v>
      </c>
      <c r="B101">
        <v>116.90454981871299</v>
      </c>
      <c r="C101">
        <v>0.73083619587633197</v>
      </c>
      <c r="D101" s="3">
        <f>IF(C101&lt;&gt;"NA", (IF(C101&lt;0, -1/(2^C101), (2^C101))), "NA")</f>
        <v>1.6596007288072925</v>
      </c>
      <c r="E101">
        <v>0.21283900272639</v>
      </c>
      <c r="F101">
        <v>3.4337512698076398</v>
      </c>
      <c r="G101">
        <v>5.9529017569335402E-4</v>
      </c>
      <c r="H101">
        <v>9.6166778053620398E-3</v>
      </c>
      <c r="I101" t="s">
        <v>11</v>
      </c>
      <c r="J101" t="s">
        <v>326</v>
      </c>
      <c r="K101" t="s">
        <v>327</v>
      </c>
      <c r="M101" s="3" t="str">
        <f>RIGHT(A101, 5)</f>
        <v>sense</v>
      </c>
      <c r="N101" s="3" t="str">
        <f>IF((OR($N$1 = M101,$O$1 = M101)), A101, "")</f>
        <v>PROKKA_01201_sense</v>
      </c>
      <c r="O101">
        <f>IF(Table1[[#This Row],[Transcript type]]=N$1, 1, 0)</f>
        <v>0</v>
      </c>
      <c r="P101">
        <f>IF(Table1[[#This Row],[Transcript type]] = O$1, 1, 0)</f>
        <v>1</v>
      </c>
    </row>
    <row r="102" spans="1:16" x14ac:dyDescent="0.25">
      <c r="A102" t="s">
        <v>328</v>
      </c>
      <c r="B102">
        <v>514.40933335577904</v>
      </c>
      <c r="C102">
        <v>0.43103015181737903</v>
      </c>
      <c r="D102" s="3">
        <f>IF(C102&lt;&gt;"NA", (IF(C102&lt;0, -1/(2^C102), (2^C102))), "NA")</f>
        <v>1.3481959082614616</v>
      </c>
      <c r="E102">
        <v>0.13927377622193601</v>
      </c>
      <c r="F102">
        <v>3.0948407051914999</v>
      </c>
      <c r="G102">
        <v>1.9691862506399701E-3</v>
      </c>
      <c r="H102">
        <v>2.30042674086357E-2</v>
      </c>
      <c r="I102" t="s">
        <v>329</v>
      </c>
      <c r="J102" t="s">
        <v>330</v>
      </c>
      <c r="K102" t="s">
        <v>331</v>
      </c>
      <c r="M102" s="3" t="str">
        <f>RIGHT(A102, 5)</f>
        <v>sense</v>
      </c>
      <c r="N102" s="3" t="str">
        <f>IF((OR($N$1 = M102,$O$1 = M102)), A102, "")</f>
        <v>PROKKA_01209_sense</v>
      </c>
      <c r="O102">
        <f>IF(Table1[[#This Row],[Transcript type]]=N$1, 1, 0)</f>
        <v>0</v>
      </c>
      <c r="P102">
        <f>IF(Table1[[#This Row],[Transcript type]] = O$1, 1, 0)</f>
        <v>1</v>
      </c>
    </row>
    <row r="103" spans="1:16" x14ac:dyDescent="0.25">
      <c r="A103" t="s">
        <v>332</v>
      </c>
      <c r="B103">
        <v>65.018187485753003</v>
      </c>
      <c r="C103">
        <v>-0.890708164403612</v>
      </c>
      <c r="D103" s="3">
        <f>IF(C103&lt;&gt;"NA", (IF(C103&lt;0, -1/(2^C103), (2^C103))), "NA")</f>
        <v>-1.8540860011091389</v>
      </c>
      <c r="E103">
        <v>0.26482893719133999</v>
      </c>
      <c r="F103">
        <v>-3.3633339840051901</v>
      </c>
      <c r="G103" s="3">
        <v>7.7007137859246802E-4</v>
      </c>
      <c r="H103">
        <v>1.1818189188336299E-2</v>
      </c>
      <c r="I103" t="s">
        <v>11</v>
      </c>
      <c r="J103" t="s">
        <v>333</v>
      </c>
      <c r="K103" t="s">
        <v>334</v>
      </c>
      <c r="M103" s="3" t="str">
        <f>RIGHT(A103, 5)</f>
        <v>igbot</v>
      </c>
      <c r="N103" s="3" t="str">
        <f>IF((OR($N$1 = M103,$O$1 = M103)), A103, "")</f>
        <v/>
      </c>
      <c r="O103">
        <f>IF(Table1[[#This Row],[Transcript type]]=N$1, 1, 0)</f>
        <v>0</v>
      </c>
      <c r="P103">
        <f>IF(Table1[[#This Row],[Transcript type]] = O$1, 1, 0)</f>
        <v>0</v>
      </c>
    </row>
    <row r="104" spans="1:16" x14ac:dyDescent="0.25">
      <c r="A104" t="s">
        <v>335</v>
      </c>
      <c r="B104">
        <v>62.499287014350003</v>
      </c>
      <c r="C104">
        <v>1.8882789384594501</v>
      </c>
      <c r="D104" s="3">
        <f>IF(C104&lt;&gt;"NA", (IF(C104&lt;0, -1/(2^C104), (2^C104))), "NA")</f>
        <v>3.7019333947800601</v>
      </c>
      <c r="E104">
        <v>0.288342206245015</v>
      </c>
      <c r="F104">
        <v>6.5487427700921099</v>
      </c>
      <c r="G104" s="1">
        <v>5.8023473373104699E-11</v>
      </c>
      <c r="H104" s="1">
        <v>1.03760786683187E-8</v>
      </c>
      <c r="I104" t="s">
        <v>336</v>
      </c>
      <c r="J104" t="s">
        <v>337</v>
      </c>
      <c r="K104" t="s">
        <v>338</v>
      </c>
      <c r="M104" s="3" t="str">
        <f>RIGHT(A104, 5)</f>
        <v>sense</v>
      </c>
      <c r="N104" s="3" t="str">
        <f>IF((OR($N$1 = M104,$O$1 = M104)), A104, "")</f>
        <v>PROKKA_01230_sense</v>
      </c>
      <c r="O104">
        <f>IF(Table1[[#This Row],[Transcript type]]=N$1, 1, 0)</f>
        <v>0</v>
      </c>
      <c r="P104">
        <f>IF(Table1[[#This Row],[Transcript type]] = O$1, 1, 0)</f>
        <v>1</v>
      </c>
    </row>
    <row r="105" spans="1:16" x14ac:dyDescent="0.25">
      <c r="A105" t="s">
        <v>339</v>
      </c>
      <c r="B105">
        <v>517.25574985044898</v>
      </c>
      <c r="C105">
        <v>0.55558778908692197</v>
      </c>
      <c r="D105" s="3">
        <f>IF(C105&lt;&gt;"NA", (IF(C105&lt;0, -1/(2^C105), (2^C105))), "NA")</f>
        <v>1.4697673303049503</v>
      </c>
      <c r="E105">
        <v>0.18947958476652901</v>
      </c>
      <c r="F105">
        <v>2.9321775734916198</v>
      </c>
      <c r="G105" s="3">
        <v>3.3659422866763799E-3</v>
      </c>
      <c r="H105" s="3">
        <v>3.30357543864193E-2</v>
      </c>
      <c r="I105" t="s">
        <v>11</v>
      </c>
      <c r="J105" t="s">
        <v>340</v>
      </c>
      <c r="K105" t="s">
        <v>341</v>
      </c>
      <c r="M105" s="3" t="str">
        <f>RIGHT(A105, 5)</f>
        <v>sense</v>
      </c>
      <c r="N105" s="3" t="str">
        <f>IF((OR($N$1 = M105,$O$1 = M105)), A105, "")</f>
        <v>PROKKA_01257_sense</v>
      </c>
      <c r="O105">
        <f>IF(Table1[[#This Row],[Transcript type]]=N$1, 1, 0)</f>
        <v>0</v>
      </c>
      <c r="P105">
        <f>IF(Table1[[#This Row],[Transcript type]] = O$1, 1, 0)</f>
        <v>1</v>
      </c>
    </row>
    <row r="106" spans="1:16" x14ac:dyDescent="0.25">
      <c r="A106" t="s">
        <v>342</v>
      </c>
      <c r="B106">
        <v>11636.220923417901</v>
      </c>
      <c r="C106">
        <v>0.64208963539446295</v>
      </c>
      <c r="D106" s="3">
        <f>IF(C106&lt;&gt;"NA", (IF(C106&lt;0, -1/(2^C106), (2^C106))), "NA")</f>
        <v>1.5605879174756789</v>
      </c>
      <c r="E106">
        <v>0.12470836002254899</v>
      </c>
      <c r="F106">
        <v>5.14872968643291</v>
      </c>
      <c r="G106" s="1">
        <v>2.6225650509283502E-7</v>
      </c>
      <c r="H106" s="1">
        <v>1.6303059449505201E-5</v>
      </c>
      <c r="I106" t="s">
        <v>343</v>
      </c>
      <c r="J106" t="s">
        <v>344</v>
      </c>
      <c r="K106" t="s">
        <v>345</v>
      </c>
      <c r="M106" s="3" t="str">
        <f>RIGHT(A106, 5)</f>
        <v>sense</v>
      </c>
      <c r="N106" s="3" t="str">
        <f>IF((OR($N$1 = M106,$O$1 = M106)), A106, "")</f>
        <v>PROKKA_01278_sense</v>
      </c>
      <c r="O106">
        <f>IF(Table1[[#This Row],[Transcript type]]=N$1, 1, 0)</f>
        <v>0</v>
      </c>
      <c r="P106">
        <f>IF(Table1[[#This Row],[Transcript type]] = O$1, 1, 0)</f>
        <v>1</v>
      </c>
    </row>
    <row r="107" spans="1:16" x14ac:dyDescent="0.25">
      <c r="A107" t="s">
        <v>346</v>
      </c>
      <c r="B107">
        <v>394.49345855492402</v>
      </c>
      <c r="C107">
        <v>0.607167492321941</v>
      </c>
      <c r="D107" s="3">
        <f>IF(C107&lt;&gt;"NA", (IF(C107&lt;0, -1/(2^C107), (2^C107))), "NA")</f>
        <v>1.5232655757436977</v>
      </c>
      <c r="E107">
        <v>0.17116334516696499</v>
      </c>
      <c r="F107">
        <v>3.5472985862111202</v>
      </c>
      <c r="G107" s="3">
        <v>3.8920321904979498E-4</v>
      </c>
      <c r="H107" s="3">
        <v>6.8754568660199496E-3</v>
      </c>
      <c r="I107" t="s">
        <v>347</v>
      </c>
      <c r="J107" t="s">
        <v>348</v>
      </c>
      <c r="K107" t="s">
        <v>349</v>
      </c>
      <c r="M107" s="3" t="str">
        <f>RIGHT(A107, 5)</f>
        <v>igtop</v>
      </c>
      <c r="N107" s="3" t="str">
        <f>IF((OR($N$1 = M107,$O$1 = M107)), A107, "")</f>
        <v/>
      </c>
      <c r="O107">
        <f>IF(Table1[[#This Row],[Transcript type]]=N$1, 1, 0)</f>
        <v>0</v>
      </c>
      <c r="P107">
        <f>IF(Table1[[#This Row],[Transcript type]] = O$1, 1, 0)</f>
        <v>0</v>
      </c>
    </row>
    <row r="108" spans="1:16" x14ac:dyDescent="0.25">
      <c r="A108" t="s">
        <v>350</v>
      </c>
      <c r="B108">
        <v>212.961007408722</v>
      </c>
      <c r="C108">
        <v>0.92195040728533795</v>
      </c>
      <c r="D108" s="3">
        <f>IF(C108&lt;&gt;"NA", (IF(C108&lt;0, -1/(2^C108), (2^C108))), "NA")</f>
        <v>1.8946750105302337</v>
      </c>
      <c r="E108">
        <v>0.21992540890503601</v>
      </c>
      <c r="F108">
        <v>4.1921050044901103</v>
      </c>
      <c r="G108" s="1">
        <v>2.7637801315030501E-5</v>
      </c>
      <c r="H108" s="3">
        <v>7.8168737350099899E-4</v>
      </c>
      <c r="I108" t="s">
        <v>11</v>
      </c>
      <c r="J108" t="s">
        <v>25</v>
      </c>
      <c r="K108" t="s">
        <v>351</v>
      </c>
      <c r="M108" s="3" t="str">
        <f>RIGHT(A108, 5)</f>
        <v>sense</v>
      </c>
      <c r="N108" s="3" t="str">
        <f>IF((OR($N$1 = M108,$O$1 = M108)), A108, "")</f>
        <v>PROKKA_01285_sense</v>
      </c>
      <c r="O108">
        <f>IF(Table1[[#This Row],[Transcript type]]=N$1, 1, 0)</f>
        <v>0</v>
      </c>
      <c r="P108">
        <f>IF(Table1[[#This Row],[Transcript type]] = O$1, 1, 0)</f>
        <v>1</v>
      </c>
    </row>
    <row r="109" spans="1:16" x14ac:dyDescent="0.25">
      <c r="A109" t="s">
        <v>352</v>
      </c>
      <c r="B109">
        <v>131.269934082844</v>
      </c>
      <c r="C109">
        <v>1.3249846898775199</v>
      </c>
      <c r="D109" s="3">
        <f>IF(C109&lt;&gt;"NA", (IF(C109&lt;0, -1/(2^C109), (2^C109))), "NA")</f>
        <v>2.5053022904178084</v>
      </c>
      <c r="E109">
        <v>0.24116934598570999</v>
      </c>
      <c r="F109">
        <v>5.49400125651138</v>
      </c>
      <c r="G109" s="1">
        <v>3.92927691056309E-8</v>
      </c>
      <c r="H109" s="1">
        <v>3.1123675657702198E-6</v>
      </c>
      <c r="I109" t="s">
        <v>11</v>
      </c>
      <c r="J109" t="s">
        <v>25</v>
      </c>
      <c r="K109" t="s">
        <v>353</v>
      </c>
      <c r="M109" s="3" t="str">
        <f>RIGHT(A109, 5)</f>
        <v>igtop</v>
      </c>
      <c r="N109" s="3" t="str">
        <f>IF((OR($N$1 = M109,$O$1 = M109)), A109, "")</f>
        <v/>
      </c>
      <c r="O109">
        <f>IF(Table1[[#This Row],[Transcript type]]=N$1, 1, 0)</f>
        <v>0</v>
      </c>
      <c r="P109">
        <f>IF(Table1[[#This Row],[Transcript type]] = O$1, 1, 0)</f>
        <v>0</v>
      </c>
    </row>
    <row r="110" spans="1:16" x14ac:dyDescent="0.25">
      <c r="A110" t="s">
        <v>354</v>
      </c>
      <c r="B110">
        <v>1041.7464002097099</v>
      </c>
      <c r="C110">
        <v>0.952436006300584</v>
      </c>
      <c r="D110" s="3">
        <f>IF(C110&lt;&gt;"NA", (IF(C110&lt;0, -1/(2^C110), (2^C110))), "NA")</f>
        <v>1.9351374013899552</v>
      </c>
      <c r="E110">
        <v>0.20579701282579399</v>
      </c>
      <c r="F110">
        <v>4.6280361081179304</v>
      </c>
      <c r="G110" s="1">
        <v>3.6914966449676799E-6</v>
      </c>
      <c r="H110" s="3">
        <v>1.4388047637647799E-4</v>
      </c>
      <c r="I110" t="s">
        <v>11</v>
      </c>
      <c r="J110" t="s">
        <v>25</v>
      </c>
      <c r="K110" t="s">
        <v>353</v>
      </c>
      <c r="M110" s="3" t="str">
        <f>RIGHT(A110, 5)</f>
        <v>sense</v>
      </c>
      <c r="N110" s="3" t="str">
        <f>IF((OR($N$1 = M110,$O$1 = M110)), A110, "")</f>
        <v>PROKKA_01291_sense</v>
      </c>
      <c r="O110">
        <f>IF(Table1[[#This Row],[Transcript type]]=N$1, 1, 0)</f>
        <v>0</v>
      </c>
      <c r="P110">
        <f>IF(Table1[[#This Row],[Transcript type]] = O$1, 1, 0)</f>
        <v>1</v>
      </c>
    </row>
    <row r="111" spans="1:16" x14ac:dyDescent="0.25">
      <c r="A111" t="s">
        <v>355</v>
      </c>
      <c r="B111">
        <v>117.025063411867</v>
      </c>
      <c r="C111">
        <v>0.62420640714513498</v>
      </c>
      <c r="D111" s="3">
        <f>IF(C111&lt;&gt;"NA", (IF(C111&lt;0, -1/(2^C111), (2^C111))), "NA")</f>
        <v>1.5413627245253505</v>
      </c>
      <c r="E111">
        <v>0.207927933106026</v>
      </c>
      <c r="F111">
        <v>3.00203247260117</v>
      </c>
      <c r="G111" s="3">
        <v>2.68183566637187E-3</v>
      </c>
      <c r="H111" s="3">
        <v>2.85075648431867E-2</v>
      </c>
      <c r="I111" t="s">
        <v>356</v>
      </c>
      <c r="J111" t="s">
        <v>357</v>
      </c>
      <c r="K111" t="s">
        <v>358</v>
      </c>
      <c r="M111" s="3" t="str">
        <f>RIGHT(A111, 5)</f>
        <v>sense</v>
      </c>
      <c r="N111" s="3" t="str">
        <f>IF((OR($N$1 = M111,$O$1 = M111)), A111, "")</f>
        <v>PROKKA_01318_sense</v>
      </c>
      <c r="O111">
        <f>IF(Table1[[#This Row],[Transcript type]]=N$1, 1, 0)</f>
        <v>0</v>
      </c>
      <c r="P111">
        <f>IF(Table1[[#This Row],[Transcript type]] = O$1, 1, 0)</f>
        <v>1</v>
      </c>
    </row>
    <row r="112" spans="1:16" x14ac:dyDescent="0.25">
      <c r="A112" t="s">
        <v>359</v>
      </c>
      <c r="B112">
        <v>495.818961071285</v>
      </c>
      <c r="C112">
        <v>0.57815510480306098</v>
      </c>
      <c r="D112" s="3">
        <f>IF(C112&lt;&gt;"NA", (IF(C112&lt;0, -1/(2^C112), (2^C112))), "NA")</f>
        <v>1.4929388812104885</v>
      </c>
      <c r="E112">
        <v>0.14810588132587299</v>
      </c>
      <c r="F112">
        <v>3.90366067591173</v>
      </c>
      <c r="G112" s="1">
        <v>9.4748597579250604E-5</v>
      </c>
      <c r="H112">
        <v>2.2263653718263198E-3</v>
      </c>
      <c r="I112" t="s">
        <v>360</v>
      </c>
      <c r="J112" t="s">
        <v>361</v>
      </c>
      <c r="K112" t="s">
        <v>362</v>
      </c>
      <c r="M112" s="3" t="str">
        <f>RIGHT(A112, 5)</f>
        <v>igtop</v>
      </c>
      <c r="N112" s="3" t="str">
        <f>IF((OR($N$1 = M112,$O$1 = M112)), A112, "")</f>
        <v/>
      </c>
      <c r="O112">
        <f>IF(Table1[[#This Row],[Transcript type]]=N$1, 1, 0)</f>
        <v>0</v>
      </c>
      <c r="P112">
        <f>IF(Table1[[#This Row],[Transcript type]] = O$1, 1, 0)</f>
        <v>0</v>
      </c>
    </row>
    <row r="113" spans="1:16" x14ac:dyDescent="0.25">
      <c r="A113" t="s">
        <v>363</v>
      </c>
      <c r="B113">
        <v>1806.3259025088</v>
      </c>
      <c r="C113">
        <v>0.55189453762774299</v>
      </c>
      <c r="D113" s="3">
        <f>IF(C113&lt;&gt;"NA", (IF(C113&lt;0, -1/(2^C113), (2^C113))), "NA")</f>
        <v>1.466009586584518</v>
      </c>
      <c r="E113">
        <v>0.128501725120125</v>
      </c>
      <c r="F113">
        <v>4.2948414670061901</v>
      </c>
      <c r="G113" s="1">
        <v>1.74818214904259E-5</v>
      </c>
      <c r="H113">
        <v>5.3579550916211995E-4</v>
      </c>
      <c r="I113" t="s">
        <v>360</v>
      </c>
      <c r="J113" t="s">
        <v>361</v>
      </c>
      <c r="K113" t="s">
        <v>362</v>
      </c>
      <c r="M113" s="3" t="str">
        <f>RIGHT(A113, 5)</f>
        <v>sense</v>
      </c>
      <c r="N113" s="3" t="str">
        <f>IF((OR($N$1 = M113,$O$1 = M113)), A113, "")</f>
        <v>PROKKA_01322_sense</v>
      </c>
      <c r="O113">
        <f>IF(Table1[[#This Row],[Transcript type]]=N$1, 1, 0)</f>
        <v>0</v>
      </c>
      <c r="P113">
        <f>IF(Table1[[#This Row],[Transcript type]] = O$1, 1, 0)</f>
        <v>1</v>
      </c>
    </row>
    <row r="114" spans="1:16" x14ac:dyDescent="0.25">
      <c r="A114" t="s">
        <v>364</v>
      </c>
      <c r="B114">
        <v>183.03764596801901</v>
      </c>
      <c r="C114">
        <v>1.3973677895183301</v>
      </c>
      <c r="D114" s="3">
        <f>IF(C114&lt;&gt;"NA", (IF(C114&lt;0, -1/(2^C114), (2^C114))), "NA")</f>
        <v>2.6342053024579153</v>
      </c>
      <c r="E114">
        <v>0.45489882369365098</v>
      </c>
      <c r="F114">
        <v>3.0718210659946199</v>
      </c>
      <c r="G114">
        <v>2.1275722038074101E-3</v>
      </c>
      <c r="H114">
        <v>2.4329824767320402E-2</v>
      </c>
      <c r="I114" t="s">
        <v>365</v>
      </c>
      <c r="J114" t="s">
        <v>366</v>
      </c>
      <c r="K114" t="s">
        <v>367</v>
      </c>
      <c r="M114" s="3" t="str">
        <f>RIGHT(A114, 5)</f>
        <v>igbot</v>
      </c>
      <c r="N114" s="3" t="str">
        <f>IF((OR($N$1 = M114,$O$1 = M114)), A114, "")</f>
        <v/>
      </c>
      <c r="O114">
        <f>IF(Table1[[#This Row],[Transcript type]]=N$1, 1, 0)</f>
        <v>0</v>
      </c>
      <c r="P114">
        <f>IF(Table1[[#This Row],[Transcript type]] = O$1, 1, 0)</f>
        <v>0</v>
      </c>
    </row>
    <row r="115" spans="1:16" x14ac:dyDescent="0.25">
      <c r="A115" t="s">
        <v>368</v>
      </c>
      <c r="B115">
        <v>185.88960127089101</v>
      </c>
      <c r="C115">
        <v>-0.63584974533431904</v>
      </c>
      <c r="D115" s="3">
        <f>IF(C115&lt;&gt;"NA", (IF(C115&lt;0, -1/(2^C115), (2^C115))), "NA")</f>
        <v>-1.5538526975607732</v>
      </c>
      <c r="E115">
        <v>0.186981516350465</v>
      </c>
      <c r="F115">
        <v>-3.4006021437034799</v>
      </c>
      <c r="G115" s="3">
        <v>6.7237610341287801E-4</v>
      </c>
      <c r="H115" s="3">
        <v>1.07294585229709E-2</v>
      </c>
      <c r="I115" t="s">
        <v>11</v>
      </c>
      <c r="J115" t="s">
        <v>25</v>
      </c>
      <c r="K115" t="s">
        <v>369</v>
      </c>
      <c r="M115" s="3" t="str">
        <f>RIGHT(A115, 5)</f>
        <v>sense</v>
      </c>
      <c r="N115" s="3" t="str">
        <f>IF((OR($N$1 = M115,$O$1 = M115)), A115, "")</f>
        <v>PROKKA_01360_sense</v>
      </c>
      <c r="O115">
        <f>IF(Table1[[#This Row],[Transcript type]]=N$1, 1, 0)</f>
        <v>0</v>
      </c>
      <c r="P115">
        <f>IF(Table1[[#This Row],[Transcript type]] = O$1, 1, 0)</f>
        <v>1</v>
      </c>
    </row>
    <row r="116" spans="1:16" x14ac:dyDescent="0.25">
      <c r="A116" t="s">
        <v>370</v>
      </c>
      <c r="B116">
        <v>4817.0122080767196</v>
      </c>
      <c r="C116">
        <v>-0.34524412410714</v>
      </c>
      <c r="D116" s="3">
        <f>IF(C116&lt;&gt;"NA", (IF(C116&lt;0, -1/(2^C116), (2^C116))), "NA")</f>
        <v>-1.2703659279719528</v>
      </c>
      <c r="E116">
        <v>0.12418897992273301</v>
      </c>
      <c r="F116">
        <v>-2.7799900145885998</v>
      </c>
      <c r="G116" s="3">
        <v>5.4360569973015901E-3</v>
      </c>
      <c r="H116" s="3">
        <v>4.6107903132552898E-2</v>
      </c>
      <c r="I116" t="s">
        <v>371</v>
      </c>
      <c r="J116" t="s">
        <v>372</v>
      </c>
      <c r="K116" t="s">
        <v>373</v>
      </c>
      <c r="M116" s="3" t="str">
        <f>RIGHT(A116, 5)</f>
        <v>sense</v>
      </c>
      <c r="N116" s="3" t="str">
        <f>IF((OR($N$1 = M116,$O$1 = M116)), A116, "")</f>
        <v>PROKKA_01367_sense</v>
      </c>
      <c r="O116">
        <f>IF(Table1[[#This Row],[Transcript type]]=N$1, 1, 0)</f>
        <v>0</v>
      </c>
      <c r="P116">
        <f>IF(Table1[[#This Row],[Transcript type]] = O$1, 1, 0)</f>
        <v>1</v>
      </c>
    </row>
    <row r="117" spans="1:16" x14ac:dyDescent="0.25">
      <c r="A117" t="s">
        <v>374</v>
      </c>
      <c r="B117">
        <v>807.08661357962205</v>
      </c>
      <c r="C117">
        <v>-0.507063690442356</v>
      </c>
      <c r="D117" s="3">
        <f>IF(C117&lt;&gt;"NA", (IF(C117&lt;0, -1/(2^C117), (2^C117))), "NA")</f>
        <v>-1.4211547813042396</v>
      </c>
      <c r="E117">
        <v>0.17789162743843601</v>
      </c>
      <c r="F117">
        <v>-2.8504078451799999</v>
      </c>
      <c r="G117" s="3">
        <v>4.3663201173041299E-3</v>
      </c>
      <c r="H117" s="3">
        <v>4.0230765658687703E-2</v>
      </c>
      <c r="I117" t="s">
        <v>11</v>
      </c>
      <c r="J117" t="s">
        <v>375</v>
      </c>
      <c r="K117" t="s">
        <v>376</v>
      </c>
      <c r="M117" s="3" t="str">
        <f>RIGHT(A117, 5)</f>
        <v>sense</v>
      </c>
      <c r="N117" s="3" t="str">
        <f>IF((OR($N$1 = M117,$O$1 = M117)), A117, "")</f>
        <v>PROKKA_01374_sense</v>
      </c>
      <c r="O117">
        <f>IF(Table1[[#This Row],[Transcript type]]=N$1, 1, 0)</f>
        <v>0</v>
      </c>
      <c r="P117">
        <f>IF(Table1[[#This Row],[Transcript type]] = O$1, 1, 0)</f>
        <v>1</v>
      </c>
    </row>
    <row r="118" spans="1:16" x14ac:dyDescent="0.25">
      <c r="A118" t="s">
        <v>377</v>
      </c>
      <c r="B118">
        <v>1200.71937559456</v>
      </c>
      <c r="C118">
        <v>0.58987598899361404</v>
      </c>
      <c r="D118" s="3">
        <f>IF(C118&lt;&gt;"NA", (IF(C118&lt;0, -1/(2^C118), (2^C118))), "NA")</f>
        <v>1.5051173651534255</v>
      </c>
      <c r="E118">
        <v>0.15879947040204401</v>
      </c>
      <c r="F118">
        <v>3.7145967017407799</v>
      </c>
      <c r="G118" s="3">
        <v>2.0352802946945001E-4</v>
      </c>
      <c r="H118" s="3">
        <v>4.0796985825488604E-3</v>
      </c>
      <c r="I118" t="s">
        <v>378</v>
      </c>
      <c r="J118" t="s">
        <v>379</v>
      </c>
      <c r="K118" t="s">
        <v>380</v>
      </c>
      <c r="M118" s="3" t="str">
        <f>RIGHT(A118, 5)</f>
        <v>sense</v>
      </c>
      <c r="N118" s="3" t="str">
        <f>IF((OR($N$1 = M118,$O$1 = M118)), A118, "")</f>
        <v>PROKKA_01378_sense</v>
      </c>
      <c r="O118">
        <f>IF(Table1[[#This Row],[Transcript type]]=N$1, 1, 0)</f>
        <v>0</v>
      </c>
      <c r="P118">
        <f>IF(Table1[[#This Row],[Transcript type]] = O$1, 1, 0)</f>
        <v>1</v>
      </c>
    </row>
    <row r="119" spans="1:16" x14ac:dyDescent="0.25">
      <c r="A119" t="s">
        <v>381</v>
      </c>
      <c r="B119">
        <v>1279.7319085450399</v>
      </c>
      <c r="C119">
        <v>1.0729569708773199</v>
      </c>
      <c r="D119" s="3">
        <f>IF(C119&lt;&gt;"NA", (IF(C119&lt;0, -1/(2^C119), (2^C119))), "NA")</f>
        <v>2.1037408123187356</v>
      </c>
      <c r="E119">
        <v>0.15561330816388699</v>
      </c>
      <c r="F119">
        <v>6.8950206350430703</v>
      </c>
      <c r="G119" s="1">
        <v>5.3856984883164498E-12</v>
      </c>
      <c r="H119" s="1">
        <v>1.1020485531717499E-9</v>
      </c>
      <c r="I119" t="s">
        <v>382</v>
      </c>
      <c r="J119" t="s">
        <v>383</v>
      </c>
      <c r="K119" t="s">
        <v>384</v>
      </c>
      <c r="M119" s="3" t="str">
        <f>RIGHT(A119, 5)</f>
        <v>igtop</v>
      </c>
      <c r="N119" s="3" t="str">
        <f>IF((OR($N$1 = M119,$O$1 = M119)), A119, "")</f>
        <v/>
      </c>
      <c r="O119">
        <f>IF(Table1[[#This Row],[Transcript type]]=N$1, 1, 0)</f>
        <v>0</v>
      </c>
      <c r="P119">
        <f>IF(Table1[[#This Row],[Transcript type]] = O$1, 1, 0)</f>
        <v>0</v>
      </c>
    </row>
    <row r="120" spans="1:16" x14ac:dyDescent="0.25">
      <c r="A120" t="s">
        <v>385</v>
      </c>
      <c r="B120">
        <v>1367.89350116177</v>
      </c>
      <c r="C120">
        <v>0.37784436837707203</v>
      </c>
      <c r="D120" s="3">
        <f>IF(C120&lt;&gt;"NA", (IF(C120&lt;0, -1/(2^C120), (2^C120))), "NA")</f>
        <v>1.2993988814337269</v>
      </c>
      <c r="E120">
        <v>0.137274065429981</v>
      </c>
      <c r="F120">
        <v>2.75248181215844</v>
      </c>
      <c r="G120" s="3">
        <v>5.9145431681629796E-3</v>
      </c>
      <c r="H120" s="3">
        <v>4.9136506123699901E-2</v>
      </c>
      <c r="I120" t="s">
        <v>386</v>
      </c>
      <c r="J120" t="s">
        <v>387</v>
      </c>
      <c r="K120" t="s">
        <v>388</v>
      </c>
      <c r="M120" s="3" t="str">
        <f>RIGHT(A120, 5)</f>
        <v>sense</v>
      </c>
      <c r="N120" s="3" t="str">
        <f>IF((OR($N$1 = M120,$O$1 = M120)), A120, "")</f>
        <v>PROKKA_01386_sense</v>
      </c>
      <c r="O120">
        <f>IF(Table1[[#This Row],[Transcript type]]=N$1, 1, 0)</f>
        <v>0</v>
      </c>
      <c r="P120">
        <f>IF(Table1[[#This Row],[Transcript type]] = O$1, 1, 0)</f>
        <v>1</v>
      </c>
    </row>
    <row r="121" spans="1:16" x14ac:dyDescent="0.25">
      <c r="A121" t="s">
        <v>389</v>
      </c>
      <c r="B121">
        <v>1270.4767809941</v>
      </c>
      <c r="C121">
        <v>0.86927946283377799</v>
      </c>
      <c r="D121" s="3">
        <f>IF(C121&lt;&gt;"NA", (IF(C121&lt;0, -1/(2^C121), (2^C121))), "NA")</f>
        <v>1.8267503235041307</v>
      </c>
      <c r="E121">
        <v>0.15411176644376201</v>
      </c>
      <c r="F121">
        <v>5.6405781524215497</v>
      </c>
      <c r="G121" s="1">
        <v>1.6948012128767799E-8</v>
      </c>
      <c r="H121" s="1">
        <v>1.3871947927396499E-6</v>
      </c>
      <c r="I121" t="s">
        <v>390</v>
      </c>
      <c r="J121" t="s">
        <v>391</v>
      </c>
      <c r="K121" t="s">
        <v>392</v>
      </c>
      <c r="M121" s="3" t="str">
        <f>RIGHT(A121, 5)</f>
        <v>sense</v>
      </c>
      <c r="N121" s="3" t="str">
        <f>IF((OR($N$1 = M121,$O$1 = M121)), A121, "")</f>
        <v>PROKKA_01387_sense</v>
      </c>
      <c r="O121">
        <f>IF(Table1[[#This Row],[Transcript type]]=N$1, 1, 0)</f>
        <v>0</v>
      </c>
      <c r="P121">
        <f>IF(Table1[[#This Row],[Transcript type]] = O$1, 1, 0)</f>
        <v>1</v>
      </c>
    </row>
    <row r="122" spans="1:16" x14ac:dyDescent="0.25">
      <c r="A122" t="s">
        <v>393</v>
      </c>
      <c r="B122">
        <v>789.68065726266605</v>
      </c>
      <c r="C122">
        <v>0.42271537093634798</v>
      </c>
      <c r="D122" s="3">
        <f>IF(C122&lt;&gt;"NA", (IF(C122&lt;0, -1/(2^C122), (2^C122))), "NA")</f>
        <v>1.3404481087078228</v>
      </c>
      <c r="E122">
        <v>0.13975464149384001</v>
      </c>
      <c r="F122">
        <v>3.0246964710290598</v>
      </c>
      <c r="G122">
        <v>2.4888276299062902E-3</v>
      </c>
      <c r="H122">
        <v>2.7022490480040798E-2</v>
      </c>
      <c r="I122" t="s">
        <v>394</v>
      </c>
      <c r="J122" t="s">
        <v>395</v>
      </c>
      <c r="K122" t="s">
        <v>396</v>
      </c>
      <c r="M122" s="3" t="str">
        <f>RIGHT(A122, 5)</f>
        <v>sense</v>
      </c>
      <c r="N122" s="3" t="str">
        <f>IF((OR($N$1 = M122,$O$1 = M122)), A122, "")</f>
        <v>PROKKA_01388_sense</v>
      </c>
      <c r="O122">
        <f>IF(Table1[[#This Row],[Transcript type]]=N$1, 1, 0)</f>
        <v>0</v>
      </c>
      <c r="P122">
        <f>IF(Table1[[#This Row],[Transcript type]] = O$1, 1, 0)</f>
        <v>1</v>
      </c>
    </row>
    <row r="123" spans="1:16" x14ac:dyDescent="0.25">
      <c r="A123" t="s">
        <v>397</v>
      </c>
      <c r="B123">
        <v>177.574909465807</v>
      </c>
      <c r="C123">
        <v>0.51989274527613805</v>
      </c>
      <c r="D123" s="3">
        <f>IF(C123&lt;&gt;"NA", (IF(C123&lt;0, -1/(2^C123), (2^C123))), "NA")</f>
        <v>1.4338486469996767</v>
      </c>
      <c r="E123">
        <v>0.184774024382273</v>
      </c>
      <c r="F123">
        <v>2.81366792228624</v>
      </c>
      <c r="G123">
        <v>4.89797970290313E-3</v>
      </c>
      <c r="H123">
        <v>4.2953532715995099E-2</v>
      </c>
      <c r="I123" t="s">
        <v>398</v>
      </c>
      <c r="J123" t="s">
        <v>399</v>
      </c>
      <c r="K123" t="s">
        <v>400</v>
      </c>
      <c r="M123" s="3" t="str">
        <f>RIGHT(A123, 5)</f>
        <v>sense</v>
      </c>
      <c r="N123" s="3" t="str">
        <f>IF((OR($N$1 = M123,$O$1 = M123)), A123, "")</f>
        <v>PROKKA_01399_sense</v>
      </c>
      <c r="O123">
        <f>IF(Table1[[#This Row],[Transcript type]]=N$1, 1, 0)</f>
        <v>0</v>
      </c>
      <c r="P123">
        <f>IF(Table1[[#This Row],[Transcript type]] = O$1, 1, 0)</f>
        <v>1</v>
      </c>
    </row>
    <row r="124" spans="1:16" x14ac:dyDescent="0.25">
      <c r="A124" t="s">
        <v>401</v>
      </c>
      <c r="B124">
        <v>991.05440001885495</v>
      </c>
      <c r="C124">
        <v>-0.494142511555832</v>
      </c>
      <c r="D124" s="3">
        <f>IF(C124&lt;&gt;"NA", (IF(C124&lt;0, -1/(2^C124), (2^C124))), "NA")</f>
        <v>-1.4084833521149454</v>
      </c>
      <c r="E124">
        <v>0.15393173679406999</v>
      </c>
      <c r="F124">
        <v>-3.21014055871334</v>
      </c>
      <c r="G124">
        <v>1.3267008001659601E-3</v>
      </c>
      <c r="H124">
        <v>1.7208528556273101E-2</v>
      </c>
      <c r="I124" t="s">
        <v>11</v>
      </c>
      <c r="J124" t="s">
        <v>402</v>
      </c>
      <c r="K124" t="s">
        <v>403</v>
      </c>
      <c r="M124" s="3" t="str">
        <f>RIGHT(A124, 5)</f>
        <v>sense</v>
      </c>
      <c r="N124" s="3" t="str">
        <f>IF((OR($N$1 = M124,$O$1 = M124)), A124, "")</f>
        <v>PROKKA_01400_sense</v>
      </c>
      <c r="O124">
        <f>IF(Table1[[#This Row],[Transcript type]]=N$1, 1, 0)</f>
        <v>0</v>
      </c>
      <c r="P124">
        <f>IF(Table1[[#This Row],[Transcript type]] = O$1, 1, 0)</f>
        <v>1</v>
      </c>
    </row>
    <row r="125" spans="1:16" x14ac:dyDescent="0.25">
      <c r="A125" t="s">
        <v>404</v>
      </c>
      <c r="B125">
        <v>662.85383357237299</v>
      </c>
      <c r="C125">
        <v>0.451641142370171</v>
      </c>
      <c r="D125" s="3">
        <f>IF(C125&lt;&gt;"NA", (IF(C125&lt;0, -1/(2^C125), (2^C125))), "NA")</f>
        <v>1.3675950844109868</v>
      </c>
      <c r="E125">
        <v>0.15319581479743799</v>
      </c>
      <c r="F125">
        <v>2.94812977082533</v>
      </c>
      <c r="G125">
        <v>3.1970282791118402E-3</v>
      </c>
      <c r="H125">
        <v>3.18470707479072E-2</v>
      </c>
      <c r="I125" t="s">
        <v>11</v>
      </c>
      <c r="J125" t="s">
        <v>405</v>
      </c>
      <c r="K125" t="s">
        <v>406</v>
      </c>
      <c r="M125" s="3" t="str">
        <f>RIGHT(A125, 5)</f>
        <v>igtop</v>
      </c>
      <c r="N125" s="3" t="str">
        <f>IF((OR($N$1 = M125,$O$1 = M125)), A125, "")</f>
        <v/>
      </c>
      <c r="O125">
        <f>IF(Table1[[#This Row],[Transcript type]]=N$1, 1, 0)</f>
        <v>0</v>
      </c>
      <c r="P125">
        <f>IF(Table1[[#This Row],[Transcript type]] = O$1, 1, 0)</f>
        <v>0</v>
      </c>
    </row>
    <row r="126" spans="1:16" x14ac:dyDescent="0.25">
      <c r="A126" t="s">
        <v>407</v>
      </c>
      <c r="B126">
        <v>686.44651083005101</v>
      </c>
      <c r="C126">
        <v>1.4870097355768399</v>
      </c>
      <c r="D126" s="3">
        <f>IF(C126&lt;&gt;"NA", (IF(C126&lt;0, -1/(2^C126), (2^C126))), "NA")</f>
        <v>2.8030738137657263</v>
      </c>
      <c r="E126">
        <v>0.53853775280701299</v>
      </c>
      <c r="F126">
        <v>2.7611986863058799</v>
      </c>
      <c r="G126">
        <v>5.7589629537859299E-3</v>
      </c>
      <c r="H126">
        <v>4.8306976293365098E-2</v>
      </c>
      <c r="I126" t="s">
        <v>408</v>
      </c>
      <c r="J126" t="s">
        <v>409</v>
      </c>
      <c r="K126" t="s">
        <v>410</v>
      </c>
      <c r="M126" s="3" t="str">
        <f>RIGHT(A126, 5)</f>
        <v>igtop</v>
      </c>
      <c r="N126" s="3" t="str">
        <f>IF((OR($N$1 = M126,$O$1 = M126)), A126, "")</f>
        <v/>
      </c>
      <c r="O126">
        <f>IF(Table1[[#This Row],[Transcript type]]=N$1, 1, 0)</f>
        <v>0</v>
      </c>
      <c r="P126">
        <f>IF(Table1[[#This Row],[Transcript type]] = O$1, 1, 0)</f>
        <v>0</v>
      </c>
    </row>
    <row r="127" spans="1:16" x14ac:dyDescent="0.25">
      <c r="A127" t="s">
        <v>411</v>
      </c>
      <c r="B127">
        <v>342.96149147341401</v>
      </c>
      <c r="C127">
        <v>-0.76392754776907501</v>
      </c>
      <c r="D127" s="3">
        <f>IF(C127&lt;&gt;"NA", (IF(C127&lt;0, -1/(2^C127), (2^C127))), "NA")</f>
        <v>-1.6981072117069205</v>
      </c>
      <c r="E127">
        <v>0.21354653700725301</v>
      </c>
      <c r="F127">
        <v>-3.5773352191757999</v>
      </c>
      <c r="G127" s="3">
        <v>3.4711490209883198E-4</v>
      </c>
      <c r="H127" s="3">
        <v>6.3136343859532002E-3</v>
      </c>
      <c r="I127" t="s">
        <v>412</v>
      </c>
      <c r="J127" t="s">
        <v>413</v>
      </c>
      <c r="K127" t="s">
        <v>414</v>
      </c>
      <c r="M127" s="3" t="str">
        <f>RIGHT(A127, 5)</f>
        <v>igtop</v>
      </c>
      <c r="N127" s="3" t="str">
        <f>IF((OR($N$1 = M127,$O$1 = M127)), A127, "")</f>
        <v/>
      </c>
      <c r="O127">
        <f>IF(Table1[[#This Row],[Transcript type]]=N$1, 1, 0)</f>
        <v>0</v>
      </c>
      <c r="P127">
        <f>IF(Table1[[#This Row],[Transcript type]] = O$1, 1, 0)</f>
        <v>0</v>
      </c>
    </row>
    <row r="128" spans="1:16" x14ac:dyDescent="0.25">
      <c r="A128" t="s">
        <v>415</v>
      </c>
      <c r="B128">
        <v>955.16396773791905</v>
      </c>
      <c r="C128">
        <v>-0.943588751026467</v>
      </c>
      <c r="D128" s="3">
        <f>IF(C128&lt;&gt;"NA", (IF(C128&lt;0, -1/(2^C128), (2^C128))), "NA")</f>
        <v>-1.9233065809724303</v>
      </c>
      <c r="E128">
        <v>0.16539407174651199</v>
      </c>
      <c r="F128">
        <v>-5.7050941491581399</v>
      </c>
      <c r="G128" s="1">
        <v>1.1627879882151599E-8</v>
      </c>
      <c r="H128" s="1">
        <v>1.0930674167070899E-6</v>
      </c>
      <c r="I128" t="s">
        <v>412</v>
      </c>
      <c r="J128" t="s">
        <v>413</v>
      </c>
      <c r="K128" t="s">
        <v>414</v>
      </c>
      <c r="M128" s="3" t="str">
        <f>RIGHT(A128, 5)</f>
        <v>sense</v>
      </c>
      <c r="N128" s="3" t="str">
        <f>IF((OR($N$1 = M128,$O$1 = M128)), A128, "")</f>
        <v>PROKKA_01498_sense</v>
      </c>
      <c r="O128">
        <f>IF(Table1[[#This Row],[Transcript type]]=N$1, 1, 0)</f>
        <v>0</v>
      </c>
      <c r="P128">
        <f>IF(Table1[[#This Row],[Transcript type]] = O$1, 1, 0)</f>
        <v>1</v>
      </c>
    </row>
    <row r="129" spans="1:16" x14ac:dyDescent="0.25">
      <c r="A129" t="s">
        <v>416</v>
      </c>
      <c r="B129">
        <v>40.249942049228501</v>
      </c>
      <c r="C129">
        <v>-1.2230058740919401</v>
      </c>
      <c r="D129" s="3">
        <f>IF(C129&lt;&gt;"NA", (IF(C129&lt;0, -1/(2^C129), (2^C129))), "NA")</f>
        <v>-2.3343257080821043</v>
      </c>
      <c r="E129">
        <v>0.33766506765943599</v>
      </c>
      <c r="F129">
        <v>-3.6219496513789502</v>
      </c>
      <c r="G129" s="3">
        <v>2.92391037949599E-4</v>
      </c>
      <c r="H129" s="3">
        <v>5.5548482081222003E-3</v>
      </c>
      <c r="I129" t="s">
        <v>11</v>
      </c>
      <c r="J129" t="s">
        <v>417</v>
      </c>
      <c r="K129" t="s">
        <v>418</v>
      </c>
      <c r="M129" s="3" t="str">
        <f>RIGHT(A129, 5)</f>
        <v>antis</v>
      </c>
      <c r="N129" s="3" t="str">
        <f>IF((OR($N$1 = M129,$O$1 = M129)), A129, "")</f>
        <v>PROKKA_01499_antis</v>
      </c>
      <c r="O129">
        <f>IF(Table1[[#This Row],[Transcript type]]=N$1, 1, 0)</f>
        <v>1</v>
      </c>
      <c r="P129">
        <f>IF(Table1[[#This Row],[Transcript type]] = O$1, 1, 0)</f>
        <v>0</v>
      </c>
    </row>
    <row r="130" spans="1:16" x14ac:dyDescent="0.25">
      <c r="A130" t="s">
        <v>419</v>
      </c>
      <c r="B130">
        <v>709.83756479915303</v>
      </c>
      <c r="C130">
        <v>-0.42959143909194603</v>
      </c>
      <c r="D130" s="3">
        <f>IF(C130&lt;&gt;"NA", (IF(C130&lt;0, -1/(2^C130), (2^C130))), "NA")</f>
        <v>-1.3468521039786321</v>
      </c>
      <c r="E130">
        <v>0.145648439966447</v>
      </c>
      <c r="F130">
        <v>-2.9495093747033101</v>
      </c>
      <c r="G130" s="3">
        <v>3.18278916755615E-3</v>
      </c>
      <c r="H130">
        <v>3.1769669922496503E-2</v>
      </c>
      <c r="I130" t="s">
        <v>11</v>
      </c>
      <c r="J130" t="s">
        <v>420</v>
      </c>
      <c r="K130" t="s">
        <v>421</v>
      </c>
      <c r="M130" s="3" t="str">
        <f>RIGHT(A130, 5)</f>
        <v>sense</v>
      </c>
      <c r="N130" s="3" t="str">
        <f>IF((OR($N$1 = M130,$O$1 = M130)), A130, "")</f>
        <v>PROKKA_01502_sense</v>
      </c>
      <c r="O130">
        <f>IF(Table1[[#This Row],[Transcript type]]=N$1, 1, 0)</f>
        <v>0</v>
      </c>
      <c r="P130">
        <f>IF(Table1[[#This Row],[Transcript type]] = O$1, 1, 0)</f>
        <v>1</v>
      </c>
    </row>
    <row r="131" spans="1:16" x14ac:dyDescent="0.25">
      <c r="A131" t="s">
        <v>422</v>
      </c>
      <c r="B131">
        <v>100.97630448088</v>
      </c>
      <c r="C131">
        <v>-0.74103217637972296</v>
      </c>
      <c r="D131" s="3">
        <f>IF(C131&lt;&gt;"NA", (IF(C131&lt;0, -1/(2^C131), (2^C131))), "NA")</f>
        <v>-1.6713711939644138</v>
      </c>
      <c r="E131">
        <v>0.26168767356648098</v>
      </c>
      <c r="F131">
        <v>-2.8317427652604601</v>
      </c>
      <c r="G131">
        <v>4.6295075696284899E-3</v>
      </c>
      <c r="H131">
        <v>4.1262271641461901E-2</v>
      </c>
      <c r="I131" t="s">
        <v>423</v>
      </c>
      <c r="J131" t="s">
        <v>424</v>
      </c>
      <c r="K131" t="s">
        <v>425</v>
      </c>
      <c r="M131" s="3" t="str">
        <f>RIGHT(A131, 5)</f>
        <v>igtop</v>
      </c>
      <c r="N131" s="3" t="str">
        <f>IF((OR($N$1 = M131,$O$1 = M131)), A131, "")</f>
        <v/>
      </c>
      <c r="O131">
        <f>IF(Table1[[#This Row],[Transcript type]]=N$1, 1, 0)</f>
        <v>0</v>
      </c>
      <c r="P131">
        <f>IF(Table1[[#This Row],[Transcript type]] = O$1, 1, 0)</f>
        <v>0</v>
      </c>
    </row>
    <row r="132" spans="1:16" x14ac:dyDescent="0.25">
      <c r="A132" t="s">
        <v>426</v>
      </c>
      <c r="B132">
        <v>74.492324700044406</v>
      </c>
      <c r="C132">
        <v>0.894209382446707</v>
      </c>
      <c r="D132" s="3">
        <f>IF(C132&lt;&gt;"NA", (IF(C132&lt;0, -1/(2^C132), (2^C132))), "NA")</f>
        <v>1.8585910715525347</v>
      </c>
      <c r="E132">
        <v>0.24504371574850101</v>
      </c>
      <c r="F132">
        <v>3.6491830843949198</v>
      </c>
      <c r="G132">
        <v>2.63075566998218E-4</v>
      </c>
      <c r="H132">
        <v>5.0864728721584599E-3</v>
      </c>
      <c r="I132" t="s">
        <v>11</v>
      </c>
      <c r="J132" t="s">
        <v>427</v>
      </c>
      <c r="K132" t="s">
        <v>428</v>
      </c>
      <c r="M132" s="3" t="str">
        <f>RIGHT(A132, 5)</f>
        <v>igtop</v>
      </c>
      <c r="N132" s="3" t="str">
        <f>IF((OR($N$1 = M132,$O$1 = M132)), A132, "")</f>
        <v/>
      </c>
      <c r="O132">
        <f>IF(Table1[[#This Row],[Transcript type]]=N$1, 1, 0)</f>
        <v>0</v>
      </c>
      <c r="P132">
        <f>IF(Table1[[#This Row],[Transcript type]] = O$1, 1, 0)</f>
        <v>0</v>
      </c>
    </row>
    <row r="133" spans="1:16" x14ac:dyDescent="0.25">
      <c r="A133" t="s">
        <v>429</v>
      </c>
      <c r="B133">
        <v>644.90369512234599</v>
      </c>
      <c r="C133">
        <v>-0.488210666805728</v>
      </c>
      <c r="D133" s="3">
        <f>IF(C133&lt;&gt;"NA", (IF(C133&lt;0, -1/(2^C133), (2^C133))), "NA")</f>
        <v>-1.4027040628874285</v>
      </c>
      <c r="E133">
        <v>0.162881499856733</v>
      </c>
      <c r="F133">
        <v>-2.9973365129566401</v>
      </c>
      <c r="G133" s="3">
        <v>2.7234989493184502E-3</v>
      </c>
      <c r="H133" s="3">
        <v>2.8733733185462799E-2</v>
      </c>
      <c r="I133" t="s">
        <v>430</v>
      </c>
      <c r="J133" t="s">
        <v>431</v>
      </c>
      <c r="K133" t="s">
        <v>432</v>
      </c>
      <c r="M133" s="3" t="str">
        <f>RIGHT(A133, 5)</f>
        <v>sense</v>
      </c>
      <c r="N133" s="3" t="str">
        <f>IF((OR($N$1 = M133,$O$1 = M133)), A133, "")</f>
        <v>PROKKA_01530_sense</v>
      </c>
      <c r="O133">
        <f>IF(Table1[[#This Row],[Transcript type]]=N$1, 1, 0)</f>
        <v>0</v>
      </c>
      <c r="P133">
        <f>IF(Table1[[#This Row],[Transcript type]] = O$1, 1, 0)</f>
        <v>1</v>
      </c>
    </row>
    <row r="134" spans="1:16" x14ac:dyDescent="0.25">
      <c r="A134" t="s">
        <v>433</v>
      </c>
      <c r="B134">
        <v>269.79411843994501</v>
      </c>
      <c r="C134">
        <v>0.652022429159965</v>
      </c>
      <c r="D134" s="3">
        <f>IF(C134&lt;&gt;"NA", (IF(C134&lt;0, -1/(2^C134), (2^C134))), "NA")</f>
        <v>1.571369462769018</v>
      </c>
      <c r="E134">
        <v>0.180044545953984</v>
      </c>
      <c r="F134">
        <v>3.6214506010451899</v>
      </c>
      <c r="G134" s="3">
        <v>2.9295574952222599E-4</v>
      </c>
      <c r="H134" s="3">
        <v>5.5548482081222003E-3</v>
      </c>
      <c r="I134" t="s">
        <v>434</v>
      </c>
      <c r="J134" t="s">
        <v>435</v>
      </c>
      <c r="K134" t="s">
        <v>436</v>
      </c>
      <c r="M134" s="3" t="str">
        <f>RIGHT(A134, 5)</f>
        <v>igtop</v>
      </c>
      <c r="N134" s="3" t="str">
        <f>IF((OR($N$1 = M134,$O$1 = M134)), A134, "")</f>
        <v/>
      </c>
      <c r="O134">
        <f>IF(Table1[[#This Row],[Transcript type]]=N$1, 1, 0)</f>
        <v>0</v>
      </c>
      <c r="P134">
        <f>IF(Table1[[#This Row],[Transcript type]] = O$1, 1, 0)</f>
        <v>0</v>
      </c>
    </row>
    <row r="135" spans="1:16" x14ac:dyDescent="0.25">
      <c r="A135" t="s">
        <v>437</v>
      </c>
      <c r="B135">
        <v>260.93902454385898</v>
      </c>
      <c r="C135">
        <v>0.54404361928939204</v>
      </c>
      <c r="D135" s="3">
        <f>IF(C135&lt;&gt;"NA", (IF(C135&lt;0, -1/(2^C135), (2^C135))), "NA")</f>
        <v>1.4580534617950724</v>
      </c>
      <c r="E135">
        <v>0.17513865927071301</v>
      </c>
      <c r="F135">
        <v>3.1063593929222701</v>
      </c>
      <c r="G135" s="3">
        <v>1.89406361278173E-3</v>
      </c>
      <c r="H135">
        <v>2.2464296169932299E-2</v>
      </c>
      <c r="I135" t="s">
        <v>438</v>
      </c>
      <c r="J135" t="s">
        <v>439</v>
      </c>
      <c r="K135" t="s">
        <v>440</v>
      </c>
      <c r="M135" s="3" t="str">
        <f>RIGHT(A135, 5)</f>
        <v>sense</v>
      </c>
      <c r="N135" s="3" t="str">
        <f>IF((OR($N$1 = M135,$O$1 = M135)), A135, "")</f>
        <v>PROKKA_01544_sense</v>
      </c>
      <c r="O135">
        <f>IF(Table1[[#This Row],[Transcript type]]=N$1, 1, 0)</f>
        <v>0</v>
      </c>
      <c r="P135">
        <f>IF(Table1[[#This Row],[Transcript type]] = O$1, 1, 0)</f>
        <v>1</v>
      </c>
    </row>
    <row r="136" spans="1:16" x14ac:dyDescent="0.25">
      <c r="A136" t="s">
        <v>441</v>
      </c>
      <c r="B136">
        <v>207.452440886056</v>
      </c>
      <c r="C136">
        <v>0.79676093407809301</v>
      </c>
      <c r="D136" s="3">
        <f>IF(C136&lt;&gt;"NA", (IF(C136&lt;0, -1/(2^C136), (2^C136))), "NA")</f>
        <v>1.7371964793211006</v>
      </c>
      <c r="E136">
        <v>0.19011621835266099</v>
      </c>
      <c r="F136">
        <v>4.1909151201404704</v>
      </c>
      <c r="G136" s="1">
        <v>2.7783159072818599E-5</v>
      </c>
      <c r="H136">
        <v>7.8168737350099899E-4</v>
      </c>
      <c r="I136" t="s">
        <v>11</v>
      </c>
      <c r="J136" t="s">
        <v>25</v>
      </c>
      <c r="K136" t="s">
        <v>442</v>
      </c>
      <c r="M136" s="3" t="str">
        <f>RIGHT(A136, 5)</f>
        <v>igbot</v>
      </c>
      <c r="N136" s="3" t="str">
        <f>IF((OR($N$1 = M136,$O$1 = M136)), A136, "")</f>
        <v/>
      </c>
      <c r="O136">
        <f>IF(Table1[[#This Row],[Transcript type]]=N$1, 1, 0)</f>
        <v>0</v>
      </c>
      <c r="P136">
        <f>IF(Table1[[#This Row],[Transcript type]] = O$1, 1, 0)</f>
        <v>0</v>
      </c>
    </row>
    <row r="137" spans="1:16" x14ac:dyDescent="0.25">
      <c r="A137" t="s">
        <v>443</v>
      </c>
      <c r="B137">
        <v>394.37481881970098</v>
      </c>
      <c r="C137">
        <v>0.43736814894818499</v>
      </c>
      <c r="D137" s="3">
        <f>IF(C137&lt;&gt;"NA", (IF(C137&lt;0, -1/(2^C137), (2^C137))), "NA")</f>
        <v>1.3541317842192131</v>
      </c>
      <c r="E137">
        <v>0.15500705569113801</v>
      </c>
      <c r="F137">
        <v>2.8216015522523699</v>
      </c>
      <c r="G137" s="3">
        <v>4.7784505797238497E-3</v>
      </c>
      <c r="H137" s="3">
        <v>4.2359153063219898E-2</v>
      </c>
      <c r="I137" t="s">
        <v>11</v>
      </c>
      <c r="J137" t="s">
        <v>25</v>
      </c>
      <c r="K137" t="s">
        <v>444</v>
      </c>
      <c r="M137" s="3" t="str">
        <f>RIGHT(A137, 5)</f>
        <v>igtop</v>
      </c>
      <c r="N137" s="3" t="str">
        <f>IF((OR($N$1 = M137,$O$1 = M137)), A137, "")</f>
        <v/>
      </c>
      <c r="O137">
        <f>IF(Table1[[#This Row],[Transcript type]]=N$1, 1, 0)</f>
        <v>0</v>
      </c>
      <c r="P137">
        <f>IF(Table1[[#This Row],[Transcript type]] = O$1, 1, 0)</f>
        <v>0</v>
      </c>
    </row>
    <row r="138" spans="1:16" x14ac:dyDescent="0.25">
      <c r="A138" t="s">
        <v>445</v>
      </c>
      <c r="B138">
        <v>101.317129428228</v>
      </c>
      <c r="C138">
        <v>0.68175965535061001</v>
      </c>
      <c r="D138" s="3">
        <f>IF(C138&lt;&gt;"NA", (IF(C138&lt;0, -1/(2^C138), (2^C138))), "NA")</f>
        <v>1.6040950774820408</v>
      </c>
      <c r="E138">
        <v>0.22196737570938899</v>
      </c>
      <c r="F138">
        <v>3.07144080598224</v>
      </c>
      <c r="G138">
        <v>2.13028398492115E-3</v>
      </c>
      <c r="H138">
        <v>2.4329824767320402E-2</v>
      </c>
      <c r="I138" t="s">
        <v>446</v>
      </c>
      <c r="J138" t="s">
        <v>447</v>
      </c>
      <c r="K138" t="s">
        <v>448</v>
      </c>
      <c r="M138" s="3" t="str">
        <f>RIGHT(A138, 5)</f>
        <v>igtop</v>
      </c>
      <c r="N138" s="3" t="str">
        <f>IF((OR($N$1 = M138,$O$1 = M138)), A138, "")</f>
        <v/>
      </c>
      <c r="O138">
        <f>IF(Table1[[#This Row],[Transcript type]]=N$1, 1, 0)</f>
        <v>0</v>
      </c>
      <c r="P138">
        <f>IF(Table1[[#This Row],[Transcript type]] = O$1, 1, 0)</f>
        <v>0</v>
      </c>
    </row>
    <row r="139" spans="1:16" x14ac:dyDescent="0.25">
      <c r="A139" t="s">
        <v>449</v>
      </c>
      <c r="B139">
        <v>401.72551556868501</v>
      </c>
      <c r="C139">
        <v>2.4524978618278701</v>
      </c>
      <c r="D139" s="3">
        <f>IF(C139&lt;&gt;"NA", (IF(C139&lt;0, -1/(2^C139), (2^C139))), "NA")</f>
        <v>5.4736297929629458</v>
      </c>
      <c r="E139">
        <v>0.37866977317218797</v>
      </c>
      <c r="F139">
        <v>6.4766137557873602</v>
      </c>
      <c r="G139" s="1">
        <v>9.38039032906795E-11</v>
      </c>
      <c r="H139" s="1">
        <v>1.58852058296733E-8</v>
      </c>
      <c r="I139" t="s">
        <v>11</v>
      </c>
      <c r="J139" t="s">
        <v>450</v>
      </c>
      <c r="K139" t="s">
        <v>451</v>
      </c>
      <c r="M139" s="3" t="str">
        <f>RIGHT(A139, 5)</f>
        <v>igtop</v>
      </c>
      <c r="N139" s="3" t="str">
        <f>IF((OR($N$1 = M139,$O$1 = M139)), A139, "")</f>
        <v/>
      </c>
      <c r="O139">
        <f>IF(Table1[[#This Row],[Transcript type]]=N$1, 1, 0)</f>
        <v>0</v>
      </c>
      <c r="P139">
        <f>IF(Table1[[#This Row],[Transcript type]] = O$1, 1, 0)</f>
        <v>0</v>
      </c>
    </row>
    <row r="140" spans="1:16" x14ac:dyDescent="0.25">
      <c r="A140" t="s">
        <v>452</v>
      </c>
      <c r="B140">
        <v>3376.77976566803</v>
      </c>
      <c r="C140">
        <v>3.4095756246920499</v>
      </c>
      <c r="D140" s="3">
        <f>IF(C140&lt;&gt;"NA", (IF(C140&lt;0, -1/(2^C140), (2^C140))), "NA")</f>
        <v>10.626360260792438</v>
      </c>
      <c r="E140">
        <v>0.17469513386322999</v>
      </c>
      <c r="F140">
        <v>19.517290203180099</v>
      </c>
      <c r="G140" s="1">
        <v>7.8281341234294604E-85</v>
      </c>
      <c r="H140" s="1">
        <v>3.8443966680162098E-81</v>
      </c>
      <c r="I140" t="s">
        <v>11</v>
      </c>
      <c r="J140" t="s">
        <v>450</v>
      </c>
      <c r="K140" t="s">
        <v>451</v>
      </c>
      <c r="M140" s="3" t="str">
        <f>RIGHT(A140, 5)</f>
        <v>sense</v>
      </c>
      <c r="N140" s="3" t="str">
        <f>IF((OR($N$1 = M140,$O$1 = M140)), A140, "")</f>
        <v>PROKKA_01711_sense</v>
      </c>
      <c r="O140">
        <f>IF(Table1[[#This Row],[Transcript type]]=N$1, 1, 0)</f>
        <v>0</v>
      </c>
      <c r="P140">
        <f>IF(Table1[[#This Row],[Transcript type]] = O$1, 1, 0)</f>
        <v>1</v>
      </c>
    </row>
    <row r="141" spans="1:16" x14ac:dyDescent="0.25">
      <c r="A141" t="s">
        <v>453</v>
      </c>
      <c r="B141">
        <v>1088.83993122982</v>
      </c>
      <c r="C141">
        <v>2.7073117061577601</v>
      </c>
      <c r="D141" s="3">
        <f>IF(C141&lt;&gt;"NA", (IF(C141&lt;0, -1/(2^C141), (2^C141))), "NA")</f>
        <v>6.5310353008013227</v>
      </c>
      <c r="E141">
        <v>0.17838282893047899</v>
      </c>
      <c r="F141">
        <v>15.176974837712001</v>
      </c>
      <c r="G141" s="1">
        <v>5.0242497902305798E-52</v>
      </c>
      <c r="H141" s="1">
        <v>8.2246969066074699E-49</v>
      </c>
      <c r="I141" t="s">
        <v>11</v>
      </c>
      <c r="J141" t="s">
        <v>25</v>
      </c>
      <c r="K141" t="s">
        <v>454</v>
      </c>
      <c r="M141" s="3" t="str">
        <f>RIGHT(A141, 5)</f>
        <v>sense</v>
      </c>
      <c r="N141" s="3" t="str">
        <f>IF((OR($N$1 = M141,$O$1 = M141)), A141, "")</f>
        <v>PROKKA_01712_sense</v>
      </c>
      <c r="O141">
        <f>IF(Table1[[#This Row],[Transcript type]]=N$1, 1, 0)</f>
        <v>0</v>
      </c>
      <c r="P141">
        <f>IF(Table1[[#This Row],[Transcript type]] = O$1, 1, 0)</f>
        <v>1</v>
      </c>
    </row>
    <row r="142" spans="1:16" x14ac:dyDescent="0.25">
      <c r="A142" t="s">
        <v>455</v>
      </c>
      <c r="B142">
        <v>59.014325293881903</v>
      </c>
      <c r="C142">
        <v>1.14373703498757</v>
      </c>
      <c r="D142" s="3">
        <f>IF(C142&lt;&gt;"NA", (IF(C142&lt;0, -1/(2^C142), (2^C142))), "NA")</f>
        <v>2.2095261949155987</v>
      </c>
      <c r="E142">
        <v>0.268965797330668</v>
      </c>
      <c r="F142">
        <v>4.2523512146841904</v>
      </c>
      <c r="G142" s="1">
        <v>2.11537756564244E-5</v>
      </c>
      <c r="H142">
        <v>6.3345239176036802E-4</v>
      </c>
      <c r="I142" t="s">
        <v>456</v>
      </c>
      <c r="J142" t="s">
        <v>457</v>
      </c>
      <c r="K142" t="s">
        <v>458</v>
      </c>
      <c r="M142" s="3" t="str">
        <f>RIGHT(A142, 5)</f>
        <v>igbot</v>
      </c>
      <c r="N142" s="3" t="str">
        <f>IF((OR($N$1 = M142,$O$1 = M142)), A142, "")</f>
        <v/>
      </c>
      <c r="O142">
        <f>IF(Table1[[#This Row],[Transcript type]]=N$1, 1, 0)</f>
        <v>0</v>
      </c>
      <c r="P142">
        <f>IF(Table1[[#This Row],[Transcript type]] = O$1, 1, 0)</f>
        <v>0</v>
      </c>
    </row>
    <row r="143" spans="1:16" x14ac:dyDescent="0.25">
      <c r="A143" t="s">
        <v>459</v>
      </c>
      <c r="B143">
        <v>156.35221397792401</v>
      </c>
      <c r="C143">
        <v>-1.49403006613763</v>
      </c>
      <c r="D143" s="3">
        <f>IF(C143&lt;&gt;"NA", (IF(C143&lt;0, -1/(2^C143), (2^C143))), "NA")</f>
        <v>-2.8167471549514049</v>
      </c>
      <c r="E143">
        <v>0.26138085677605499</v>
      </c>
      <c r="F143">
        <v>-5.7159123455535799</v>
      </c>
      <c r="G143" s="1">
        <v>1.0911697742675E-8</v>
      </c>
      <c r="H143" s="1">
        <v>1.0507323061622901E-6</v>
      </c>
      <c r="I143" t="s">
        <v>11</v>
      </c>
      <c r="J143" t="s">
        <v>108</v>
      </c>
      <c r="K143" t="s">
        <v>460</v>
      </c>
      <c r="M143" s="3" t="str">
        <f>RIGHT(A143, 5)</f>
        <v>antis</v>
      </c>
      <c r="N143" s="3" t="str">
        <f>IF((OR($N$1 = M143,$O$1 = M143)), A143, "")</f>
        <v>PROKKA_01754_antis</v>
      </c>
      <c r="O143">
        <f>IF(Table1[[#This Row],[Transcript type]]=N$1, 1, 0)</f>
        <v>1</v>
      </c>
      <c r="P143">
        <f>IF(Table1[[#This Row],[Transcript type]] = O$1, 1, 0)</f>
        <v>0</v>
      </c>
    </row>
    <row r="144" spans="1:16" x14ac:dyDescent="0.25">
      <c r="A144" t="s">
        <v>461</v>
      </c>
      <c r="B144">
        <v>132.817073450582</v>
      </c>
      <c r="C144">
        <v>-1.64317974617527</v>
      </c>
      <c r="D144" s="3">
        <f>IF(C144&lt;&gt;"NA", (IF(C144&lt;0, -1/(2^C144), (2^C144))), "NA")</f>
        <v>-3.1235351091591341</v>
      </c>
      <c r="E144">
        <v>0.28830468790645802</v>
      </c>
      <c r="F144">
        <v>-5.69945552431812</v>
      </c>
      <c r="G144" s="1">
        <v>1.2019067501971701E-8</v>
      </c>
      <c r="H144" s="1">
        <v>1.0930674167070899E-6</v>
      </c>
      <c r="I144" t="s">
        <v>462</v>
      </c>
      <c r="J144" t="s">
        <v>463</v>
      </c>
      <c r="K144" t="s">
        <v>464</v>
      </c>
      <c r="M144" s="3" t="str">
        <f>RIGHT(A144, 5)</f>
        <v>antis</v>
      </c>
      <c r="N144" s="3" t="str">
        <f>IF((OR($N$1 = M144,$O$1 = M144)), A144, "")</f>
        <v>PROKKA_01755_antis</v>
      </c>
      <c r="O144">
        <f>IF(Table1[[#This Row],[Transcript type]]=N$1, 1, 0)</f>
        <v>1</v>
      </c>
      <c r="P144">
        <f>IF(Table1[[#This Row],[Transcript type]] = O$1, 1, 0)</f>
        <v>0</v>
      </c>
    </row>
    <row r="145" spans="1:16" x14ac:dyDescent="0.25">
      <c r="A145" t="s">
        <v>465</v>
      </c>
      <c r="B145">
        <v>3277.9212034483799</v>
      </c>
      <c r="C145">
        <v>-0.60299301872718103</v>
      </c>
      <c r="D145" s="3">
        <f>IF(C145&lt;&gt;"NA", (IF(C145&lt;0, -1/(2^C145), (2^C145))), "NA")</f>
        <v>-1.5188643399369135</v>
      </c>
      <c r="E145">
        <v>0.16175440096518101</v>
      </c>
      <c r="F145">
        <v>-3.72783068113849</v>
      </c>
      <c r="G145">
        <v>1.9313505831587899E-4</v>
      </c>
      <c r="H145">
        <v>3.96856180497607E-3</v>
      </c>
      <c r="I145" t="s">
        <v>462</v>
      </c>
      <c r="J145" t="s">
        <v>463</v>
      </c>
      <c r="K145" t="s">
        <v>464</v>
      </c>
      <c r="M145" s="3" t="str">
        <f>RIGHT(A145, 5)</f>
        <v>sense</v>
      </c>
      <c r="N145" s="3" t="str">
        <f>IF((OR($N$1 = M145,$O$1 = M145)), A145, "")</f>
        <v>PROKKA_01755_sense</v>
      </c>
      <c r="O145">
        <f>IF(Table1[[#This Row],[Transcript type]]=N$1, 1, 0)</f>
        <v>0</v>
      </c>
      <c r="P145">
        <f>IF(Table1[[#This Row],[Transcript type]] = O$1, 1, 0)</f>
        <v>1</v>
      </c>
    </row>
    <row r="146" spans="1:16" x14ac:dyDescent="0.25">
      <c r="A146" t="s">
        <v>466</v>
      </c>
      <c r="B146">
        <v>72.152101460534993</v>
      </c>
      <c r="C146">
        <v>0.99337708641025801</v>
      </c>
      <c r="D146" s="3">
        <f>IF(C146&lt;&gt;"NA", (IF(C146&lt;0, -1/(2^C146), (2^C146))), "NA")</f>
        <v>1.9908397341284239</v>
      </c>
      <c r="E146">
        <v>0.30803478459386102</v>
      </c>
      <c r="F146">
        <v>3.2248860716169099</v>
      </c>
      <c r="G146" s="3">
        <v>1.26022808848993E-3</v>
      </c>
      <c r="H146">
        <v>1.6548075247524201E-2</v>
      </c>
      <c r="I146" t="s">
        <v>11</v>
      </c>
      <c r="J146" t="s">
        <v>105</v>
      </c>
      <c r="K146" t="s">
        <v>467</v>
      </c>
      <c r="M146" s="3" t="str">
        <f>RIGHT(A146, 5)</f>
        <v>igtop</v>
      </c>
      <c r="N146" s="3" t="str">
        <f>IF((OR($N$1 = M146,$O$1 = M146)), A146, "")</f>
        <v/>
      </c>
      <c r="O146">
        <f>IF(Table1[[#This Row],[Transcript type]]=N$1, 1, 0)</f>
        <v>0</v>
      </c>
      <c r="P146">
        <f>IF(Table1[[#This Row],[Transcript type]] = O$1, 1, 0)</f>
        <v>0</v>
      </c>
    </row>
    <row r="147" spans="1:16" x14ac:dyDescent="0.25">
      <c r="A147" t="s">
        <v>468</v>
      </c>
      <c r="B147">
        <v>75.538226154127699</v>
      </c>
      <c r="C147">
        <v>0.71420737824123703</v>
      </c>
      <c r="D147" s="3">
        <f>IF(C147&lt;&gt;"NA", (IF(C147&lt;0, -1/(2^C147), (2^C147))), "NA")</f>
        <v>1.6405816286255264</v>
      </c>
      <c r="E147">
        <v>0.245399847110995</v>
      </c>
      <c r="F147">
        <v>2.9103823276556402</v>
      </c>
      <c r="G147">
        <v>3.6098687077029002E-3</v>
      </c>
      <c r="H147">
        <v>3.4680694438763898E-2</v>
      </c>
      <c r="I147" t="s">
        <v>11</v>
      </c>
      <c r="J147" t="s">
        <v>469</v>
      </c>
      <c r="K147" t="s">
        <v>470</v>
      </c>
      <c r="M147" s="3" t="str">
        <f>RIGHT(A147, 5)</f>
        <v>sense</v>
      </c>
      <c r="N147" s="3" t="str">
        <f>IF((OR($N$1 = M147,$O$1 = M147)), A147, "")</f>
        <v>PROKKA_01814_sense</v>
      </c>
      <c r="O147">
        <f>IF(Table1[[#This Row],[Transcript type]]=N$1, 1, 0)</f>
        <v>0</v>
      </c>
      <c r="P147">
        <f>IF(Table1[[#This Row],[Transcript type]] = O$1, 1, 0)</f>
        <v>1</v>
      </c>
    </row>
    <row r="148" spans="1:16" x14ac:dyDescent="0.25">
      <c r="A148" t="s">
        <v>471</v>
      </c>
      <c r="B148">
        <v>258.34255215899202</v>
      </c>
      <c r="C148">
        <v>0.97143614182985005</v>
      </c>
      <c r="D148" s="3">
        <f>IF(C148&lt;&gt;"NA", (IF(C148&lt;0, -1/(2^C148), (2^C148))), "NA")</f>
        <v>1.9607915089144292</v>
      </c>
      <c r="E148">
        <v>0.20517422230174601</v>
      </c>
      <c r="F148">
        <v>4.7346890410101103</v>
      </c>
      <c r="G148" s="1">
        <v>2.19391202463141E-6</v>
      </c>
      <c r="H148" s="1">
        <v>9.9762055120044798E-5</v>
      </c>
      <c r="I148" t="s">
        <v>472</v>
      </c>
      <c r="J148" t="s">
        <v>473</v>
      </c>
      <c r="K148" t="s">
        <v>474</v>
      </c>
      <c r="M148" s="3" t="str">
        <f>RIGHT(A148, 5)</f>
        <v>sense</v>
      </c>
      <c r="N148" s="3" t="str">
        <f>IF((OR($N$1 = M148,$O$1 = M148)), A148, "")</f>
        <v>PROKKA_01831_sense</v>
      </c>
      <c r="O148">
        <f>IF(Table1[[#This Row],[Transcript type]]=N$1, 1, 0)</f>
        <v>0</v>
      </c>
      <c r="P148">
        <f>IF(Table1[[#This Row],[Transcript type]] = O$1, 1, 0)</f>
        <v>1</v>
      </c>
    </row>
    <row r="149" spans="1:16" x14ac:dyDescent="0.25">
      <c r="A149" t="s">
        <v>475</v>
      </c>
      <c r="B149">
        <v>273.94441877220299</v>
      </c>
      <c r="C149">
        <v>0.45213013443322497</v>
      </c>
      <c r="D149" s="3">
        <f>IF(C149&lt;&gt;"NA", (IF(C149&lt;0, -1/(2^C149), (2^C149))), "NA")</f>
        <v>1.3680587003995759</v>
      </c>
      <c r="E149">
        <v>0.160886168795038</v>
      </c>
      <c r="F149">
        <v>2.8102486237286102</v>
      </c>
      <c r="G149" s="3">
        <v>4.9503242650245499E-3</v>
      </c>
      <c r="H149">
        <v>4.30648941852841E-2</v>
      </c>
      <c r="I149" t="s">
        <v>476</v>
      </c>
      <c r="J149" t="s">
        <v>477</v>
      </c>
      <c r="K149" t="s">
        <v>478</v>
      </c>
      <c r="M149" s="3" t="str">
        <f>RIGHT(A149, 5)</f>
        <v>sense</v>
      </c>
      <c r="N149" s="3" t="str">
        <f>IF((OR($N$1 = M149,$O$1 = M149)), A149, "")</f>
        <v>PROKKA_01839_sense</v>
      </c>
      <c r="O149">
        <f>IF(Table1[[#This Row],[Transcript type]]=N$1, 1, 0)</f>
        <v>0</v>
      </c>
      <c r="P149">
        <f>IF(Table1[[#This Row],[Transcript type]] = O$1, 1, 0)</f>
        <v>1</v>
      </c>
    </row>
    <row r="150" spans="1:16" x14ac:dyDescent="0.25">
      <c r="A150" t="s">
        <v>479</v>
      </c>
      <c r="B150">
        <v>65.719353195334904</v>
      </c>
      <c r="C150">
        <v>0.99789357280309798</v>
      </c>
      <c r="D150" s="3">
        <f>IF(C150&lt;&gt;"NA", (IF(C150&lt;0, -1/(2^C150), (2^C150))), "NA")</f>
        <v>1.9970820026047844</v>
      </c>
      <c r="E150">
        <v>0.26616595809813098</v>
      </c>
      <c r="F150">
        <v>3.7491404984073502</v>
      </c>
      <c r="G150" s="3">
        <v>1.7744166126915499E-4</v>
      </c>
      <c r="H150">
        <v>3.7239999935590501E-3</v>
      </c>
      <c r="I150" t="s">
        <v>480</v>
      </c>
      <c r="J150" t="s">
        <v>481</v>
      </c>
      <c r="K150" t="s">
        <v>482</v>
      </c>
      <c r="M150" s="3" t="str">
        <f>RIGHT(A150, 5)</f>
        <v>igbot</v>
      </c>
      <c r="N150" s="3" t="str">
        <f>IF((OR($N$1 = M150,$O$1 = M150)), A150, "")</f>
        <v/>
      </c>
      <c r="O150">
        <f>IF(Table1[[#This Row],[Transcript type]]=N$1, 1, 0)</f>
        <v>0</v>
      </c>
      <c r="P150">
        <f>IF(Table1[[#This Row],[Transcript type]] = O$1, 1, 0)</f>
        <v>0</v>
      </c>
    </row>
    <row r="151" spans="1:16" x14ac:dyDescent="0.25">
      <c r="A151" t="s">
        <v>483</v>
      </c>
      <c r="B151">
        <v>9931.3532601117404</v>
      </c>
      <c r="C151">
        <v>-0.36747238752859501</v>
      </c>
      <c r="D151" s="3">
        <f>IF(C151&lt;&gt;"NA", (IF(C151&lt;0, -1/(2^C151), (2^C151))), "NA")</f>
        <v>-1.2900906011398565</v>
      </c>
      <c r="E151">
        <v>0.11858677229701101</v>
      </c>
      <c r="F151">
        <v>-3.0987637188423398</v>
      </c>
      <c r="G151">
        <v>1.94329933608404E-3</v>
      </c>
      <c r="H151">
        <v>2.2776952361595999E-2</v>
      </c>
      <c r="I151" t="s">
        <v>484</v>
      </c>
      <c r="J151" t="s">
        <v>485</v>
      </c>
      <c r="K151" t="s">
        <v>486</v>
      </c>
      <c r="M151" s="3" t="str">
        <f>RIGHT(A151, 5)</f>
        <v>igtop</v>
      </c>
      <c r="N151" s="3" t="str">
        <f>IF((OR($N$1 = M151,$O$1 = M151)), A151, "")</f>
        <v/>
      </c>
      <c r="O151">
        <f>IF(Table1[[#This Row],[Transcript type]]=N$1, 1, 0)</f>
        <v>0</v>
      </c>
      <c r="P151">
        <f>IF(Table1[[#This Row],[Transcript type]] = O$1, 1, 0)</f>
        <v>0</v>
      </c>
    </row>
    <row r="152" spans="1:16" x14ac:dyDescent="0.25">
      <c r="A152" t="s">
        <v>487</v>
      </c>
      <c r="B152">
        <v>396.83942161217601</v>
      </c>
      <c r="C152">
        <v>-0.84738376959362804</v>
      </c>
      <c r="D152" s="3">
        <f>IF(C152&lt;&gt;"NA", (IF(C152&lt;0, -1/(2^C152), (2^C152))), "NA")</f>
        <v>-1.799235173054136</v>
      </c>
      <c r="E152">
        <v>0.194940602265152</v>
      </c>
      <c r="F152">
        <v>-4.3468818693862596</v>
      </c>
      <c r="G152" s="1">
        <v>1.3808654023620901E-5</v>
      </c>
      <c r="H152">
        <v>4.4232519242522601E-4</v>
      </c>
      <c r="I152" t="s">
        <v>488</v>
      </c>
      <c r="J152" t="s">
        <v>489</v>
      </c>
      <c r="K152" t="s">
        <v>490</v>
      </c>
      <c r="M152" s="3" t="str">
        <f>RIGHT(A152, 5)</f>
        <v>sense</v>
      </c>
      <c r="N152" s="3" t="str">
        <f>IF((OR($N$1 = M152,$O$1 = M152)), A152, "")</f>
        <v>PROKKA_01866_sense</v>
      </c>
      <c r="O152">
        <f>IF(Table1[[#This Row],[Transcript type]]=N$1, 1, 0)</f>
        <v>0</v>
      </c>
      <c r="P152">
        <f>IF(Table1[[#This Row],[Transcript type]] = O$1, 1, 0)</f>
        <v>1</v>
      </c>
    </row>
    <row r="153" spans="1:16" x14ac:dyDescent="0.25">
      <c r="A153" t="s">
        <v>491</v>
      </c>
      <c r="B153">
        <v>1368.31781084821</v>
      </c>
      <c r="C153">
        <v>0.41914865599695</v>
      </c>
      <c r="D153" s="3">
        <f>IF(C153&lt;&gt;"NA", (IF(C153&lt;0, -1/(2^C153), (2^C153))), "NA")</f>
        <v>1.3371382676827779</v>
      </c>
      <c r="E153">
        <v>0.132961352280662</v>
      </c>
      <c r="F153">
        <v>3.1524096950532399</v>
      </c>
      <c r="G153" s="3">
        <v>1.61928899764517E-3</v>
      </c>
      <c r="H153">
        <v>1.9934947907731801E-2</v>
      </c>
      <c r="I153" t="s">
        <v>492</v>
      </c>
      <c r="J153" t="s">
        <v>493</v>
      </c>
      <c r="K153" t="s">
        <v>494</v>
      </c>
      <c r="M153" s="3" t="str">
        <f>RIGHT(A153, 5)</f>
        <v>antis</v>
      </c>
      <c r="N153" s="3" t="str">
        <f>IF((OR($N$1 = M153,$O$1 = M153)), A153, "")</f>
        <v>PROKKA_01867_antis</v>
      </c>
      <c r="O153">
        <f>IF(Table1[[#This Row],[Transcript type]]=N$1, 1, 0)</f>
        <v>1</v>
      </c>
      <c r="P153">
        <f>IF(Table1[[#This Row],[Transcript type]] = O$1, 1, 0)</f>
        <v>0</v>
      </c>
    </row>
    <row r="154" spans="1:16" x14ac:dyDescent="0.25">
      <c r="A154" t="s">
        <v>495</v>
      </c>
      <c r="B154">
        <v>228.16704084470399</v>
      </c>
      <c r="C154">
        <v>-0.85194422615190901</v>
      </c>
      <c r="D154" s="3">
        <f>IF(C154&lt;&gt;"NA", (IF(C154&lt;0, -1/(2^C154), (2^C154))), "NA")</f>
        <v>-1.8049316758460101</v>
      </c>
      <c r="E154">
        <v>0.198006843157572</v>
      </c>
      <c r="F154">
        <v>-4.3025999130441104</v>
      </c>
      <c r="G154" s="1">
        <v>1.6880550748347699E-5</v>
      </c>
      <c r="H154">
        <v>5.2468597927301001E-4</v>
      </c>
      <c r="I154" t="s">
        <v>11</v>
      </c>
      <c r="J154" t="s">
        <v>496</v>
      </c>
      <c r="K154" t="s">
        <v>497</v>
      </c>
      <c r="M154" s="3" t="str">
        <f>RIGHT(A154, 5)</f>
        <v>antis</v>
      </c>
      <c r="N154" s="3" t="str">
        <f>IF((OR($N$1 = M154,$O$1 = M154)), A154, "")</f>
        <v>PROKKA_01873_antis</v>
      </c>
      <c r="O154">
        <f>IF(Table1[[#This Row],[Transcript type]]=N$1, 1, 0)</f>
        <v>1</v>
      </c>
      <c r="P154">
        <f>IF(Table1[[#This Row],[Transcript type]] = O$1, 1, 0)</f>
        <v>0</v>
      </c>
    </row>
    <row r="155" spans="1:16" x14ac:dyDescent="0.25">
      <c r="A155" t="s">
        <v>498</v>
      </c>
      <c r="B155">
        <v>69.383797858849704</v>
      </c>
      <c r="C155">
        <v>-0.78404889961568203</v>
      </c>
      <c r="D155" s="3">
        <f>IF(C155&lt;&gt;"NA", (IF(C155&lt;0, -1/(2^C155), (2^C155))), "NA")</f>
        <v>-1.7219567407765675</v>
      </c>
      <c r="E155">
        <v>0.27308078805639302</v>
      </c>
      <c r="F155">
        <v>-2.8711243482048601</v>
      </c>
      <c r="G155" s="3">
        <v>4.0901459559972899E-3</v>
      </c>
      <c r="H155" s="3">
        <v>3.8260393885528897E-2</v>
      </c>
      <c r="I155" t="s">
        <v>11</v>
      </c>
      <c r="J155" t="s">
        <v>499</v>
      </c>
      <c r="K155" t="s">
        <v>500</v>
      </c>
      <c r="M155" s="3" t="str">
        <f>RIGHT(A155, 5)</f>
        <v>igbot</v>
      </c>
      <c r="N155" s="3" t="str">
        <f>IF((OR($N$1 = M155,$O$1 = M155)), A155, "")</f>
        <v/>
      </c>
      <c r="O155">
        <f>IF(Table1[[#This Row],[Transcript type]]=N$1, 1, 0)</f>
        <v>0</v>
      </c>
      <c r="P155">
        <f>IF(Table1[[#This Row],[Transcript type]] = O$1, 1, 0)</f>
        <v>0</v>
      </c>
    </row>
    <row r="156" spans="1:16" x14ac:dyDescent="0.25">
      <c r="A156" t="s">
        <v>501</v>
      </c>
      <c r="B156">
        <v>41.898363893787597</v>
      </c>
      <c r="C156">
        <v>-1.06894710458704</v>
      </c>
      <c r="D156" s="3">
        <f>IF(C156&lt;&gt;"NA", (IF(C156&lt;0, -1/(2^C156), (2^C156))), "NA")</f>
        <v>-2.0979017356278562</v>
      </c>
      <c r="E156">
        <v>0.33755129187982502</v>
      </c>
      <c r="F156">
        <v>-3.1667694074997099</v>
      </c>
      <c r="G156" s="3">
        <v>1.54142493058778E-3</v>
      </c>
      <c r="H156" s="3">
        <v>1.9311065903358699E-2</v>
      </c>
      <c r="I156" t="s">
        <v>502</v>
      </c>
      <c r="J156" t="s">
        <v>503</v>
      </c>
      <c r="K156" t="s">
        <v>504</v>
      </c>
      <c r="M156" s="3" t="str">
        <f>RIGHT(A156, 5)</f>
        <v>igtop</v>
      </c>
      <c r="N156" s="3" t="str">
        <f>IF((OR($N$1 = M156,$O$1 = M156)), A156, "")</f>
        <v/>
      </c>
      <c r="O156">
        <f>IF(Table1[[#This Row],[Transcript type]]=N$1, 1, 0)</f>
        <v>0</v>
      </c>
      <c r="P156">
        <f>IF(Table1[[#This Row],[Transcript type]] = O$1, 1, 0)</f>
        <v>0</v>
      </c>
    </row>
    <row r="157" spans="1:16" x14ac:dyDescent="0.25">
      <c r="A157" t="s">
        <v>505</v>
      </c>
      <c r="B157">
        <v>94.588280963465095</v>
      </c>
      <c r="C157">
        <v>-0.88797998188842298</v>
      </c>
      <c r="D157" s="3">
        <f>IF(C157&lt;&gt;"NA", (IF(C157&lt;0, -1/(2^C157), (2^C157))), "NA")</f>
        <v>-1.8505831781351114</v>
      </c>
      <c r="E157">
        <v>0.24931633305170001</v>
      </c>
      <c r="F157">
        <v>-3.56165988412915</v>
      </c>
      <c r="G157" s="3">
        <v>3.68517583359609E-4</v>
      </c>
      <c r="H157" s="3">
        <v>6.6050724521132904E-3</v>
      </c>
      <c r="I157" t="s">
        <v>506</v>
      </c>
      <c r="J157" t="s">
        <v>507</v>
      </c>
      <c r="K157" t="s">
        <v>508</v>
      </c>
      <c r="M157" s="3" t="str">
        <f>RIGHT(A157, 5)</f>
        <v>igbot</v>
      </c>
      <c r="N157" s="3" t="str">
        <f>IF((OR($N$1 = M157,$O$1 = M157)), A157, "")</f>
        <v/>
      </c>
      <c r="O157">
        <f>IF(Table1[[#This Row],[Transcript type]]=N$1, 1, 0)</f>
        <v>0</v>
      </c>
      <c r="P157">
        <f>IF(Table1[[#This Row],[Transcript type]] = O$1, 1, 0)</f>
        <v>0</v>
      </c>
    </row>
    <row r="158" spans="1:16" x14ac:dyDescent="0.25">
      <c r="A158" t="s">
        <v>509</v>
      </c>
      <c r="B158">
        <v>190.87564974347401</v>
      </c>
      <c r="C158">
        <v>0.68836730396653201</v>
      </c>
      <c r="D158" s="3">
        <f>IF(C158&lt;&gt;"NA", (IF(C158&lt;0, -1/(2^C158), (2^C158))), "NA")</f>
        <v>1.6114588003708774</v>
      </c>
      <c r="E158">
        <v>0.209036279024226</v>
      </c>
      <c r="F158">
        <v>3.29305184334416</v>
      </c>
      <c r="G158" s="3">
        <v>9.9106198487456591E-4</v>
      </c>
      <c r="H158" s="3">
        <v>1.4066778635026001E-2</v>
      </c>
      <c r="I158" t="s">
        <v>510</v>
      </c>
      <c r="J158" t="s">
        <v>226</v>
      </c>
      <c r="K158" t="s">
        <v>511</v>
      </c>
      <c r="M158" s="3" t="str">
        <f>RIGHT(A158, 5)</f>
        <v>sense</v>
      </c>
      <c r="N158" s="3" t="str">
        <f>IF((OR($N$1 = M158,$O$1 = M158)), A158, "")</f>
        <v>PROKKA_01885_sense</v>
      </c>
      <c r="O158">
        <f>IF(Table1[[#This Row],[Transcript type]]=N$1, 1, 0)</f>
        <v>0</v>
      </c>
      <c r="P158">
        <f>IF(Table1[[#This Row],[Transcript type]] = O$1, 1, 0)</f>
        <v>1</v>
      </c>
    </row>
    <row r="159" spans="1:16" x14ac:dyDescent="0.25">
      <c r="A159" t="s">
        <v>512</v>
      </c>
      <c r="B159">
        <v>1365.36173014526</v>
      </c>
      <c r="C159">
        <v>-0.57423068267211796</v>
      </c>
      <c r="D159" s="3">
        <f>IF(C159&lt;&gt;"NA", (IF(C159&lt;0, -1/(2^C159), (2^C159))), "NA")</f>
        <v>-1.4888833041732408</v>
      </c>
      <c r="E159">
        <v>0.20392960402159599</v>
      </c>
      <c r="F159">
        <v>-2.8158279688088199</v>
      </c>
      <c r="G159">
        <v>4.8651710583734603E-3</v>
      </c>
      <c r="H159">
        <v>4.28267046288585E-2</v>
      </c>
      <c r="I159" t="s">
        <v>11</v>
      </c>
      <c r="J159" t="s">
        <v>513</v>
      </c>
      <c r="K159" t="s">
        <v>514</v>
      </c>
      <c r="M159" s="3" t="str">
        <f>RIGHT(A159, 5)</f>
        <v>igtop</v>
      </c>
      <c r="N159" s="3" t="str">
        <f>IF((OR($N$1 = M159,$O$1 = M159)), A159, "")</f>
        <v/>
      </c>
      <c r="O159">
        <f>IF(Table1[[#This Row],[Transcript type]]=N$1, 1, 0)</f>
        <v>0</v>
      </c>
      <c r="P159">
        <f>IF(Table1[[#This Row],[Transcript type]] = O$1, 1, 0)</f>
        <v>0</v>
      </c>
    </row>
    <row r="160" spans="1:16" x14ac:dyDescent="0.25">
      <c r="A160" t="s">
        <v>515</v>
      </c>
      <c r="B160">
        <v>456.43545491718299</v>
      </c>
      <c r="C160">
        <v>-0.96589118360691195</v>
      </c>
      <c r="D160" s="3">
        <f>IF(C160&lt;&gt;"NA", (IF(C160&lt;0, -1/(2^C160), (2^C160))), "NA")</f>
        <v>-1.9532697254832785</v>
      </c>
      <c r="E160">
        <v>0.200474696416544</v>
      </c>
      <c r="F160">
        <v>-4.8180204328629799</v>
      </c>
      <c r="G160" s="1">
        <v>1.4498952581029101E-6</v>
      </c>
      <c r="H160" s="1">
        <v>7.1923592045892803E-5</v>
      </c>
      <c r="I160" t="s">
        <v>11</v>
      </c>
      <c r="J160" t="s">
        <v>513</v>
      </c>
      <c r="K160" t="s">
        <v>514</v>
      </c>
      <c r="M160" s="3" t="str">
        <f>RIGHT(A160, 5)</f>
        <v>sense</v>
      </c>
      <c r="N160" s="3" t="str">
        <f>IF((OR($N$1 = M160,$O$1 = M160)), A160, "")</f>
        <v>PROKKA_01887_sense</v>
      </c>
      <c r="O160">
        <f>IF(Table1[[#This Row],[Transcript type]]=N$1, 1, 0)</f>
        <v>0</v>
      </c>
      <c r="P160">
        <f>IF(Table1[[#This Row],[Transcript type]] = O$1, 1, 0)</f>
        <v>1</v>
      </c>
    </row>
    <row r="161" spans="1:16" x14ac:dyDescent="0.25">
      <c r="A161" t="s">
        <v>516</v>
      </c>
      <c r="B161">
        <v>208.592194106676</v>
      </c>
      <c r="C161">
        <v>-0.57988898648680198</v>
      </c>
      <c r="D161" s="3">
        <f>IF(C161&lt;&gt;"NA", (IF(C161&lt;0, -1/(2^C161), (2^C161))), "NA")</f>
        <v>-1.4947342263485277</v>
      </c>
      <c r="E161">
        <v>0.185590575445092</v>
      </c>
      <c r="F161">
        <v>-3.1245605284432498</v>
      </c>
      <c r="G161" s="3">
        <v>1.78070881593061E-3</v>
      </c>
      <c r="H161" s="3">
        <v>2.1539559101072001E-2</v>
      </c>
      <c r="I161" t="s">
        <v>11</v>
      </c>
      <c r="J161" t="s">
        <v>517</v>
      </c>
      <c r="K161" t="s">
        <v>518</v>
      </c>
      <c r="M161" s="3" t="str">
        <f>RIGHT(A161, 5)</f>
        <v>igtop</v>
      </c>
      <c r="N161" s="3" t="str">
        <f>IF((OR($N$1 = M161,$O$1 = M161)), A161, "")</f>
        <v/>
      </c>
      <c r="O161">
        <f>IF(Table1[[#This Row],[Transcript type]]=N$1, 1, 0)</f>
        <v>0</v>
      </c>
      <c r="P161">
        <f>IF(Table1[[#This Row],[Transcript type]] = O$1, 1, 0)</f>
        <v>0</v>
      </c>
    </row>
    <row r="162" spans="1:16" x14ac:dyDescent="0.25">
      <c r="A162" t="s">
        <v>519</v>
      </c>
      <c r="B162">
        <v>275.387260221269</v>
      </c>
      <c r="C162">
        <v>0.47460953076220502</v>
      </c>
      <c r="D162" s="3">
        <f>IF(C162&lt;&gt;"NA", (IF(C162&lt;0, -1/(2^C162), (2^C162))), "NA")</f>
        <v>1.3895420856942324</v>
      </c>
      <c r="E162">
        <v>0.159924826623244</v>
      </c>
      <c r="F162">
        <v>2.9677038942821898</v>
      </c>
      <c r="G162" s="3">
        <v>3.0003321390984698E-3</v>
      </c>
      <c r="H162" s="3">
        <v>3.0633328763227798E-2</v>
      </c>
      <c r="I162" t="s">
        <v>520</v>
      </c>
      <c r="J162" t="s">
        <v>521</v>
      </c>
      <c r="K162" t="s">
        <v>522</v>
      </c>
      <c r="M162" s="3" t="str">
        <f>RIGHT(A162, 5)</f>
        <v>igtop</v>
      </c>
      <c r="N162" s="3" t="str">
        <f>IF((OR($N$1 = M162,$O$1 = M162)), A162, "")</f>
        <v/>
      </c>
      <c r="O162">
        <f>IF(Table1[[#This Row],[Transcript type]]=N$1, 1, 0)</f>
        <v>0</v>
      </c>
      <c r="P162">
        <f>IF(Table1[[#This Row],[Transcript type]] = O$1, 1, 0)</f>
        <v>0</v>
      </c>
    </row>
    <row r="163" spans="1:16" x14ac:dyDescent="0.25">
      <c r="A163" t="s">
        <v>523</v>
      </c>
      <c r="B163">
        <v>81.504250204196893</v>
      </c>
      <c r="C163">
        <v>-0.78094854301137395</v>
      </c>
      <c r="D163" s="3">
        <f>IF(C163&lt;&gt;"NA", (IF(C163&lt;0, -1/(2^C163), (2^C163))), "NA")</f>
        <v>-1.7182602231559667</v>
      </c>
      <c r="E163">
        <v>0.25968822896024202</v>
      </c>
      <c r="F163">
        <v>-3.0072542992733702</v>
      </c>
      <c r="G163" s="3">
        <v>2.6361913366783401E-3</v>
      </c>
      <c r="H163">
        <v>2.8185094218061299E-2</v>
      </c>
      <c r="I163" t="s">
        <v>524</v>
      </c>
      <c r="J163" t="s">
        <v>525</v>
      </c>
      <c r="K163" t="s">
        <v>526</v>
      </c>
      <c r="M163" s="3" t="str">
        <f>RIGHT(A163, 5)</f>
        <v>igtop</v>
      </c>
      <c r="N163" s="3" t="str">
        <f>IF((OR($N$1 = M163,$O$1 = M163)), A163, "")</f>
        <v/>
      </c>
      <c r="O163">
        <f>IF(Table1[[#This Row],[Transcript type]]=N$1, 1, 0)</f>
        <v>0</v>
      </c>
      <c r="P163">
        <f>IF(Table1[[#This Row],[Transcript type]] = O$1, 1, 0)</f>
        <v>0</v>
      </c>
    </row>
    <row r="164" spans="1:16" x14ac:dyDescent="0.25">
      <c r="A164" t="s">
        <v>527</v>
      </c>
      <c r="B164">
        <v>476.39813869825298</v>
      </c>
      <c r="C164">
        <v>0.43246804842390102</v>
      </c>
      <c r="D164" s="3">
        <f>IF(C164&lt;&gt;"NA", (IF(C164&lt;0, -1/(2^C164), (2^C164))), "NA")</f>
        <v>1.3495402898852829</v>
      </c>
      <c r="E164">
        <v>0.14454244772588201</v>
      </c>
      <c r="F164">
        <v>2.9919795549889798</v>
      </c>
      <c r="G164">
        <v>2.7717482509673798E-3</v>
      </c>
      <c r="H164">
        <v>2.91478707933636E-2</v>
      </c>
      <c r="I164" t="s">
        <v>528</v>
      </c>
      <c r="J164" t="s">
        <v>529</v>
      </c>
      <c r="K164" t="s">
        <v>530</v>
      </c>
      <c r="M164" s="3" t="str">
        <f>RIGHT(A164, 5)</f>
        <v>sense</v>
      </c>
      <c r="N164" s="3" t="str">
        <f>IF((OR($N$1 = M164,$O$1 = M164)), A164, "")</f>
        <v>PROKKA_01916_sense</v>
      </c>
      <c r="O164">
        <f>IF(Table1[[#This Row],[Transcript type]]=N$1, 1, 0)</f>
        <v>0</v>
      </c>
      <c r="P164">
        <f>IF(Table1[[#This Row],[Transcript type]] = O$1, 1, 0)</f>
        <v>1</v>
      </c>
    </row>
    <row r="165" spans="1:16" x14ac:dyDescent="0.25">
      <c r="A165" t="s">
        <v>531</v>
      </c>
      <c r="B165">
        <v>90.084669166116996</v>
      </c>
      <c r="C165">
        <v>1.29508549888806</v>
      </c>
      <c r="D165" s="3">
        <f>IF(C165&lt;&gt;"NA", (IF(C165&lt;0, -1/(2^C165), (2^C165))), "NA")</f>
        <v>2.4539153773540194</v>
      </c>
      <c r="E165">
        <v>0.29533205603593998</v>
      </c>
      <c r="F165">
        <v>4.3851843117580502</v>
      </c>
      <c r="G165" s="1">
        <v>1.1588761233769099E-5</v>
      </c>
      <c r="H165" s="3">
        <v>3.8196245918818798E-4</v>
      </c>
      <c r="I165" t="s">
        <v>532</v>
      </c>
      <c r="J165" t="s">
        <v>533</v>
      </c>
      <c r="K165" t="s">
        <v>534</v>
      </c>
      <c r="M165" s="3" t="str">
        <f>RIGHT(A165, 5)</f>
        <v>sense</v>
      </c>
      <c r="N165" s="3" t="str">
        <f>IF((OR($N$1 = M165,$O$1 = M165)), A165, "")</f>
        <v>PROKKA_01935_sense</v>
      </c>
      <c r="O165">
        <f>IF(Table1[[#This Row],[Transcript type]]=N$1, 1, 0)</f>
        <v>0</v>
      </c>
      <c r="P165">
        <f>IF(Table1[[#This Row],[Transcript type]] = O$1, 1, 0)</f>
        <v>1</v>
      </c>
    </row>
    <row r="166" spans="1:16" x14ac:dyDescent="0.25">
      <c r="A166" t="s">
        <v>535</v>
      </c>
      <c r="B166">
        <v>28.433156534383201</v>
      </c>
      <c r="C166">
        <v>-1.0464915984808301</v>
      </c>
      <c r="D166" s="3">
        <f>IF(C166&lt;&gt;"NA", (IF(C166&lt;0, -1/(2^C166), (2^C166))), "NA")</f>
        <v>-2.0655007706629291</v>
      </c>
      <c r="E166">
        <v>0.36901367547542602</v>
      </c>
      <c r="F166">
        <v>-2.8359154904830199</v>
      </c>
      <c r="G166">
        <v>4.5694535420396001E-3</v>
      </c>
      <c r="H166">
        <v>4.09499750820373E-2</v>
      </c>
      <c r="I166" t="s">
        <v>536</v>
      </c>
      <c r="J166" t="s">
        <v>537</v>
      </c>
      <c r="K166" t="s">
        <v>538</v>
      </c>
      <c r="M166" s="3" t="str">
        <f>RIGHT(A166, 5)</f>
        <v>igtop</v>
      </c>
      <c r="N166" s="3" t="str">
        <f>IF((OR($N$1 = M166,$O$1 = M166)), A166, "")</f>
        <v/>
      </c>
      <c r="O166">
        <f>IF(Table1[[#This Row],[Transcript type]]=N$1, 1, 0)</f>
        <v>0</v>
      </c>
      <c r="P166">
        <f>IF(Table1[[#This Row],[Transcript type]] = O$1, 1, 0)</f>
        <v>0</v>
      </c>
    </row>
    <row r="167" spans="1:16" x14ac:dyDescent="0.25">
      <c r="A167" t="s">
        <v>539</v>
      </c>
      <c r="B167">
        <v>334.02995853530399</v>
      </c>
      <c r="C167">
        <v>0.47655389776909202</v>
      </c>
      <c r="D167" s="3">
        <f>IF(C167&lt;&gt;"NA", (IF(C167&lt;0, -1/(2^C167), (2^C167))), "NA")</f>
        <v>1.3914160792728409</v>
      </c>
      <c r="E167">
        <v>0.15532745499384701</v>
      </c>
      <c r="F167">
        <v>3.0680596536392701</v>
      </c>
      <c r="G167">
        <v>2.1545360381560901E-3</v>
      </c>
      <c r="H167">
        <v>2.4549713418525701E-2</v>
      </c>
      <c r="I167" t="s">
        <v>11</v>
      </c>
      <c r="J167" t="s">
        <v>25</v>
      </c>
      <c r="K167" t="s">
        <v>540</v>
      </c>
      <c r="M167" s="3" t="str">
        <f>RIGHT(A167, 5)</f>
        <v>sense</v>
      </c>
      <c r="N167" s="3" t="str">
        <f>IF((OR($N$1 = M167,$O$1 = M167)), A167, "")</f>
        <v>PROKKA_01943_sense</v>
      </c>
      <c r="O167">
        <f>IF(Table1[[#This Row],[Transcript type]]=N$1, 1, 0)</f>
        <v>0</v>
      </c>
      <c r="P167">
        <f>IF(Table1[[#This Row],[Transcript type]] = O$1, 1, 0)</f>
        <v>1</v>
      </c>
    </row>
    <row r="168" spans="1:16" x14ac:dyDescent="0.25">
      <c r="A168" t="s">
        <v>541</v>
      </c>
      <c r="B168">
        <v>63.507044086915897</v>
      </c>
      <c r="C168">
        <v>1.28603920028845</v>
      </c>
      <c r="D168" s="3">
        <f>IF(C168&lt;&gt;"NA", (IF(C168&lt;0, -1/(2^C168), (2^C168))), "NA")</f>
        <v>2.4385764472016329</v>
      </c>
      <c r="E168">
        <v>0.30822852780781101</v>
      </c>
      <c r="F168">
        <v>4.1723561716854798</v>
      </c>
      <c r="G168" s="1">
        <v>3.0146589753060199E-5</v>
      </c>
      <c r="H168">
        <v>8.2709442613004705E-4</v>
      </c>
      <c r="I168" t="s">
        <v>11</v>
      </c>
      <c r="J168" t="s">
        <v>542</v>
      </c>
      <c r="K168" t="s">
        <v>543</v>
      </c>
      <c r="M168" s="3" t="str">
        <f>RIGHT(A168, 5)</f>
        <v>igbot</v>
      </c>
      <c r="N168" s="3" t="str">
        <f>IF((OR($N$1 = M168,$O$1 = M168)), A168, "")</f>
        <v/>
      </c>
      <c r="O168">
        <f>IF(Table1[[#This Row],[Transcript type]]=N$1, 1, 0)</f>
        <v>0</v>
      </c>
      <c r="P168">
        <f>IF(Table1[[#This Row],[Transcript type]] = O$1, 1, 0)</f>
        <v>0</v>
      </c>
    </row>
    <row r="169" spans="1:16" x14ac:dyDescent="0.25">
      <c r="A169" t="s">
        <v>544</v>
      </c>
      <c r="B169">
        <v>44.2350801074668</v>
      </c>
      <c r="C169">
        <v>1.0486290911053799</v>
      </c>
      <c r="D169" s="3">
        <f>IF(C169&lt;&gt;"NA", (IF(C169&lt;0, -1/(2^C169), (2^C169))), "NA")</f>
        <v>2.0685632785206733</v>
      </c>
      <c r="E169">
        <v>0.31736251154026901</v>
      </c>
      <c r="F169">
        <v>3.3041996233771398</v>
      </c>
      <c r="G169">
        <v>9.5247983994496503E-4</v>
      </c>
      <c r="H169">
        <v>1.3624728913397201E-2</v>
      </c>
      <c r="I169" t="s">
        <v>545</v>
      </c>
      <c r="J169" t="s">
        <v>546</v>
      </c>
      <c r="K169" t="s">
        <v>547</v>
      </c>
      <c r="M169" s="3" t="str">
        <f>RIGHT(A169, 5)</f>
        <v>sense</v>
      </c>
      <c r="N169" s="3" t="str">
        <f>IF((OR($N$1 = M169,$O$1 = M169)), A169, "")</f>
        <v>PROKKA_01964_sense</v>
      </c>
      <c r="O169">
        <f>IF(Table1[[#This Row],[Transcript type]]=N$1, 1, 0)</f>
        <v>0</v>
      </c>
      <c r="P169">
        <f>IF(Table1[[#This Row],[Transcript type]] = O$1, 1, 0)</f>
        <v>1</v>
      </c>
    </row>
    <row r="170" spans="1:16" x14ac:dyDescent="0.25">
      <c r="A170" t="s">
        <v>548</v>
      </c>
      <c r="B170">
        <v>44.020437656677203</v>
      </c>
      <c r="C170">
        <v>0.83811653462891</v>
      </c>
      <c r="D170" s="3">
        <f>IF(C170&lt;&gt;"NA", (IF(C170&lt;0, -1/(2^C170), (2^C170))), "NA")</f>
        <v>1.7877147226993617</v>
      </c>
      <c r="E170">
        <v>0.301361763916415</v>
      </c>
      <c r="F170">
        <v>2.7810977867164599</v>
      </c>
      <c r="G170">
        <v>5.4175415942101703E-3</v>
      </c>
      <c r="H170">
        <v>4.6042540452555202E-2</v>
      </c>
      <c r="I170" t="s">
        <v>549</v>
      </c>
      <c r="J170" t="s">
        <v>550</v>
      </c>
      <c r="K170" t="s">
        <v>551</v>
      </c>
      <c r="M170" s="3" t="str">
        <f>RIGHT(A170, 5)</f>
        <v>sense</v>
      </c>
      <c r="N170" s="3" t="str">
        <f>IF((OR($N$1 = M170,$O$1 = M170)), A170, "")</f>
        <v>PROKKA_01965_sense</v>
      </c>
      <c r="O170">
        <f>IF(Table1[[#This Row],[Transcript type]]=N$1, 1, 0)</f>
        <v>0</v>
      </c>
      <c r="P170">
        <f>IF(Table1[[#This Row],[Transcript type]] = O$1, 1, 0)</f>
        <v>1</v>
      </c>
    </row>
    <row r="171" spans="1:16" x14ac:dyDescent="0.25">
      <c r="A171" t="s">
        <v>552</v>
      </c>
      <c r="B171">
        <v>172.68477052204901</v>
      </c>
      <c r="C171">
        <v>-0.59934611433128404</v>
      </c>
      <c r="D171" s="3">
        <f>IF(C171&lt;&gt;"NA", (IF(C171&lt;0, -1/(2^C171), (2^C171))), "NA")</f>
        <v>-1.5150297402978437</v>
      </c>
      <c r="E171">
        <v>0.19720114346600101</v>
      </c>
      <c r="F171">
        <v>-3.0392628754438</v>
      </c>
      <c r="G171">
        <v>2.37157817048494E-3</v>
      </c>
      <c r="H171">
        <v>2.6055526611300998E-2</v>
      </c>
      <c r="I171" t="s">
        <v>11</v>
      </c>
      <c r="J171" t="s">
        <v>25</v>
      </c>
      <c r="K171" t="s">
        <v>553</v>
      </c>
      <c r="M171" s="3" t="str">
        <f>RIGHT(A171, 5)</f>
        <v>sense</v>
      </c>
      <c r="N171" s="3" t="str">
        <f>IF((OR($N$1 = M171,$O$1 = M171)), A171, "")</f>
        <v>PROKKA_01983_sense</v>
      </c>
      <c r="O171">
        <f>IF(Table1[[#This Row],[Transcript type]]=N$1, 1, 0)</f>
        <v>0</v>
      </c>
      <c r="P171">
        <f>IF(Table1[[#This Row],[Transcript type]] = O$1, 1, 0)</f>
        <v>1</v>
      </c>
    </row>
    <row r="172" spans="1:16" x14ac:dyDescent="0.25">
      <c r="A172" t="s">
        <v>554</v>
      </c>
      <c r="B172">
        <v>88.790015668913895</v>
      </c>
      <c r="C172">
        <v>-0.90102460788064598</v>
      </c>
      <c r="D172" s="3">
        <f>IF(C172&lt;&gt;"NA", (IF(C172&lt;0, -1/(2^C172), (2^C172))), "NA")</f>
        <v>-1.8673917414415966</v>
      </c>
      <c r="E172">
        <v>0.230914811460733</v>
      </c>
      <c r="F172">
        <v>-3.9019784057198401</v>
      </c>
      <c r="G172" s="1">
        <v>9.5409670984410199E-5</v>
      </c>
      <c r="H172">
        <v>2.2312233057354201E-3</v>
      </c>
      <c r="I172" t="s">
        <v>555</v>
      </c>
      <c r="J172" t="s">
        <v>556</v>
      </c>
      <c r="K172" t="s">
        <v>557</v>
      </c>
      <c r="M172" s="3" t="str">
        <f>RIGHT(A172, 5)</f>
        <v>igtop</v>
      </c>
      <c r="N172" s="3" t="str">
        <f>IF((OR($N$1 = M172,$O$1 = M172)), A172, "")</f>
        <v/>
      </c>
      <c r="O172">
        <f>IF(Table1[[#This Row],[Transcript type]]=N$1, 1, 0)</f>
        <v>0</v>
      </c>
      <c r="P172">
        <f>IF(Table1[[#This Row],[Transcript type]] = O$1, 1, 0)</f>
        <v>0</v>
      </c>
    </row>
    <row r="173" spans="1:16" x14ac:dyDescent="0.25">
      <c r="A173" t="s">
        <v>558</v>
      </c>
      <c r="B173">
        <v>3852.3281033138801</v>
      </c>
      <c r="C173">
        <v>0.45078236176424302</v>
      </c>
      <c r="D173" s="3">
        <f>IF(C173&lt;&gt;"NA", (IF(C173&lt;0, -1/(2^C173), (2^C173))), "NA")</f>
        <v>1.366781250153039</v>
      </c>
      <c r="E173">
        <v>0.116941023814291</v>
      </c>
      <c r="F173">
        <v>3.85478377955805</v>
      </c>
      <c r="G173" s="3">
        <v>1.15831955458629E-4</v>
      </c>
      <c r="H173">
        <v>2.6094070332904899E-3</v>
      </c>
      <c r="I173" t="s">
        <v>559</v>
      </c>
      <c r="J173" t="s">
        <v>560</v>
      </c>
      <c r="K173" t="s">
        <v>561</v>
      </c>
      <c r="M173" s="3" t="str">
        <f>RIGHT(A173, 5)</f>
        <v>sense</v>
      </c>
      <c r="N173" s="3" t="str">
        <f>IF((OR($N$1 = M173,$O$1 = M173)), A173, "")</f>
        <v>PROKKA_02055_sense</v>
      </c>
      <c r="O173">
        <f>IF(Table1[[#This Row],[Transcript type]]=N$1, 1, 0)</f>
        <v>0</v>
      </c>
      <c r="P173">
        <f>IF(Table1[[#This Row],[Transcript type]] = O$1, 1, 0)</f>
        <v>1</v>
      </c>
    </row>
    <row r="174" spans="1:16" x14ac:dyDescent="0.25">
      <c r="A174" t="s">
        <v>562</v>
      </c>
      <c r="B174">
        <v>536.94497220929395</v>
      </c>
      <c r="C174">
        <v>0.47727187680338801</v>
      </c>
      <c r="D174" s="3">
        <f>IF(C174&lt;&gt;"NA", (IF(C174&lt;0, -1/(2^C174), (2^C174))), "NA")</f>
        <v>1.3921087108903658</v>
      </c>
      <c r="E174">
        <v>0.15668927793599699</v>
      </c>
      <c r="F174">
        <v>3.0459766174832898</v>
      </c>
      <c r="G174">
        <v>2.31925870711244E-3</v>
      </c>
      <c r="H174">
        <v>2.5616256098307699E-2</v>
      </c>
      <c r="I174" t="s">
        <v>563</v>
      </c>
      <c r="J174" t="s">
        <v>564</v>
      </c>
      <c r="K174" t="s">
        <v>565</v>
      </c>
      <c r="M174" s="3" t="str">
        <f>RIGHT(A174, 5)</f>
        <v>sense</v>
      </c>
      <c r="N174" s="3" t="str">
        <f>IF((OR($N$1 = M174,$O$1 = M174)), A174, "")</f>
        <v>PROKKA_02064_sense</v>
      </c>
      <c r="O174">
        <f>IF(Table1[[#This Row],[Transcript type]]=N$1, 1, 0)</f>
        <v>0</v>
      </c>
      <c r="P174">
        <f>IF(Table1[[#This Row],[Transcript type]] = O$1, 1, 0)</f>
        <v>1</v>
      </c>
    </row>
    <row r="175" spans="1:16" x14ac:dyDescent="0.25">
      <c r="A175" t="s">
        <v>566</v>
      </c>
      <c r="B175">
        <v>12996.990943880901</v>
      </c>
      <c r="C175">
        <v>1.06513992168992</v>
      </c>
      <c r="D175" s="3">
        <f>IF(C175&lt;&gt;"NA", (IF(C175&lt;0, -1/(2^C175), (2^C175))), "NA")</f>
        <v>2.0923728012928335</v>
      </c>
      <c r="E175">
        <v>0.35919278413463401</v>
      </c>
      <c r="F175">
        <v>2.9653711564836902</v>
      </c>
      <c r="G175" s="3">
        <v>3.02317950536409E-3</v>
      </c>
      <c r="H175" s="3">
        <v>3.0802561308803E-2</v>
      </c>
      <c r="I175" t="s">
        <v>567</v>
      </c>
      <c r="J175" t="s">
        <v>568</v>
      </c>
      <c r="K175" t="s">
        <v>569</v>
      </c>
      <c r="M175" s="3" t="str">
        <f>RIGHT(A175, 5)</f>
        <v>sense</v>
      </c>
      <c r="N175" s="3" t="str">
        <f>IF((OR($N$1 = M175,$O$1 = M175)), A175, "")</f>
        <v>PROKKA_02065_sense</v>
      </c>
      <c r="O175">
        <f>IF(Table1[[#This Row],[Transcript type]]=N$1, 1, 0)</f>
        <v>0</v>
      </c>
      <c r="P175">
        <f>IF(Table1[[#This Row],[Transcript type]] = O$1, 1, 0)</f>
        <v>1</v>
      </c>
    </row>
    <row r="176" spans="1:16" x14ac:dyDescent="0.25">
      <c r="A176" t="s">
        <v>570</v>
      </c>
      <c r="B176">
        <v>170.036805328952</v>
      </c>
      <c r="C176">
        <v>0.52480737188057403</v>
      </c>
      <c r="D176" s="3">
        <f>IF(C176&lt;&gt;"NA", (IF(C176&lt;0, -1/(2^C176), (2^C176))), "NA")</f>
        <v>1.4387414669460072</v>
      </c>
      <c r="E176">
        <v>0.18638159715394501</v>
      </c>
      <c r="F176">
        <v>2.81576818685109</v>
      </c>
      <c r="G176" s="3">
        <v>4.8660763964372003E-3</v>
      </c>
      <c r="H176">
        <v>4.28267046288585E-2</v>
      </c>
      <c r="I176" t="s">
        <v>11</v>
      </c>
      <c r="J176" t="s">
        <v>25</v>
      </c>
      <c r="K176" t="s">
        <v>571</v>
      </c>
      <c r="M176" s="3" t="str">
        <f>RIGHT(A176, 5)</f>
        <v>igbot</v>
      </c>
      <c r="N176" s="3" t="str">
        <f>IF((OR($N$1 = M176,$O$1 = M176)), A176, "")</f>
        <v/>
      </c>
      <c r="O176">
        <f>IF(Table1[[#This Row],[Transcript type]]=N$1, 1, 0)</f>
        <v>0</v>
      </c>
      <c r="P176">
        <f>IF(Table1[[#This Row],[Transcript type]] = O$1, 1, 0)</f>
        <v>0</v>
      </c>
    </row>
    <row r="177" spans="1:16" x14ac:dyDescent="0.25">
      <c r="A177" t="s">
        <v>572</v>
      </c>
      <c r="B177">
        <v>76.056667970333905</v>
      </c>
      <c r="C177">
        <v>0.81526606815681002</v>
      </c>
      <c r="D177" s="3">
        <f>IF(C177&lt;&gt;"NA", (IF(C177&lt;0, -1/(2^C177), (2^C177))), "NA")</f>
        <v>1.7596226392589331</v>
      </c>
      <c r="E177">
        <v>0.250061785566077</v>
      </c>
      <c r="F177">
        <v>3.2602585249531502</v>
      </c>
      <c r="G177" s="3">
        <v>1.1131070458044001E-3</v>
      </c>
      <c r="H177">
        <v>1.51846352831816E-2</v>
      </c>
      <c r="I177" t="s">
        <v>11</v>
      </c>
      <c r="J177" t="s">
        <v>25</v>
      </c>
      <c r="K177" t="s">
        <v>573</v>
      </c>
      <c r="M177" s="3" t="str">
        <f>RIGHT(A177, 5)</f>
        <v>igtop</v>
      </c>
      <c r="N177" s="3" t="str">
        <f>IF((OR($N$1 = M177,$O$1 = M177)), A177, "")</f>
        <v/>
      </c>
      <c r="O177">
        <f>IF(Table1[[#This Row],[Transcript type]]=N$1, 1, 0)</f>
        <v>0</v>
      </c>
      <c r="P177">
        <f>IF(Table1[[#This Row],[Transcript type]] = O$1, 1, 0)</f>
        <v>0</v>
      </c>
    </row>
    <row r="178" spans="1:16" x14ac:dyDescent="0.25">
      <c r="A178" t="s">
        <v>574</v>
      </c>
      <c r="B178">
        <v>1118.64188576897</v>
      </c>
      <c r="C178">
        <v>0.43827604514534202</v>
      </c>
      <c r="D178" s="3">
        <f>IF(C178&lt;&gt;"NA", (IF(C178&lt;0, -1/(2^C178), (2^C178))), "NA")</f>
        <v>1.3549842152468006</v>
      </c>
      <c r="E178">
        <v>0.13908655624951799</v>
      </c>
      <c r="F178">
        <v>3.1511028597119499</v>
      </c>
      <c r="G178">
        <v>1.62655197021967E-3</v>
      </c>
      <c r="H178">
        <v>1.9969991814372E-2</v>
      </c>
      <c r="I178" t="s">
        <v>11</v>
      </c>
      <c r="J178" t="s">
        <v>25</v>
      </c>
      <c r="K178" t="s">
        <v>573</v>
      </c>
      <c r="M178" s="3" t="str">
        <f>RIGHT(A178, 5)</f>
        <v>sense</v>
      </c>
      <c r="N178" s="3" t="str">
        <f>IF((OR($N$1 = M178,$O$1 = M178)), A178, "")</f>
        <v>PROKKA_02096_sense</v>
      </c>
      <c r="O178">
        <f>IF(Table1[[#This Row],[Transcript type]]=N$1, 1, 0)</f>
        <v>0</v>
      </c>
      <c r="P178">
        <f>IF(Table1[[#This Row],[Transcript type]] = O$1, 1, 0)</f>
        <v>1</v>
      </c>
    </row>
    <row r="179" spans="1:16" x14ac:dyDescent="0.25">
      <c r="A179" t="s">
        <v>575</v>
      </c>
      <c r="B179">
        <v>109.319397789871</v>
      </c>
      <c r="C179">
        <v>0.72673853389722398</v>
      </c>
      <c r="D179" s="3">
        <f>IF(C179&lt;&gt;"NA", (IF(C179&lt;0, -1/(2^C179), (2^C179))), "NA")</f>
        <v>1.6548936811609603</v>
      </c>
      <c r="E179">
        <v>0.217340185634604</v>
      </c>
      <c r="F179">
        <v>3.3437835335202499</v>
      </c>
      <c r="G179" s="3">
        <v>8.2644195086910505E-4</v>
      </c>
      <c r="H179" s="3">
        <v>1.2434307136988501E-2</v>
      </c>
      <c r="I179" t="s">
        <v>11</v>
      </c>
      <c r="J179" t="s">
        <v>576</v>
      </c>
      <c r="K179" t="s">
        <v>577</v>
      </c>
      <c r="M179" s="3" t="str">
        <f>RIGHT(A179, 5)</f>
        <v>igtop</v>
      </c>
      <c r="N179" s="3" t="str">
        <f>IF((OR($N$1 = M179,$O$1 = M179)), A179, "")</f>
        <v/>
      </c>
      <c r="O179">
        <f>IF(Table1[[#This Row],[Transcript type]]=N$1, 1, 0)</f>
        <v>0</v>
      </c>
      <c r="P179">
        <f>IF(Table1[[#This Row],[Transcript type]] = O$1, 1, 0)</f>
        <v>0</v>
      </c>
    </row>
    <row r="180" spans="1:16" x14ac:dyDescent="0.25">
      <c r="A180" t="s">
        <v>578</v>
      </c>
      <c r="B180">
        <v>404.87064166151498</v>
      </c>
      <c r="C180">
        <v>-0.61773692538081204</v>
      </c>
      <c r="D180" s="3">
        <f>IF(C180&lt;&gt;"NA", (IF(C180&lt;0, -1/(2^C180), (2^C180))), "NA")</f>
        <v>-1.5344662614388278</v>
      </c>
      <c r="E180">
        <v>0.16432855621613901</v>
      </c>
      <c r="F180">
        <v>-3.7591575049701702</v>
      </c>
      <c r="G180" s="3">
        <v>1.7048648889451899E-4</v>
      </c>
      <c r="H180" s="3">
        <v>3.6244984716925798E-3</v>
      </c>
      <c r="I180" t="s">
        <v>579</v>
      </c>
      <c r="J180" t="s">
        <v>580</v>
      </c>
      <c r="K180" t="s">
        <v>581</v>
      </c>
      <c r="M180" s="3" t="str">
        <f>RIGHT(A180, 5)</f>
        <v>igtop</v>
      </c>
      <c r="N180" s="3" t="str">
        <f>IF((OR($N$1 = M180,$O$1 = M180)), A180, "")</f>
        <v/>
      </c>
      <c r="O180">
        <f>IF(Table1[[#This Row],[Transcript type]]=N$1, 1, 0)</f>
        <v>0</v>
      </c>
      <c r="P180">
        <f>IF(Table1[[#This Row],[Transcript type]] = O$1, 1, 0)</f>
        <v>0</v>
      </c>
    </row>
    <row r="181" spans="1:16" x14ac:dyDescent="0.25">
      <c r="A181" t="s">
        <v>582</v>
      </c>
      <c r="B181">
        <v>53.866090626314403</v>
      </c>
      <c r="C181">
        <v>0.87838833122800297</v>
      </c>
      <c r="D181" s="3">
        <f>IF(C181&lt;&gt;"NA", (IF(C181&lt;0, -1/(2^C181), (2^C181))), "NA")</f>
        <v>1.8383205223824197</v>
      </c>
      <c r="E181">
        <v>0.27788906798792201</v>
      </c>
      <c r="F181">
        <v>3.1609315817568602</v>
      </c>
      <c r="G181" s="3">
        <v>1.57265433710556E-3</v>
      </c>
      <c r="H181" s="3">
        <v>1.95138746094176E-2</v>
      </c>
      <c r="I181" t="s">
        <v>11</v>
      </c>
      <c r="J181" t="s">
        <v>25</v>
      </c>
      <c r="K181" t="s">
        <v>583</v>
      </c>
      <c r="M181" s="3" t="str">
        <f>RIGHT(A181, 5)</f>
        <v>sense</v>
      </c>
      <c r="N181" s="3" t="str">
        <f>IF((OR($N$1 = M181,$O$1 = M181)), A181, "")</f>
        <v>PROKKA_02105_sense</v>
      </c>
      <c r="O181">
        <f>IF(Table1[[#This Row],[Transcript type]]=N$1, 1, 0)</f>
        <v>0</v>
      </c>
      <c r="P181">
        <f>IF(Table1[[#This Row],[Transcript type]] = O$1, 1, 0)</f>
        <v>1</v>
      </c>
    </row>
    <row r="182" spans="1:16" x14ac:dyDescent="0.25">
      <c r="A182" t="s">
        <v>584</v>
      </c>
      <c r="B182">
        <v>136.33496147520199</v>
      </c>
      <c r="C182">
        <v>0.63513707133015596</v>
      </c>
      <c r="D182" s="3">
        <f>IF(C182&lt;&gt;"NA", (IF(C182&lt;0, -1/(2^C182), (2^C182))), "NA")</f>
        <v>1.5530853025682572</v>
      </c>
      <c r="E182">
        <v>0.196390722538475</v>
      </c>
      <c r="F182">
        <v>3.2340482438304798</v>
      </c>
      <c r="G182" s="3">
        <v>1.2204883706077E-3</v>
      </c>
      <c r="H182">
        <v>1.6376552972826201E-2</v>
      </c>
      <c r="I182" t="s">
        <v>11</v>
      </c>
      <c r="J182" t="s">
        <v>25</v>
      </c>
      <c r="K182" t="s">
        <v>585</v>
      </c>
      <c r="M182" s="3" t="str">
        <f>RIGHT(A182, 5)</f>
        <v>igbot</v>
      </c>
      <c r="N182" s="3" t="str">
        <f>IF((OR($N$1 = M182,$O$1 = M182)), A182, "")</f>
        <v/>
      </c>
      <c r="O182">
        <f>IF(Table1[[#This Row],[Transcript type]]=N$1, 1, 0)</f>
        <v>0</v>
      </c>
      <c r="P182">
        <f>IF(Table1[[#This Row],[Transcript type]] = O$1, 1, 0)</f>
        <v>0</v>
      </c>
    </row>
    <row r="183" spans="1:16" x14ac:dyDescent="0.25">
      <c r="A183" t="s">
        <v>586</v>
      </c>
      <c r="B183">
        <v>3835.16502539984</v>
      </c>
      <c r="C183">
        <v>0.69149744360372201</v>
      </c>
      <c r="D183" s="3">
        <f>IF(C183&lt;&gt;"NA", (IF(C183&lt;0, -1/(2^C183), (2^C183))), "NA")</f>
        <v>1.6149588934819414</v>
      </c>
      <c r="E183">
        <v>0.134748735503253</v>
      </c>
      <c r="F183">
        <v>5.1317546025285798</v>
      </c>
      <c r="G183" s="1">
        <v>2.87053596743592E-7</v>
      </c>
      <c r="H183" s="1">
        <v>1.7403953254417001E-5</v>
      </c>
      <c r="I183" t="s">
        <v>11</v>
      </c>
      <c r="J183" t="s">
        <v>25</v>
      </c>
      <c r="K183" t="s">
        <v>585</v>
      </c>
      <c r="M183" s="3" t="str">
        <f>RIGHT(A183, 5)</f>
        <v>sense</v>
      </c>
      <c r="N183" s="3" t="str">
        <f>IF((OR($N$1 = M183,$O$1 = M183)), A183, "")</f>
        <v>PROKKA_02106_sense</v>
      </c>
      <c r="O183">
        <f>IF(Table1[[#This Row],[Transcript type]]=N$1, 1, 0)</f>
        <v>0</v>
      </c>
      <c r="P183">
        <f>IF(Table1[[#This Row],[Transcript type]] = O$1, 1, 0)</f>
        <v>1</v>
      </c>
    </row>
    <row r="184" spans="1:16" x14ac:dyDescent="0.25">
      <c r="A184" t="s">
        <v>587</v>
      </c>
      <c r="B184">
        <v>252.00482546012901</v>
      </c>
      <c r="C184">
        <v>0.57026550696864498</v>
      </c>
      <c r="D184" s="3">
        <f>IF(C184&lt;&gt;"NA", (IF(C184&lt;0, -1/(2^C184), (2^C184))), "NA")</f>
        <v>1.4847968006694074</v>
      </c>
      <c r="E184">
        <v>0.185110011717872</v>
      </c>
      <c r="F184">
        <v>3.0806843005217401</v>
      </c>
      <c r="G184">
        <v>2.0652549639069498E-3</v>
      </c>
      <c r="H184">
        <v>2.3864628535875398E-2</v>
      </c>
      <c r="I184" t="s">
        <v>588</v>
      </c>
      <c r="J184" t="s">
        <v>589</v>
      </c>
      <c r="K184" t="s">
        <v>590</v>
      </c>
      <c r="M184" s="3" t="str">
        <f>RIGHT(A184, 5)</f>
        <v>igbot</v>
      </c>
      <c r="N184" s="3" t="str">
        <f>IF((OR($N$1 = M184,$O$1 = M184)), A184, "")</f>
        <v/>
      </c>
      <c r="O184">
        <f>IF(Table1[[#This Row],[Transcript type]]=N$1, 1, 0)</f>
        <v>0</v>
      </c>
      <c r="P184">
        <f>IF(Table1[[#This Row],[Transcript type]] = O$1, 1, 0)</f>
        <v>0</v>
      </c>
    </row>
    <row r="185" spans="1:16" x14ac:dyDescent="0.25">
      <c r="A185" t="s">
        <v>591</v>
      </c>
      <c r="B185">
        <v>2981.49418749488</v>
      </c>
      <c r="C185">
        <v>0.50695661103768097</v>
      </c>
      <c r="D185" s="3">
        <f>IF(C185&lt;&gt;"NA", (IF(C185&lt;0, -1/(2^C185), (2^C185))), "NA")</f>
        <v>1.4210493045705173</v>
      </c>
      <c r="E185">
        <v>0.13605548671210499</v>
      </c>
      <c r="F185">
        <v>3.7261019256827699</v>
      </c>
      <c r="G185" s="3">
        <v>1.9446379466610901E-4</v>
      </c>
      <c r="H185">
        <v>3.9792153983552597E-3</v>
      </c>
      <c r="I185" t="s">
        <v>11</v>
      </c>
      <c r="J185" t="s">
        <v>592</v>
      </c>
      <c r="K185" t="s">
        <v>593</v>
      </c>
      <c r="M185" s="3" t="str">
        <f>RIGHT(A185, 5)</f>
        <v>sense</v>
      </c>
      <c r="N185" s="3" t="str">
        <f>IF((OR($N$1 = M185,$O$1 = M185)), A185, "")</f>
        <v>PROKKA_02108_sense</v>
      </c>
      <c r="O185">
        <f>IF(Table1[[#This Row],[Transcript type]]=N$1, 1, 0)</f>
        <v>0</v>
      </c>
      <c r="P185">
        <f>IF(Table1[[#This Row],[Transcript type]] = O$1, 1, 0)</f>
        <v>1</v>
      </c>
    </row>
    <row r="186" spans="1:16" x14ac:dyDescent="0.25">
      <c r="A186" t="s">
        <v>594</v>
      </c>
      <c r="B186">
        <v>2438.1188136515402</v>
      </c>
      <c r="C186">
        <v>0.50418638829782803</v>
      </c>
      <c r="D186" s="3">
        <f>IF(C186&lt;&gt;"NA", (IF(C186&lt;0, -1/(2^C186), (2^C186))), "NA")</f>
        <v>1.4183232634408549</v>
      </c>
      <c r="E186">
        <v>0.12791553535695199</v>
      </c>
      <c r="F186">
        <v>3.94155711337861</v>
      </c>
      <c r="G186" s="1">
        <v>8.0954352923864705E-5</v>
      </c>
      <c r="H186">
        <v>1.9488569961230401E-3</v>
      </c>
      <c r="I186" t="s">
        <v>11</v>
      </c>
      <c r="J186" t="s">
        <v>25</v>
      </c>
      <c r="K186" t="s">
        <v>595</v>
      </c>
      <c r="M186" s="3" t="str">
        <f>RIGHT(A186, 5)</f>
        <v>sense</v>
      </c>
      <c r="N186" s="3" t="str">
        <f>IF((OR($N$1 = M186,$O$1 = M186)), A186, "")</f>
        <v>PROKKA_02109_sense</v>
      </c>
      <c r="O186">
        <f>IF(Table1[[#This Row],[Transcript type]]=N$1, 1, 0)</f>
        <v>0</v>
      </c>
      <c r="P186">
        <f>IF(Table1[[#This Row],[Transcript type]] = O$1, 1, 0)</f>
        <v>1</v>
      </c>
    </row>
    <row r="187" spans="1:16" x14ac:dyDescent="0.25">
      <c r="A187" t="s">
        <v>596</v>
      </c>
      <c r="B187">
        <v>946.02565470804097</v>
      </c>
      <c r="C187">
        <v>0.93373134014909498</v>
      </c>
      <c r="D187" s="3">
        <f>IF(C187&lt;&gt;"NA", (IF(C187&lt;0, -1/(2^C187), (2^C187))), "NA")</f>
        <v>1.9102101187502829</v>
      </c>
      <c r="E187">
        <v>0.206169532035096</v>
      </c>
      <c r="F187">
        <v>4.52894921442683</v>
      </c>
      <c r="G187" s="1">
        <v>5.9277743313959697E-6</v>
      </c>
      <c r="H187" s="3">
        <v>2.0943381108982399E-4</v>
      </c>
      <c r="I187" t="s">
        <v>11</v>
      </c>
      <c r="J187" t="s">
        <v>25</v>
      </c>
      <c r="K187" t="s">
        <v>597</v>
      </c>
      <c r="M187" s="3" t="str">
        <f>RIGHT(A187, 5)</f>
        <v>igbot</v>
      </c>
      <c r="N187" s="3" t="str">
        <f>IF((OR($N$1 = M187,$O$1 = M187)), A187, "")</f>
        <v/>
      </c>
      <c r="O187">
        <f>IF(Table1[[#This Row],[Transcript type]]=N$1, 1, 0)</f>
        <v>0</v>
      </c>
      <c r="P187">
        <f>IF(Table1[[#This Row],[Transcript type]] = O$1, 1, 0)</f>
        <v>0</v>
      </c>
    </row>
    <row r="188" spans="1:16" x14ac:dyDescent="0.25">
      <c r="A188" t="s">
        <v>598</v>
      </c>
      <c r="B188">
        <v>233.04844934248999</v>
      </c>
      <c r="C188">
        <v>-0.70305301405575604</v>
      </c>
      <c r="D188" s="3">
        <f>IF(C188&lt;&gt;"NA", (IF(C188&lt;0, -1/(2^C188), (2^C188))), "NA")</f>
        <v>-1.6279461904369081</v>
      </c>
      <c r="E188">
        <v>0.19989723719779001</v>
      </c>
      <c r="F188">
        <v>-3.5170721912485199</v>
      </c>
      <c r="G188" s="3">
        <v>4.3633509235182702E-4</v>
      </c>
      <c r="H188" s="3">
        <v>7.4924532816077697E-3</v>
      </c>
      <c r="I188" t="s">
        <v>11</v>
      </c>
      <c r="J188" t="s">
        <v>25</v>
      </c>
      <c r="K188" t="s">
        <v>599</v>
      </c>
      <c r="M188" s="3" t="str">
        <f>RIGHT(A188, 5)</f>
        <v>igbot</v>
      </c>
      <c r="N188" s="3" t="str">
        <f>IF((OR($N$1 = M188,$O$1 = M188)), A188, "")</f>
        <v/>
      </c>
      <c r="O188">
        <f>IF(Table1[[#This Row],[Transcript type]]=N$1, 1, 0)</f>
        <v>0</v>
      </c>
      <c r="P188">
        <f>IF(Table1[[#This Row],[Transcript type]] = O$1, 1, 0)</f>
        <v>0</v>
      </c>
    </row>
    <row r="189" spans="1:16" x14ac:dyDescent="0.25">
      <c r="A189" t="s">
        <v>600</v>
      </c>
      <c r="B189">
        <v>1936.1705075524301</v>
      </c>
      <c r="C189">
        <v>-0.57903538479499606</v>
      </c>
      <c r="D189" s="3">
        <f>IF(C189&lt;&gt;"NA", (IF(C189&lt;0, -1/(2^C189), (2^C189))), "NA")</f>
        <v>-1.4938500961314516</v>
      </c>
      <c r="E189">
        <v>0.14157113436447999</v>
      </c>
      <c r="F189">
        <v>-4.0900667173030296</v>
      </c>
      <c r="G189" s="1">
        <v>4.3124912132125197E-5</v>
      </c>
      <c r="H189">
        <v>1.13116391920389E-3</v>
      </c>
      <c r="I189" t="s">
        <v>11</v>
      </c>
      <c r="J189" t="s">
        <v>25</v>
      </c>
      <c r="K189" t="s">
        <v>599</v>
      </c>
      <c r="M189" s="3" t="str">
        <f>RIGHT(A189, 5)</f>
        <v>sense</v>
      </c>
      <c r="N189" s="3" t="str">
        <f>IF((OR($N$1 = M189,$O$1 = M189)), A189, "")</f>
        <v>PROKKA_02124_sense</v>
      </c>
      <c r="O189">
        <f>IF(Table1[[#This Row],[Transcript type]]=N$1, 1, 0)</f>
        <v>0</v>
      </c>
      <c r="P189">
        <f>IF(Table1[[#This Row],[Transcript type]] = O$1, 1, 0)</f>
        <v>1</v>
      </c>
    </row>
    <row r="190" spans="1:16" x14ac:dyDescent="0.25">
      <c r="A190" t="s">
        <v>601</v>
      </c>
      <c r="B190">
        <v>631.23203778107802</v>
      </c>
      <c r="C190">
        <v>-0.70262662485091298</v>
      </c>
      <c r="D190" s="3">
        <f>IF(C190&lt;&gt;"NA", (IF(C190&lt;0, -1/(2^C190), (2^C190))), "NA")</f>
        <v>-1.6274651212604061</v>
      </c>
      <c r="E190">
        <v>0.19927864598136999</v>
      </c>
      <c r="F190">
        <v>-3.5258500547851002</v>
      </c>
      <c r="G190">
        <v>4.2212589647568403E-4</v>
      </c>
      <c r="H190">
        <v>7.27389571084942E-3</v>
      </c>
      <c r="I190" t="s">
        <v>11</v>
      </c>
      <c r="J190" t="s">
        <v>602</v>
      </c>
      <c r="K190" t="s">
        <v>603</v>
      </c>
      <c r="M190" s="3" t="str">
        <f>RIGHT(A190, 5)</f>
        <v>sense</v>
      </c>
      <c r="N190" s="3" t="str">
        <f>IF((OR($N$1 = M190,$O$1 = M190)), A190, "")</f>
        <v>PROKKA_02125_sense</v>
      </c>
      <c r="O190">
        <f>IF(Table1[[#This Row],[Transcript type]]=N$1, 1, 0)</f>
        <v>0</v>
      </c>
      <c r="P190">
        <f>IF(Table1[[#This Row],[Transcript type]] = O$1, 1, 0)</f>
        <v>1</v>
      </c>
    </row>
    <row r="191" spans="1:16" x14ac:dyDescent="0.25">
      <c r="A191" t="s">
        <v>604</v>
      </c>
      <c r="B191">
        <v>136.33618431341301</v>
      </c>
      <c r="C191">
        <v>1.0388604207248699</v>
      </c>
      <c r="D191" s="3">
        <f>IF(C191&lt;&gt;"NA", (IF(C191&lt;0, -1/(2^C191), (2^C191))), "NA")</f>
        <v>2.0546040882897514</v>
      </c>
      <c r="E191">
        <v>0.19827888225491699</v>
      </c>
      <c r="F191">
        <v>5.2393901403441303</v>
      </c>
      <c r="G191" s="1">
        <v>1.6110812011768501E-7</v>
      </c>
      <c r="H191" s="1">
        <v>1.0143615101255801E-5</v>
      </c>
      <c r="I191" t="s">
        <v>11</v>
      </c>
      <c r="J191" t="s">
        <v>25</v>
      </c>
      <c r="K191" t="s">
        <v>605</v>
      </c>
      <c r="M191" s="3" t="str">
        <f>RIGHT(A191, 5)</f>
        <v>antis</v>
      </c>
      <c r="N191" s="3" t="str">
        <f>IF((OR($N$1 = M191,$O$1 = M191)), A191, "")</f>
        <v>PROKKA_02129_antis</v>
      </c>
      <c r="O191">
        <f>IF(Table1[[#This Row],[Transcript type]]=N$1, 1, 0)</f>
        <v>1</v>
      </c>
      <c r="P191">
        <f>IF(Table1[[#This Row],[Transcript type]] = O$1, 1, 0)</f>
        <v>0</v>
      </c>
    </row>
    <row r="192" spans="1:16" x14ac:dyDescent="0.25">
      <c r="A192" t="s">
        <v>606</v>
      </c>
      <c r="B192">
        <v>179.54333742378199</v>
      </c>
      <c r="C192">
        <v>0.77099208708734102</v>
      </c>
      <c r="D192" s="3">
        <f>IF(C192&lt;&gt;"NA", (IF(C192&lt;0, -1/(2^C192), (2^C192))), "NA")</f>
        <v>1.706442836678443</v>
      </c>
      <c r="E192">
        <v>0.17825503840044199</v>
      </c>
      <c r="F192">
        <v>4.3252190457323296</v>
      </c>
      <c r="G192" s="1">
        <v>1.5238036874083401E-5</v>
      </c>
      <c r="H192">
        <v>4.8279999412015302E-4</v>
      </c>
      <c r="I192" t="s">
        <v>11</v>
      </c>
      <c r="J192" t="s">
        <v>25</v>
      </c>
      <c r="K192" t="s">
        <v>607</v>
      </c>
      <c r="M192" s="3" t="str">
        <f>RIGHT(A192, 5)</f>
        <v>antis</v>
      </c>
      <c r="N192" s="3" t="str">
        <f>IF((OR($N$1 = M192,$O$1 = M192)), A192, "")</f>
        <v>PROKKA_02130_antis</v>
      </c>
      <c r="O192">
        <f>IF(Table1[[#This Row],[Transcript type]]=N$1, 1, 0)</f>
        <v>1</v>
      </c>
      <c r="P192">
        <f>IF(Table1[[#This Row],[Transcript type]] = O$1, 1, 0)</f>
        <v>0</v>
      </c>
    </row>
    <row r="193" spans="1:16" x14ac:dyDescent="0.25">
      <c r="A193" t="s">
        <v>608</v>
      </c>
      <c r="B193">
        <v>134.153211355145</v>
      </c>
      <c r="C193">
        <v>0.64111142274525501</v>
      </c>
      <c r="D193" s="3">
        <f>IF(C193&lt;&gt;"NA", (IF(C193&lt;0, -1/(2^C193), (2^C193))), "NA")</f>
        <v>1.5595301267664639</v>
      </c>
      <c r="E193">
        <v>0.20567009396295699</v>
      </c>
      <c r="F193">
        <v>3.1171834970850298</v>
      </c>
      <c r="G193">
        <v>1.82587885373874E-3</v>
      </c>
      <c r="H193">
        <v>2.1923938999293201E-2</v>
      </c>
      <c r="I193" t="s">
        <v>609</v>
      </c>
      <c r="J193" t="s">
        <v>610</v>
      </c>
      <c r="K193" t="s">
        <v>611</v>
      </c>
      <c r="M193" s="3" t="str">
        <f>RIGHT(A193, 5)</f>
        <v>igtop</v>
      </c>
      <c r="N193" s="3" t="str">
        <f>IF((OR($N$1 = M193,$O$1 = M193)), A193, "")</f>
        <v/>
      </c>
      <c r="O193">
        <f>IF(Table1[[#This Row],[Transcript type]]=N$1, 1, 0)</f>
        <v>0</v>
      </c>
      <c r="P193">
        <f>IF(Table1[[#This Row],[Transcript type]] = O$1, 1, 0)</f>
        <v>0</v>
      </c>
    </row>
    <row r="194" spans="1:16" x14ac:dyDescent="0.25">
      <c r="A194" t="s">
        <v>612</v>
      </c>
      <c r="B194">
        <v>73.044495069343398</v>
      </c>
      <c r="C194">
        <v>0.70129365728510096</v>
      </c>
      <c r="D194" s="3">
        <f>IF(C194&lt;&gt;"NA", (IF(C194&lt;0, -1/(2^C194), (2^C194))), "NA")</f>
        <v>1.6259621311710946</v>
      </c>
      <c r="E194">
        <v>0.25518477675270301</v>
      </c>
      <c r="F194">
        <v>2.74817983348873</v>
      </c>
      <c r="G194" s="3">
        <v>5.9927130353626401E-3</v>
      </c>
      <c r="H194" s="3">
        <v>4.9545814337821403E-2</v>
      </c>
      <c r="I194" t="s">
        <v>11</v>
      </c>
      <c r="J194" t="s">
        <v>613</v>
      </c>
      <c r="K194" t="s">
        <v>614</v>
      </c>
      <c r="M194" s="3" t="str">
        <f>RIGHT(A194, 5)</f>
        <v>igbot</v>
      </c>
      <c r="N194" s="3" t="str">
        <f>IF((OR($N$1 = M194,$O$1 = M194)), A194, "")</f>
        <v/>
      </c>
      <c r="O194">
        <f>IF(Table1[[#This Row],[Transcript type]]=N$1, 1, 0)</f>
        <v>0</v>
      </c>
      <c r="P194">
        <f>IF(Table1[[#This Row],[Transcript type]] = O$1, 1, 0)</f>
        <v>0</v>
      </c>
    </row>
    <row r="195" spans="1:16" x14ac:dyDescent="0.25">
      <c r="A195" t="s">
        <v>615</v>
      </c>
      <c r="B195">
        <v>31.618097967202502</v>
      </c>
      <c r="C195">
        <v>-1.7824382672617201</v>
      </c>
      <c r="D195" s="3">
        <f>IF(C195&lt;&gt;"NA", (IF(C195&lt;0, -1/(2^C195), (2^C195))), "NA")</f>
        <v>-3.4400708237562818</v>
      </c>
      <c r="E195">
        <v>0.387689151974352</v>
      </c>
      <c r="F195">
        <v>-4.5975964459785503</v>
      </c>
      <c r="G195" s="1">
        <v>4.2739280135274802E-6</v>
      </c>
      <c r="H195">
        <v>1.60567019973421E-4</v>
      </c>
      <c r="I195" t="s">
        <v>11</v>
      </c>
      <c r="J195" t="s">
        <v>616</v>
      </c>
      <c r="K195" t="s">
        <v>617</v>
      </c>
      <c r="M195" s="3" t="str">
        <f>RIGHT(A195, 5)</f>
        <v>igbot</v>
      </c>
      <c r="N195" s="3" t="str">
        <f>IF((OR($N$1 = M195,$O$1 = M195)), A195, "")</f>
        <v/>
      </c>
      <c r="O195">
        <f>IF(Table1[[#This Row],[Transcript type]]=N$1, 1, 0)</f>
        <v>0</v>
      </c>
      <c r="P195">
        <f>IF(Table1[[#This Row],[Transcript type]] = O$1, 1, 0)</f>
        <v>0</v>
      </c>
    </row>
    <row r="196" spans="1:16" x14ac:dyDescent="0.25">
      <c r="A196" t="s">
        <v>618</v>
      </c>
      <c r="B196">
        <v>44.021703196772599</v>
      </c>
      <c r="C196">
        <v>-1.91124948713203</v>
      </c>
      <c r="D196" s="3">
        <f>IF(C196&lt;&gt;"NA", (IF(C196&lt;0, -1/(2^C196), (2^C196))), "NA")</f>
        <v>-3.7613472084683681</v>
      </c>
      <c r="E196">
        <v>0.33597706748824901</v>
      </c>
      <c r="F196">
        <v>-5.6886307789411301</v>
      </c>
      <c r="G196" s="1">
        <v>1.28062018448524E-8</v>
      </c>
      <c r="H196" s="1">
        <v>1.1334149812937199E-6</v>
      </c>
      <c r="I196" t="s">
        <v>11</v>
      </c>
      <c r="J196" t="s">
        <v>616</v>
      </c>
      <c r="K196" t="s">
        <v>617</v>
      </c>
      <c r="M196" s="3" t="str">
        <f>RIGHT(A196, 5)</f>
        <v>sense</v>
      </c>
      <c r="N196" s="3" t="str">
        <f>IF((OR($N$1 = M196,$O$1 = M196)), A196, "")</f>
        <v>PROKKA_02252_sense</v>
      </c>
      <c r="O196">
        <f>IF(Table1[[#This Row],[Transcript type]]=N$1, 1, 0)</f>
        <v>0</v>
      </c>
      <c r="P196">
        <f>IF(Table1[[#This Row],[Transcript type]] = O$1, 1, 0)</f>
        <v>1</v>
      </c>
    </row>
    <row r="197" spans="1:16" x14ac:dyDescent="0.25">
      <c r="A197" t="s">
        <v>619</v>
      </c>
      <c r="B197">
        <v>83.408779437173607</v>
      </c>
      <c r="C197">
        <v>-0.89981785421616201</v>
      </c>
      <c r="D197" s="3">
        <f>IF(C197&lt;&gt;"NA", (IF(C197&lt;0, -1/(2^C197), (2^C197))), "NA")</f>
        <v>-1.8658303999560044</v>
      </c>
      <c r="E197">
        <v>0.24930245905825599</v>
      </c>
      <c r="F197">
        <v>-3.6093420723374998</v>
      </c>
      <c r="G197">
        <v>3.06974593005655E-4</v>
      </c>
      <c r="H197">
        <v>5.7321377423983797E-3</v>
      </c>
      <c r="I197" t="s">
        <v>11</v>
      </c>
      <c r="J197" t="s">
        <v>620</v>
      </c>
      <c r="K197" t="s">
        <v>621</v>
      </c>
      <c r="M197" s="3" t="str">
        <f>RIGHT(A197, 5)</f>
        <v>sense</v>
      </c>
      <c r="N197" s="3" t="str">
        <f>IF((OR($N$1 = M197,$O$1 = M197)), A197, "")</f>
        <v>PROKKA_02253_sense</v>
      </c>
      <c r="O197">
        <f>IF(Table1[[#This Row],[Transcript type]]=N$1, 1, 0)</f>
        <v>0</v>
      </c>
      <c r="P197">
        <f>IF(Table1[[#This Row],[Transcript type]] = O$1, 1, 0)</f>
        <v>1</v>
      </c>
    </row>
    <row r="198" spans="1:16" x14ac:dyDescent="0.25">
      <c r="A198" t="s">
        <v>622</v>
      </c>
      <c r="B198">
        <v>1110.31705204477</v>
      </c>
      <c r="C198">
        <v>-0.889267368726819</v>
      </c>
      <c r="D198" s="3">
        <f>IF(C198&lt;&gt;"NA", (IF(C198&lt;0, -1/(2^C198), (2^C198))), "NA")</f>
        <v>-1.8522352803802273</v>
      </c>
      <c r="E198">
        <v>0.16728579849301001</v>
      </c>
      <c r="F198">
        <v>-5.3158569151581503</v>
      </c>
      <c r="G198" s="1">
        <v>1.06156545781212E-7</v>
      </c>
      <c r="H198" s="1">
        <v>7.2407610601601697E-6</v>
      </c>
      <c r="I198" t="s">
        <v>623</v>
      </c>
      <c r="J198" t="s">
        <v>439</v>
      </c>
      <c r="K198" t="s">
        <v>624</v>
      </c>
      <c r="M198" s="3" t="str">
        <f>RIGHT(A198, 5)</f>
        <v>igtop</v>
      </c>
      <c r="N198" s="3" t="str">
        <f>IF((OR($N$1 = M198,$O$1 = M198)), A198, "")</f>
        <v/>
      </c>
      <c r="O198">
        <f>IF(Table1[[#This Row],[Transcript type]]=N$1, 1, 0)</f>
        <v>0</v>
      </c>
      <c r="P198">
        <f>IF(Table1[[#This Row],[Transcript type]] = O$1, 1, 0)</f>
        <v>0</v>
      </c>
    </row>
    <row r="199" spans="1:16" x14ac:dyDescent="0.25">
      <c r="A199" t="s">
        <v>625</v>
      </c>
      <c r="B199">
        <v>105.160475361946</v>
      </c>
      <c r="C199">
        <v>-0.63453806879669195</v>
      </c>
      <c r="D199" s="3">
        <f>IF(C199&lt;&gt;"NA", (IF(C199&lt;0, -1/(2^C199), (2^C199))), "NA")</f>
        <v>-1.5524406001869355</v>
      </c>
      <c r="E199">
        <v>0.217737338682088</v>
      </c>
      <c r="F199">
        <v>-2.9142363576105001</v>
      </c>
      <c r="G199">
        <v>3.5655983624543201E-3</v>
      </c>
      <c r="H199">
        <v>3.4501212173894201E-2</v>
      </c>
      <c r="I199" t="s">
        <v>11</v>
      </c>
      <c r="J199" t="s">
        <v>25</v>
      </c>
      <c r="K199" t="s">
        <v>626</v>
      </c>
      <c r="M199" s="3" t="str">
        <f>RIGHT(A199, 5)</f>
        <v>sense</v>
      </c>
      <c r="N199" s="3" t="str">
        <f>IF((OR($N$1 = M199,$O$1 = M199)), A199, "")</f>
        <v>PROKKA_02286_sense</v>
      </c>
      <c r="O199">
        <f>IF(Table1[[#This Row],[Transcript type]]=N$1, 1, 0)</f>
        <v>0</v>
      </c>
      <c r="P199">
        <f>IF(Table1[[#This Row],[Transcript type]] = O$1, 1, 0)</f>
        <v>1</v>
      </c>
    </row>
    <row r="200" spans="1:16" x14ac:dyDescent="0.25">
      <c r="A200" t="s">
        <v>627</v>
      </c>
      <c r="B200">
        <v>391.86910432213301</v>
      </c>
      <c r="C200">
        <v>-0.75293695843463804</v>
      </c>
      <c r="D200" s="3">
        <f>IF(C200&lt;&gt;"NA", (IF(C200&lt;0, -1/(2^C200), (2^C200))), "NA")</f>
        <v>-1.6852200181978758</v>
      </c>
      <c r="E200">
        <v>0.195267142620585</v>
      </c>
      <c r="F200">
        <v>-3.8559326895955901</v>
      </c>
      <c r="G200" s="3">
        <v>1.15289210180483E-4</v>
      </c>
      <c r="H200">
        <v>2.6091488995223702E-3</v>
      </c>
      <c r="I200" t="s">
        <v>11</v>
      </c>
      <c r="J200" t="s">
        <v>164</v>
      </c>
      <c r="K200" t="s">
        <v>628</v>
      </c>
      <c r="M200" s="3" t="str">
        <f>RIGHT(A200, 5)</f>
        <v>igtop</v>
      </c>
      <c r="N200" s="3" t="str">
        <f>IF((OR($N$1 = M200,$O$1 = M200)), A200, "")</f>
        <v/>
      </c>
      <c r="O200">
        <f>IF(Table1[[#This Row],[Transcript type]]=N$1, 1, 0)</f>
        <v>0</v>
      </c>
      <c r="P200">
        <f>IF(Table1[[#This Row],[Transcript type]] = O$1, 1, 0)</f>
        <v>0</v>
      </c>
    </row>
    <row r="201" spans="1:16" x14ac:dyDescent="0.25">
      <c r="A201" t="s">
        <v>629</v>
      </c>
      <c r="B201">
        <v>555.42033194583098</v>
      </c>
      <c r="C201">
        <v>-0.48213072042142402</v>
      </c>
      <c r="D201" s="3">
        <f>IF(C201&lt;&gt;"NA", (IF(C201&lt;0, -1/(2^C201), (2^C201))), "NA")</f>
        <v>-1.396805089135875</v>
      </c>
      <c r="E201">
        <v>0.15823142540531701</v>
      </c>
      <c r="F201">
        <v>-3.0469972648380401</v>
      </c>
      <c r="G201" s="3">
        <v>2.3113981299667601E-3</v>
      </c>
      <c r="H201">
        <v>2.5616256098307699E-2</v>
      </c>
      <c r="I201" t="s">
        <v>630</v>
      </c>
      <c r="J201" t="s">
        <v>631</v>
      </c>
      <c r="K201" t="s">
        <v>632</v>
      </c>
      <c r="M201" s="3" t="str">
        <f>RIGHT(A201, 5)</f>
        <v>igtop</v>
      </c>
      <c r="N201" s="3" t="str">
        <f>IF((OR($N$1 = M201,$O$1 = M201)), A201, "")</f>
        <v/>
      </c>
      <c r="O201">
        <f>IF(Table1[[#This Row],[Transcript type]]=N$1, 1, 0)</f>
        <v>0</v>
      </c>
      <c r="P201">
        <f>IF(Table1[[#This Row],[Transcript type]] = O$1, 1, 0)</f>
        <v>0</v>
      </c>
    </row>
    <row r="202" spans="1:16" x14ac:dyDescent="0.25">
      <c r="A202" t="s">
        <v>633</v>
      </c>
      <c r="B202">
        <v>129.30205950238499</v>
      </c>
      <c r="C202">
        <v>-0.80566222188082703</v>
      </c>
      <c r="D202" s="3">
        <f>IF(C202&lt;&gt;"NA", (IF(C202&lt;0, -1/(2^C202), (2^C202))), "NA")</f>
        <v>-1.7479479459416578</v>
      </c>
      <c r="E202">
        <v>0.227773232062323</v>
      </c>
      <c r="F202">
        <v>-3.53712424671737</v>
      </c>
      <c r="G202" s="3">
        <v>4.0450932279660103E-4</v>
      </c>
      <c r="H202" s="3">
        <v>7.0444868235961296E-3</v>
      </c>
      <c r="I202" t="s">
        <v>634</v>
      </c>
      <c r="J202" t="s">
        <v>635</v>
      </c>
      <c r="K202" t="s">
        <v>636</v>
      </c>
      <c r="M202" s="3" t="str">
        <f>RIGHT(A202, 5)</f>
        <v>igtop</v>
      </c>
      <c r="N202" s="3" t="str">
        <f>IF((OR($N$1 = M202,$O$1 = M202)), A202, "")</f>
        <v/>
      </c>
      <c r="O202">
        <f>IF(Table1[[#This Row],[Transcript type]]=N$1, 1, 0)</f>
        <v>0</v>
      </c>
      <c r="P202">
        <f>IF(Table1[[#This Row],[Transcript type]] = O$1, 1, 0)</f>
        <v>0</v>
      </c>
    </row>
    <row r="203" spans="1:16" x14ac:dyDescent="0.25">
      <c r="A203" t="s">
        <v>637</v>
      </c>
      <c r="B203">
        <v>84.390488495249997</v>
      </c>
      <c r="C203">
        <v>-0.66039406256088495</v>
      </c>
      <c r="D203" s="3">
        <f>IF(C203&lt;&gt;"NA", (IF(C203&lt;0, -1/(2^C203), (2^C203))), "NA")</f>
        <v>-1.5805142717408911</v>
      </c>
      <c r="E203">
        <v>0.238129947715116</v>
      </c>
      <c r="F203">
        <v>-2.77325077713845</v>
      </c>
      <c r="G203">
        <v>5.5499333224843803E-3</v>
      </c>
      <c r="H203">
        <v>4.6831138396427503E-2</v>
      </c>
      <c r="I203" t="s">
        <v>11</v>
      </c>
      <c r="J203" t="s">
        <v>25</v>
      </c>
      <c r="K203" t="s">
        <v>638</v>
      </c>
      <c r="M203" s="3" t="str">
        <f>RIGHT(A203, 5)</f>
        <v>igtop</v>
      </c>
      <c r="N203" s="3" t="str">
        <f>IF((OR($N$1 = M203,$O$1 = M203)), A203, "")</f>
        <v/>
      </c>
      <c r="O203">
        <f>IF(Table1[[#This Row],[Transcript type]]=N$1, 1, 0)</f>
        <v>0</v>
      </c>
      <c r="P203">
        <f>IF(Table1[[#This Row],[Transcript type]] = O$1, 1, 0)</f>
        <v>0</v>
      </c>
    </row>
    <row r="204" spans="1:16" x14ac:dyDescent="0.25">
      <c r="A204" t="s">
        <v>639</v>
      </c>
      <c r="B204">
        <v>40.524734502554402</v>
      </c>
      <c r="C204">
        <v>-0.98168487799845505</v>
      </c>
      <c r="D204" s="3">
        <f>IF(C204&lt;&gt;"NA", (IF(C204&lt;0, -1/(2^C204), (2^C204))), "NA")</f>
        <v>-1.9747703347384951</v>
      </c>
      <c r="E204">
        <v>0.33695472385470898</v>
      </c>
      <c r="F204">
        <v>-2.9134029247850699</v>
      </c>
      <c r="G204" s="3">
        <v>3.57512974251099E-3</v>
      </c>
      <c r="H204">
        <v>3.4501212173894201E-2</v>
      </c>
      <c r="I204" t="s">
        <v>11</v>
      </c>
      <c r="J204" t="s">
        <v>25</v>
      </c>
      <c r="K204" t="s">
        <v>640</v>
      </c>
      <c r="M204" s="3" t="str">
        <f>RIGHT(A204, 5)</f>
        <v>sense</v>
      </c>
      <c r="N204" s="3" t="str">
        <f>IF((OR($N$1 = M204,$O$1 = M204)), A204, "")</f>
        <v>PROKKA_02356_sense</v>
      </c>
      <c r="O204">
        <f>IF(Table1[[#This Row],[Transcript type]]=N$1, 1, 0)</f>
        <v>0</v>
      </c>
      <c r="P204">
        <f>IF(Table1[[#This Row],[Transcript type]] = O$1, 1, 0)</f>
        <v>1</v>
      </c>
    </row>
    <row r="205" spans="1:16" x14ac:dyDescent="0.25">
      <c r="A205" t="s">
        <v>641</v>
      </c>
      <c r="B205">
        <v>66.7544332088478</v>
      </c>
      <c r="C205">
        <v>-0.94394623911646103</v>
      </c>
      <c r="D205" s="3">
        <f>IF(C205&lt;&gt;"NA", (IF(C205&lt;0, -1/(2^C205), (2^C205))), "NA")</f>
        <v>-1.9237832197418432</v>
      </c>
      <c r="E205">
        <v>0.28379174681164798</v>
      </c>
      <c r="F205">
        <v>-3.3261934137322</v>
      </c>
      <c r="G205">
        <v>8.8040814017440404E-4</v>
      </c>
      <c r="H205">
        <v>1.2902011723952901E-2</v>
      </c>
      <c r="I205" t="s">
        <v>11</v>
      </c>
      <c r="J205" t="s">
        <v>642</v>
      </c>
      <c r="K205" t="s">
        <v>643</v>
      </c>
      <c r="M205" s="3" t="str">
        <f>RIGHT(A205, 5)</f>
        <v>igtop</v>
      </c>
      <c r="N205" s="3" t="str">
        <f>IF((OR($N$1 = M205,$O$1 = M205)), A205, "")</f>
        <v/>
      </c>
      <c r="O205">
        <f>IF(Table1[[#This Row],[Transcript type]]=N$1, 1, 0)</f>
        <v>0</v>
      </c>
      <c r="P205">
        <f>IF(Table1[[#This Row],[Transcript type]] = O$1, 1, 0)</f>
        <v>0</v>
      </c>
    </row>
    <row r="206" spans="1:16" x14ac:dyDescent="0.25">
      <c r="A206" t="s">
        <v>644</v>
      </c>
      <c r="B206">
        <v>10759.025880213199</v>
      </c>
      <c r="C206">
        <v>-0.55265636366266402</v>
      </c>
      <c r="D206" s="3">
        <f>IF(C206&lt;&gt;"NA", (IF(C206&lt;0, -1/(2^C206), (2^C206))), "NA")</f>
        <v>-1.4667839284722959</v>
      </c>
      <c r="E206">
        <v>0.117242792493155</v>
      </c>
      <c r="F206">
        <v>-4.7137768719977204</v>
      </c>
      <c r="G206" s="1">
        <v>2.43166931073454E-6</v>
      </c>
      <c r="H206" s="3">
        <v>1.0758493680195801E-4</v>
      </c>
      <c r="I206" t="s">
        <v>645</v>
      </c>
      <c r="J206" t="s">
        <v>646</v>
      </c>
      <c r="K206" t="s">
        <v>647</v>
      </c>
      <c r="M206" s="3" t="str">
        <f>RIGHT(A206, 5)</f>
        <v>sense</v>
      </c>
      <c r="N206" s="3" t="str">
        <f>IF((OR($N$1 = M206,$O$1 = M206)), A206, "")</f>
        <v>PROKKA_02385_sense</v>
      </c>
      <c r="O206">
        <f>IF(Table1[[#This Row],[Transcript type]]=N$1, 1, 0)</f>
        <v>0</v>
      </c>
      <c r="P206">
        <f>IF(Table1[[#This Row],[Transcript type]] = O$1, 1, 0)</f>
        <v>1</v>
      </c>
    </row>
    <row r="207" spans="1:16" x14ac:dyDescent="0.25">
      <c r="A207" t="s">
        <v>648</v>
      </c>
      <c r="B207">
        <v>299.06686531786403</v>
      </c>
      <c r="C207">
        <v>-0.49221121402282197</v>
      </c>
      <c r="D207" s="3">
        <f>IF(C207&lt;&gt;"NA", (IF(C207&lt;0, -1/(2^C207), (2^C207))), "NA")</f>
        <v>-1.4065991143319529</v>
      </c>
      <c r="E207">
        <v>0.16607491469823199</v>
      </c>
      <c r="F207">
        <v>-2.9637902564466101</v>
      </c>
      <c r="G207" s="3">
        <v>3.0387533001977299E-3</v>
      </c>
      <c r="H207" s="3">
        <v>3.08268485190401E-2</v>
      </c>
      <c r="I207" t="s">
        <v>649</v>
      </c>
      <c r="J207" t="s">
        <v>650</v>
      </c>
      <c r="K207" t="s">
        <v>651</v>
      </c>
      <c r="M207" s="3" t="str">
        <f>RIGHT(A207, 5)</f>
        <v>sense</v>
      </c>
      <c r="N207" s="3" t="str">
        <f>IF((OR($N$1 = M207,$O$1 = M207)), A207, "")</f>
        <v>PROKKA_02389_sense</v>
      </c>
      <c r="O207">
        <f>IF(Table1[[#This Row],[Transcript type]]=N$1, 1, 0)</f>
        <v>0</v>
      </c>
      <c r="P207">
        <f>IF(Table1[[#This Row],[Transcript type]] = O$1, 1, 0)</f>
        <v>1</v>
      </c>
    </row>
    <row r="208" spans="1:16" x14ac:dyDescent="0.25">
      <c r="A208" t="s">
        <v>652</v>
      </c>
      <c r="B208">
        <v>165.64725843264799</v>
      </c>
      <c r="C208">
        <v>-1.11555664909918</v>
      </c>
      <c r="D208" s="3">
        <f>IF(C208&lt;&gt;"NA", (IF(C208&lt;0, -1/(2^C208), (2^C208))), "NA")</f>
        <v>-2.1667859619471561</v>
      </c>
      <c r="E208">
        <v>0.23263234494467999</v>
      </c>
      <c r="F208">
        <v>-4.7953634709071098</v>
      </c>
      <c r="G208" s="1">
        <v>1.62380133303967E-6</v>
      </c>
      <c r="H208" s="1">
        <v>7.7149687121405702E-5</v>
      </c>
      <c r="I208" t="s">
        <v>11</v>
      </c>
      <c r="J208" t="s">
        <v>653</v>
      </c>
      <c r="K208" t="s">
        <v>654</v>
      </c>
      <c r="M208" s="3" t="str">
        <f>RIGHT(A208, 5)</f>
        <v>igtop</v>
      </c>
      <c r="N208" s="3" t="str">
        <f>IF((OR($N$1 = M208,$O$1 = M208)), A208, "")</f>
        <v/>
      </c>
      <c r="O208">
        <f>IF(Table1[[#This Row],[Transcript type]]=N$1, 1, 0)</f>
        <v>0</v>
      </c>
      <c r="P208">
        <f>IF(Table1[[#This Row],[Transcript type]] = O$1, 1, 0)</f>
        <v>0</v>
      </c>
    </row>
    <row r="209" spans="1:16" x14ac:dyDescent="0.25">
      <c r="A209" t="s">
        <v>655</v>
      </c>
      <c r="B209">
        <v>1219.8231902829</v>
      </c>
      <c r="C209">
        <v>0.54691220364173199</v>
      </c>
      <c r="D209" s="3">
        <f>IF(C209&lt;&gt;"NA", (IF(C209&lt;0, -1/(2^C209), (2^C209))), "NA")</f>
        <v>1.4609554682291999</v>
      </c>
      <c r="E209">
        <v>0.18515162709850799</v>
      </c>
      <c r="F209">
        <v>2.9538611796846501</v>
      </c>
      <c r="G209" s="3">
        <v>3.1382513918371E-3</v>
      </c>
      <c r="H209">
        <v>3.14917721003342E-2</v>
      </c>
      <c r="I209" t="s">
        <v>11</v>
      </c>
      <c r="J209" t="s">
        <v>25</v>
      </c>
      <c r="K209" t="s">
        <v>656</v>
      </c>
      <c r="M209" s="3" t="str">
        <f>RIGHT(A209, 5)</f>
        <v>sense</v>
      </c>
      <c r="N209" s="3" t="str">
        <f>IF((OR($N$1 = M209,$O$1 = M209)), A209, "")</f>
        <v>PROKKA_02393_sense</v>
      </c>
      <c r="O209">
        <f>IF(Table1[[#This Row],[Transcript type]]=N$1, 1, 0)</f>
        <v>0</v>
      </c>
      <c r="P209">
        <f>IF(Table1[[#This Row],[Transcript type]] = O$1, 1, 0)</f>
        <v>1</v>
      </c>
    </row>
    <row r="210" spans="1:16" x14ac:dyDescent="0.25">
      <c r="A210" t="s">
        <v>657</v>
      </c>
      <c r="B210">
        <v>208.37823486042399</v>
      </c>
      <c r="C210">
        <v>0.77946630591829902</v>
      </c>
      <c r="D210" s="3">
        <f>IF(C210&lt;&gt;"NA", (IF(C210&lt;0, -1/(2^C210), (2^C210))), "NA")</f>
        <v>1.716495774622687</v>
      </c>
      <c r="E210">
        <v>0.20969924511562099</v>
      </c>
      <c r="F210">
        <v>3.71706777241151</v>
      </c>
      <c r="G210">
        <v>2.0154839126208199E-4</v>
      </c>
      <c r="H210">
        <v>4.0732681048892298E-3</v>
      </c>
      <c r="I210" t="s">
        <v>658</v>
      </c>
      <c r="J210" t="s">
        <v>659</v>
      </c>
      <c r="K210" t="s">
        <v>660</v>
      </c>
      <c r="M210" s="3" t="str">
        <f>RIGHT(A210, 5)</f>
        <v>sense</v>
      </c>
      <c r="N210" s="3" t="str">
        <f>IF((OR($N$1 = M210,$O$1 = M210)), A210, "")</f>
        <v>PROKKA_02418_sense</v>
      </c>
      <c r="O210">
        <f>IF(Table1[[#This Row],[Transcript type]]=N$1, 1, 0)</f>
        <v>0</v>
      </c>
      <c r="P210">
        <f>IF(Table1[[#This Row],[Transcript type]] = O$1, 1, 0)</f>
        <v>1</v>
      </c>
    </row>
    <row r="211" spans="1:16" x14ac:dyDescent="0.25">
      <c r="A211" t="s">
        <v>661</v>
      </c>
      <c r="B211">
        <v>152.40200169144001</v>
      </c>
      <c r="C211">
        <v>0.96906495993145603</v>
      </c>
      <c r="D211" s="3">
        <f>IF(C211&lt;&gt;"NA", (IF(C211&lt;0, -1/(2^C211), (2^C211))), "NA")</f>
        <v>1.9575714419752617</v>
      </c>
      <c r="E211">
        <v>0.20950010095096799</v>
      </c>
      <c r="F211">
        <v>4.6256061717042201</v>
      </c>
      <c r="G211" s="1">
        <v>3.7350441488493401E-6</v>
      </c>
      <c r="H211" s="3">
        <v>1.44431510354324E-4</v>
      </c>
      <c r="I211" t="s">
        <v>11</v>
      </c>
      <c r="J211" t="s">
        <v>78</v>
      </c>
      <c r="K211" t="s">
        <v>662</v>
      </c>
      <c r="M211" s="3" t="str">
        <f>RIGHT(A211, 5)</f>
        <v>igtop</v>
      </c>
      <c r="N211" s="3" t="str">
        <f>IF((OR($N$1 = M211,$O$1 = M211)), A211, "")</f>
        <v/>
      </c>
      <c r="O211">
        <f>IF(Table1[[#This Row],[Transcript type]]=N$1, 1, 0)</f>
        <v>0</v>
      </c>
      <c r="P211">
        <f>IF(Table1[[#This Row],[Transcript type]] = O$1, 1, 0)</f>
        <v>0</v>
      </c>
    </row>
    <row r="212" spans="1:16" x14ac:dyDescent="0.25">
      <c r="A212" t="s">
        <v>663</v>
      </c>
      <c r="B212">
        <v>1093.8779468733401</v>
      </c>
      <c r="C212">
        <v>-0.57853006058809597</v>
      </c>
      <c r="D212" s="3">
        <f>IF(C212&lt;&gt;"NA", (IF(C212&lt;0, -1/(2^C212), (2^C212))), "NA")</f>
        <v>-1.493326945773491</v>
      </c>
      <c r="E212">
        <v>0.126641039593167</v>
      </c>
      <c r="F212">
        <v>-4.5682668307731502</v>
      </c>
      <c r="G212" s="1">
        <v>4.91773734012382E-6</v>
      </c>
      <c r="H212">
        <v>1.8023140356229899E-4</v>
      </c>
      <c r="I212" t="s">
        <v>664</v>
      </c>
      <c r="J212" t="s">
        <v>665</v>
      </c>
      <c r="K212" t="s">
        <v>666</v>
      </c>
      <c r="M212" s="3" t="str">
        <f>RIGHT(A212, 5)</f>
        <v>sense</v>
      </c>
      <c r="N212" s="3" t="str">
        <f>IF((OR($N$1 = M212,$O$1 = M212)), A212, "")</f>
        <v>PROKKA_02460_sense</v>
      </c>
      <c r="O212">
        <f>IF(Table1[[#This Row],[Transcript type]]=N$1, 1, 0)</f>
        <v>0</v>
      </c>
      <c r="P212">
        <f>IF(Table1[[#This Row],[Transcript type]] = O$1, 1, 0)</f>
        <v>1</v>
      </c>
    </row>
    <row r="213" spans="1:16" x14ac:dyDescent="0.25">
      <c r="A213" t="s">
        <v>667</v>
      </c>
      <c r="B213">
        <v>384.34614297323799</v>
      </c>
      <c r="C213">
        <v>0.56337978349643902</v>
      </c>
      <c r="D213" s="3">
        <f>IF(C213&lt;&gt;"NA", (IF(C213&lt;0, -1/(2^C213), (2^C213))), "NA")</f>
        <v>1.4777270179043553</v>
      </c>
      <c r="E213">
        <v>0.169595431450353</v>
      </c>
      <c r="F213">
        <v>3.3219042439911499</v>
      </c>
      <c r="G213" s="3">
        <v>8.9405370437520802E-4</v>
      </c>
      <c r="H213">
        <v>1.30287766830464E-2</v>
      </c>
      <c r="I213" t="s">
        <v>668</v>
      </c>
      <c r="J213" t="s">
        <v>669</v>
      </c>
      <c r="K213" t="s">
        <v>670</v>
      </c>
      <c r="M213" s="3" t="str">
        <f>RIGHT(A213, 5)</f>
        <v>sense</v>
      </c>
      <c r="N213" s="3" t="str">
        <f>IF((OR($N$1 = M213,$O$1 = M213)), A213, "")</f>
        <v>PROKKA_02488_sense</v>
      </c>
      <c r="O213">
        <f>IF(Table1[[#This Row],[Transcript type]]=N$1, 1, 0)</f>
        <v>0</v>
      </c>
      <c r="P213">
        <f>IF(Table1[[#This Row],[Transcript type]] = O$1, 1, 0)</f>
        <v>1</v>
      </c>
    </row>
    <row r="214" spans="1:16" x14ac:dyDescent="0.25">
      <c r="A214" t="s">
        <v>671</v>
      </c>
      <c r="B214">
        <v>116.144149260025</v>
      </c>
      <c r="C214">
        <v>0.70893923224078204</v>
      </c>
      <c r="D214" s="3">
        <f>IF(C214&lt;&gt;"NA", (IF(C214&lt;0, -1/(2^C214), (2^C214))), "NA")</f>
        <v>1.6346018044623152</v>
      </c>
      <c r="E214">
        <v>0.21971205528111501</v>
      </c>
      <c r="F214">
        <v>3.2266742547818601</v>
      </c>
      <c r="G214">
        <v>1.2523794783679701E-3</v>
      </c>
      <c r="H214">
        <v>1.6548075247524201E-2</v>
      </c>
      <c r="I214" t="s">
        <v>11</v>
      </c>
      <c r="J214" t="s">
        <v>672</v>
      </c>
      <c r="K214" t="s">
        <v>673</v>
      </c>
      <c r="M214" s="3" t="str">
        <f>RIGHT(A214, 5)</f>
        <v>igbot</v>
      </c>
      <c r="N214" s="3" t="str">
        <f>IF((OR($N$1 = M214,$O$1 = M214)), A214, "")</f>
        <v/>
      </c>
      <c r="O214">
        <f>IF(Table1[[#This Row],[Transcript type]]=N$1, 1, 0)</f>
        <v>0</v>
      </c>
      <c r="P214">
        <f>IF(Table1[[#This Row],[Transcript type]] = O$1, 1, 0)</f>
        <v>0</v>
      </c>
    </row>
    <row r="215" spans="1:16" x14ac:dyDescent="0.25">
      <c r="A215" t="s">
        <v>674</v>
      </c>
      <c r="B215">
        <v>531.84355448995404</v>
      </c>
      <c r="C215">
        <v>-0.58304666202199396</v>
      </c>
      <c r="D215" s="3">
        <f>IF(C215&lt;&gt;"NA", (IF(C215&lt;0, -1/(2^C215), (2^C215))), "NA")</f>
        <v>-1.498009384730363</v>
      </c>
      <c r="E215">
        <v>0.162317122160611</v>
      </c>
      <c r="F215">
        <v>-3.5920219275763001</v>
      </c>
      <c r="G215">
        <v>3.2812223275245102E-4</v>
      </c>
      <c r="H215">
        <v>6.0579258836364197E-3</v>
      </c>
      <c r="I215" t="s">
        <v>675</v>
      </c>
      <c r="J215" t="s">
        <v>676</v>
      </c>
      <c r="K215" t="s">
        <v>677</v>
      </c>
      <c r="M215" s="3" t="str">
        <f>RIGHT(A215, 5)</f>
        <v>igbot</v>
      </c>
      <c r="N215" s="3" t="str">
        <f>IF((OR($N$1 = M215,$O$1 = M215)), A215, "")</f>
        <v/>
      </c>
      <c r="O215">
        <f>IF(Table1[[#This Row],[Transcript type]]=N$1, 1, 0)</f>
        <v>0</v>
      </c>
      <c r="P215">
        <f>IF(Table1[[#This Row],[Transcript type]] = O$1, 1, 0)</f>
        <v>0</v>
      </c>
    </row>
    <row r="216" spans="1:16" x14ac:dyDescent="0.25">
      <c r="A216" t="s">
        <v>678</v>
      </c>
      <c r="B216">
        <v>976.097060541308</v>
      </c>
      <c r="C216">
        <v>0.441264680683565</v>
      </c>
      <c r="D216" s="3">
        <f>IF(C216&lt;&gt;"NA", (IF(C216&lt;0, -1/(2^C216), (2^C216))), "NA")</f>
        <v>1.3577940615539614</v>
      </c>
      <c r="E216">
        <v>0.147530243809565</v>
      </c>
      <c r="F216">
        <v>2.9910116684491999</v>
      </c>
      <c r="G216">
        <v>2.78054868312946E-3</v>
      </c>
      <c r="H216">
        <v>2.91779371428393E-2</v>
      </c>
      <c r="I216" t="s">
        <v>679</v>
      </c>
      <c r="J216" t="s">
        <v>680</v>
      </c>
      <c r="K216" t="s">
        <v>681</v>
      </c>
      <c r="M216" s="3" t="str">
        <f>RIGHT(A216, 5)</f>
        <v>igtop</v>
      </c>
      <c r="N216" s="3" t="str">
        <f>IF((OR($N$1 = M216,$O$1 = M216)), A216, "")</f>
        <v/>
      </c>
      <c r="O216">
        <f>IF(Table1[[#This Row],[Transcript type]]=N$1, 1, 0)</f>
        <v>0</v>
      </c>
      <c r="P216">
        <f>IF(Table1[[#This Row],[Transcript type]] = O$1, 1, 0)</f>
        <v>0</v>
      </c>
    </row>
    <row r="217" spans="1:16" x14ac:dyDescent="0.25">
      <c r="A217" t="s">
        <v>682</v>
      </c>
      <c r="B217">
        <v>1342.23724576011</v>
      </c>
      <c r="C217">
        <v>-0.79906292161452697</v>
      </c>
      <c r="D217" s="3">
        <f>IF(C217&lt;&gt;"NA", (IF(C217&lt;0, -1/(2^C217), (2^C217))), "NA")</f>
        <v>-1.7399705907348946</v>
      </c>
      <c r="E217">
        <v>0.152032025974081</v>
      </c>
      <c r="F217">
        <v>-5.2558855050103501</v>
      </c>
      <c r="G217" s="1">
        <v>1.4731392163288099E-7</v>
      </c>
      <c r="H217" s="1">
        <v>9.39556713167632E-6</v>
      </c>
      <c r="I217" t="s">
        <v>683</v>
      </c>
      <c r="J217" t="s">
        <v>684</v>
      </c>
      <c r="K217" t="s">
        <v>685</v>
      </c>
      <c r="M217" s="3" t="str">
        <f>RIGHT(A217, 5)</f>
        <v>sense</v>
      </c>
      <c r="N217" s="3" t="str">
        <f>IF((OR($N$1 = M217,$O$1 = M217)), A217, "")</f>
        <v>PROKKA_02509_sense</v>
      </c>
      <c r="O217">
        <f>IF(Table1[[#This Row],[Transcript type]]=N$1, 1, 0)</f>
        <v>0</v>
      </c>
      <c r="P217">
        <f>IF(Table1[[#This Row],[Transcript type]] = O$1, 1, 0)</f>
        <v>1</v>
      </c>
    </row>
    <row r="218" spans="1:16" x14ac:dyDescent="0.25">
      <c r="A218" t="s">
        <v>686</v>
      </c>
      <c r="B218">
        <v>343.86659727132798</v>
      </c>
      <c r="C218">
        <v>-0.53858188205705204</v>
      </c>
      <c r="D218" s="3">
        <f>IF(C218&lt;&gt;"NA", (IF(C218&lt;0, -1/(2^C218), (2^C218))), "NA")</f>
        <v>-1.4525440162168253</v>
      </c>
      <c r="E218">
        <v>0.18465947316574999</v>
      </c>
      <c r="F218">
        <v>-2.9166220006141899</v>
      </c>
      <c r="G218" s="3">
        <v>3.53844310297797E-3</v>
      </c>
      <c r="H218" s="3">
        <v>3.44104833242075E-2</v>
      </c>
      <c r="I218" t="s">
        <v>687</v>
      </c>
      <c r="J218" t="s">
        <v>688</v>
      </c>
      <c r="K218" t="s">
        <v>689</v>
      </c>
      <c r="M218" s="3" t="str">
        <f>RIGHT(A218, 5)</f>
        <v>igtop</v>
      </c>
      <c r="N218" s="3" t="str">
        <f>IF((OR($N$1 = M218,$O$1 = M218)), A218, "")</f>
        <v/>
      </c>
      <c r="O218">
        <f>IF(Table1[[#This Row],[Transcript type]]=N$1, 1, 0)</f>
        <v>0</v>
      </c>
      <c r="P218">
        <f>IF(Table1[[#This Row],[Transcript type]] = O$1, 1, 0)</f>
        <v>0</v>
      </c>
    </row>
    <row r="219" spans="1:16" x14ac:dyDescent="0.25">
      <c r="A219" t="s">
        <v>690</v>
      </c>
      <c r="B219">
        <v>296.12645552753003</v>
      </c>
      <c r="C219">
        <v>0.61985711750271</v>
      </c>
      <c r="D219" s="3">
        <f>IF(C219&lt;&gt;"NA", (IF(C219&lt;0, -1/(2^C219), (2^C219))), "NA")</f>
        <v>1.5367229788585377</v>
      </c>
      <c r="E219">
        <v>0.15965080753261801</v>
      </c>
      <c r="F219">
        <v>3.88258053361908</v>
      </c>
      <c r="G219" s="3">
        <v>1.03353770041495E-4</v>
      </c>
      <c r="H219" s="3">
        <v>2.38295945856235E-3</v>
      </c>
      <c r="I219" t="s">
        <v>691</v>
      </c>
      <c r="J219" t="s">
        <v>692</v>
      </c>
      <c r="K219" t="s">
        <v>693</v>
      </c>
      <c r="M219" s="3" t="str">
        <f>RIGHT(A219, 5)</f>
        <v>sense</v>
      </c>
      <c r="N219" s="3" t="str">
        <f>IF((OR($N$1 = M219,$O$1 = M219)), A219, "")</f>
        <v>PROKKA_02515_sense</v>
      </c>
      <c r="O219">
        <f>IF(Table1[[#This Row],[Transcript type]]=N$1, 1, 0)</f>
        <v>0</v>
      </c>
      <c r="P219">
        <f>IF(Table1[[#This Row],[Transcript type]] = O$1, 1, 0)</f>
        <v>1</v>
      </c>
    </row>
    <row r="220" spans="1:16" x14ac:dyDescent="0.25">
      <c r="A220" t="s">
        <v>694</v>
      </c>
      <c r="B220">
        <v>54.809690392333003</v>
      </c>
      <c r="C220">
        <v>-0.82013487470939195</v>
      </c>
      <c r="D220" s="3">
        <f>IF(C220&lt;&gt;"NA", (IF(C220&lt;0, -1/(2^C220), (2^C220))), "NA")</f>
        <v>-1.7655710446151482</v>
      </c>
      <c r="E220">
        <v>0.29490520380829299</v>
      </c>
      <c r="F220">
        <v>-2.7810118781170501</v>
      </c>
      <c r="G220" s="3">
        <v>5.41897543913193E-3</v>
      </c>
      <c r="H220" s="3">
        <v>4.6042540452555202E-2</v>
      </c>
      <c r="I220" t="s">
        <v>11</v>
      </c>
      <c r="J220" t="s">
        <v>620</v>
      </c>
      <c r="K220" t="s">
        <v>695</v>
      </c>
      <c r="M220" s="3" t="str">
        <f>RIGHT(A220, 5)</f>
        <v>sense</v>
      </c>
      <c r="N220" s="3" t="str">
        <f>IF((OR($N$1 = M220,$O$1 = M220)), A220, "")</f>
        <v>PROKKA_02525_sense</v>
      </c>
      <c r="O220">
        <f>IF(Table1[[#This Row],[Transcript type]]=N$1, 1, 0)</f>
        <v>0</v>
      </c>
      <c r="P220">
        <f>IF(Table1[[#This Row],[Transcript type]] = O$1, 1, 0)</f>
        <v>1</v>
      </c>
    </row>
    <row r="221" spans="1:16" x14ac:dyDescent="0.25">
      <c r="A221" t="s">
        <v>696</v>
      </c>
      <c r="B221">
        <v>243.966355985886</v>
      </c>
      <c r="C221">
        <v>1.0427784461420599</v>
      </c>
      <c r="D221" s="3">
        <f>IF(C221&lt;&gt;"NA", (IF(C221&lt;0, -1/(2^C221), (2^C221))), "NA")</f>
        <v>2.0601915005070803</v>
      </c>
      <c r="E221">
        <v>0.18057695289436601</v>
      </c>
      <c r="F221">
        <v>5.7747039665248003</v>
      </c>
      <c r="G221" s="1">
        <v>7.7088496722634196E-9</v>
      </c>
      <c r="H221" s="1">
        <v>7.8871168209345101E-7</v>
      </c>
      <c r="I221" t="s">
        <v>697</v>
      </c>
      <c r="J221" t="s">
        <v>226</v>
      </c>
      <c r="K221" t="s">
        <v>698</v>
      </c>
      <c r="M221" s="3" t="str">
        <f>RIGHT(A221, 5)</f>
        <v>sense</v>
      </c>
      <c r="N221" s="3" t="str">
        <f>IF((OR($N$1 = M221,$O$1 = M221)), A221, "")</f>
        <v>PROKKA_02538_sense</v>
      </c>
      <c r="O221">
        <f>IF(Table1[[#This Row],[Transcript type]]=N$1, 1, 0)</f>
        <v>0</v>
      </c>
      <c r="P221">
        <f>IF(Table1[[#This Row],[Transcript type]] = O$1, 1, 0)</f>
        <v>1</v>
      </c>
    </row>
    <row r="222" spans="1:16" x14ac:dyDescent="0.25">
      <c r="A222" t="s">
        <v>699</v>
      </c>
      <c r="B222">
        <v>57.006189054086803</v>
      </c>
      <c r="C222">
        <v>-0.95278483878294395</v>
      </c>
      <c r="D222" s="3">
        <f>IF(C222&lt;&gt;"NA", (IF(C222&lt;0, -1/(2^C222), (2^C222))), "NA")</f>
        <v>-1.9356053591914668</v>
      </c>
      <c r="E222">
        <v>0.31112045406677002</v>
      </c>
      <c r="F222">
        <v>-3.0624307284485601</v>
      </c>
      <c r="G222" s="3">
        <v>2.1954728411087798E-3</v>
      </c>
      <c r="H222">
        <v>2.4900616911513299E-2</v>
      </c>
      <c r="I222" t="s">
        <v>700</v>
      </c>
      <c r="J222" t="s">
        <v>701</v>
      </c>
      <c r="K222" t="s">
        <v>702</v>
      </c>
      <c r="M222" s="3" t="str">
        <f>RIGHT(A222, 5)</f>
        <v>igtop</v>
      </c>
      <c r="N222" s="3" t="str">
        <f>IF((OR($N$1 = M222,$O$1 = M222)), A222, "")</f>
        <v/>
      </c>
      <c r="O222">
        <f>IF(Table1[[#This Row],[Transcript type]]=N$1, 1, 0)</f>
        <v>0</v>
      </c>
      <c r="P222">
        <f>IF(Table1[[#This Row],[Transcript type]] = O$1, 1, 0)</f>
        <v>0</v>
      </c>
    </row>
    <row r="223" spans="1:16" x14ac:dyDescent="0.25">
      <c r="A223" t="s">
        <v>703</v>
      </c>
      <c r="B223">
        <v>1558.11395773914</v>
      </c>
      <c r="C223">
        <v>-0.58070123053256695</v>
      </c>
      <c r="D223" s="3">
        <f>IF(C223&lt;&gt;"NA", (IF(C223&lt;0, -1/(2^C223), (2^C223))), "NA")</f>
        <v>-1.4955760056393432</v>
      </c>
      <c r="E223">
        <v>0.15955922606231501</v>
      </c>
      <c r="F223">
        <v>-3.63940866888999</v>
      </c>
      <c r="G223" s="3">
        <v>2.73264833926364E-4</v>
      </c>
      <c r="H223" s="3">
        <v>5.2422015602045799E-3</v>
      </c>
      <c r="I223" t="s">
        <v>11</v>
      </c>
      <c r="J223" t="s">
        <v>164</v>
      </c>
      <c r="K223" t="s">
        <v>704</v>
      </c>
      <c r="M223" s="3" t="str">
        <f>RIGHT(A223, 5)</f>
        <v>igtop</v>
      </c>
      <c r="N223" s="3" t="str">
        <f>IF((OR($N$1 = M223,$O$1 = M223)), A223, "")</f>
        <v/>
      </c>
      <c r="O223">
        <f>IF(Table1[[#This Row],[Transcript type]]=N$1, 1, 0)</f>
        <v>0</v>
      </c>
      <c r="P223">
        <f>IF(Table1[[#This Row],[Transcript type]] = O$1, 1, 0)</f>
        <v>0</v>
      </c>
    </row>
    <row r="224" spans="1:16" x14ac:dyDescent="0.25">
      <c r="A224" t="s">
        <v>705</v>
      </c>
      <c r="B224">
        <v>1188.2393380874501</v>
      </c>
      <c r="C224">
        <v>-0.92827867296200095</v>
      </c>
      <c r="D224" s="3">
        <f>IF(C224&lt;&gt;"NA", (IF(C224&lt;0, -1/(2^C224), (2^C224))), "NA")</f>
        <v>-1.9030041040589958</v>
      </c>
      <c r="E224">
        <v>0.20283020949281799</v>
      </c>
      <c r="F224">
        <v>-4.5766292668295501</v>
      </c>
      <c r="G224" s="1">
        <v>4.72527771174589E-6</v>
      </c>
      <c r="H224">
        <v>1.7447999129612099E-4</v>
      </c>
      <c r="I224" t="s">
        <v>11</v>
      </c>
      <c r="J224" t="s">
        <v>164</v>
      </c>
      <c r="K224" t="s">
        <v>704</v>
      </c>
      <c r="M224" s="3" t="str">
        <f>RIGHT(A224, 5)</f>
        <v>sense</v>
      </c>
      <c r="N224" s="3" t="str">
        <f>IF((OR($N$1 = M224,$O$1 = M224)), A224, "")</f>
        <v>PROKKA_02564_sense</v>
      </c>
      <c r="O224">
        <f>IF(Table1[[#This Row],[Transcript type]]=N$1, 1, 0)</f>
        <v>0</v>
      </c>
      <c r="P224">
        <f>IF(Table1[[#This Row],[Transcript type]] = O$1, 1, 0)</f>
        <v>1</v>
      </c>
    </row>
    <row r="225" spans="1:16" x14ac:dyDescent="0.25">
      <c r="A225" t="s">
        <v>706</v>
      </c>
      <c r="B225">
        <v>1030.71969694634</v>
      </c>
      <c r="C225">
        <v>-0.63399975250512497</v>
      </c>
      <c r="D225" s="3">
        <f>IF(C225&lt;&gt;"NA", (IF(C225&lt;0, -1/(2^C225), (2^C225))), "NA")</f>
        <v>-1.5518614423272772</v>
      </c>
      <c r="E225">
        <v>0.13669916740813701</v>
      </c>
      <c r="F225">
        <v>-4.6379196342302498</v>
      </c>
      <c r="G225" s="1">
        <v>3.5193356834288802E-6</v>
      </c>
      <c r="H225">
        <v>1.4339114784433899E-4</v>
      </c>
      <c r="I225" t="s">
        <v>11</v>
      </c>
      <c r="J225" t="s">
        <v>707</v>
      </c>
      <c r="K225" t="s">
        <v>708</v>
      </c>
      <c r="M225" s="3" t="str">
        <f>RIGHT(A225, 5)</f>
        <v>igtop</v>
      </c>
      <c r="N225" s="3" t="str">
        <f>IF((OR($N$1 = M225,$O$1 = M225)), A225, "")</f>
        <v/>
      </c>
      <c r="O225">
        <f>IF(Table1[[#This Row],[Transcript type]]=N$1, 1, 0)</f>
        <v>0</v>
      </c>
      <c r="P225">
        <f>IF(Table1[[#This Row],[Transcript type]] = O$1, 1, 0)</f>
        <v>0</v>
      </c>
    </row>
    <row r="226" spans="1:16" x14ac:dyDescent="0.25">
      <c r="A226" t="s">
        <v>709</v>
      </c>
      <c r="B226">
        <v>56.992220328737403</v>
      </c>
      <c r="C226">
        <v>1.43630394527275</v>
      </c>
      <c r="D226" s="3">
        <f>IF(C226&lt;&gt;"NA", (IF(C226&lt;0, -1/(2^C226), (2^C226))), "NA")</f>
        <v>2.7062665550594409</v>
      </c>
      <c r="E226">
        <v>0.326819765530944</v>
      </c>
      <c r="F226">
        <v>4.3947891062811397</v>
      </c>
      <c r="G226" s="1">
        <v>1.1088034661021901E-5</v>
      </c>
      <c r="H226" s="3">
        <v>3.6865681481162201E-4</v>
      </c>
      <c r="I226" t="s">
        <v>710</v>
      </c>
      <c r="J226" s="3" t="s">
        <v>711</v>
      </c>
      <c r="K226" t="s">
        <v>712</v>
      </c>
      <c r="M226" s="3" t="str">
        <f>RIGHT(A226, 5)</f>
        <v>sense</v>
      </c>
      <c r="N226" s="3" t="str">
        <f>IF((OR($N$1 = M226,$O$1 = M226)), A226, "")</f>
        <v>PROKKA_02570_sense</v>
      </c>
      <c r="O226">
        <f>IF(Table1[[#This Row],[Transcript type]]=N$1, 1, 0)</f>
        <v>0</v>
      </c>
      <c r="P226">
        <f>IF(Table1[[#This Row],[Transcript type]] = O$1, 1, 0)</f>
        <v>1</v>
      </c>
    </row>
    <row r="227" spans="1:16" x14ac:dyDescent="0.25">
      <c r="A227" t="s">
        <v>713</v>
      </c>
      <c r="B227">
        <v>305.277117427463</v>
      </c>
      <c r="C227">
        <v>0.51236238738706397</v>
      </c>
      <c r="D227" s="3">
        <f>IF(C227&lt;&gt;"NA", (IF(C227&lt;0, -1/(2^C227), (2^C227))), "NA")</f>
        <v>1.4263839626121075</v>
      </c>
      <c r="E227">
        <v>0.161275527481819</v>
      </c>
      <c r="F227">
        <v>3.1769382211124602</v>
      </c>
      <c r="G227" s="3">
        <v>1.48838737800467E-3</v>
      </c>
      <c r="H227" s="3">
        <v>1.8936451848137099E-2</v>
      </c>
      <c r="I227" t="s">
        <v>11</v>
      </c>
      <c r="J227" t="s">
        <v>714</v>
      </c>
      <c r="K227" t="s">
        <v>715</v>
      </c>
      <c r="M227" s="3" t="str">
        <f>RIGHT(A227, 5)</f>
        <v>sense</v>
      </c>
      <c r="N227" s="3" t="str">
        <f>IF((OR($N$1 = M227,$O$1 = M227)), A227, "")</f>
        <v>PROKKA_02584_sense</v>
      </c>
      <c r="O227">
        <f>IF(Table1[[#This Row],[Transcript type]]=N$1, 1, 0)</f>
        <v>0</v>
      </c>
      <c r="P227">
        <f>IF(Table1[[#This Row],[Transcript type]] = O$1, 1, 0)</f>
        <v>1</v>
      </c>
    </row>
    <row r="228" spans="1:16" x14ac:dyDescent="0.25">
      <c r="A228" t="s">
        <v>716</v>
      </c>
      <c r="B228">
        <v>464.93458845597797</v>
      </c>
      <c r="C228">
        <v>0.664541504790089</v>
      </c>
      <c r="D228" s="3">
        <f>IF(C228&lt;&gt;"NA", (IF(C228&lt;0, -1/(2^C228), (2^C228))), "NA")</f>
        <v>1.585064452293901</v>
      </c>
      <c r="E228">
        <v>0.16726688485197</v>
      </c>
      <c r="F228">
        <v>3.97294123925488</v>
      </c>
      <c r="G228" s="1">
        <v>7.0990566499430099E-5</v>
      </c>
      <c r="H228" s="3">
        <v>1.73450085611294E-3</v>
      </c>
      <c r="I228" t="s">
        <v>717</v>
      </c>
      <c r="J228" t="s">
        <v>718</v>
      </c>
      <c r="K228" t="s">
        <v>719</v>
      </c>
      <c r="M228" s="3" t="str">
        <f>RIGHT(A228, 5)</f>
        <v>igbot</v>
      </c>
      <c r="N228" s="3" t="str">
        <f>IF((OR($N$1 = M228,$O$1 = M228)), A228, "")</f>
        <v/>
      </c>
      <c r="O228">
        <f>IF(Table1[[#This Row],[Transcript type]]=N$1, 1, 0)</f>
        <v>0</v>
      </c>
      <c r="P228">
        <f>IF(Table1[[#This Row],[Transcript type]] = O$1, 1, 0)</f>
        <v>0</v>
      </c>
    </row>
    <row r="229" spans="1:16" x14ac:dyDescent="0.25">
      <c r="A229" t="s">
        <v>720</v>
      </c>
      <c r="B229">
        <v>699.37151042161895</v>
      </c>
      <c r="C229">
        <v>-0.58793623661676797</v>
      </c>
      <c r="D229" s="3">
        <f>IF(C229&lt;&gt;"NA", (IF(C229&lt;0, -1/(2^C229), (2^C229))), "NA")</f>
        <v>-1.5030950436905814</v>
      </c>
      <c r="E229">
        <v>0.154789392040343</v>
      </c>
      <c r="F229">
        <v>-3.7982979897196998</v>
      </c>
      <c r="G229" s="3">
        <v>1.4569310139407699E-4</v>
      </c>
      <c r="H229">
        <v>3.1659239864881101E-3</v>
      </c>
      <c r="I229" t="s">
        <v>11</v>
      </c>
      <c r="J229" t="s">
        <v>721</v>
      </c>
      <c r="K229" t="s">
        <v>722</v>
      </c>
      <c r="M229" s="3" t="str">
        <f>RIGHT(A229, 5)</f>
        <v>igtop</v>
      </c>
      <c r="N229" s="3" t="str">
        <f>IF((OR($N$1 = M229,$O$1 = M229)), A229, "")</f>
        <v/>
      </c>
      <c r="O229">
        <f>IF(Table1[[#This Row],[Transcript type]]=N$1, 1, 0)</f>
        <v>0</v>
      </c>
      <c r="P229">
        <f>IF(Table1[[#This Row],[Transcript type]] = O$1, 1, 0)</f>
        <v>0</v>
      </c>
    </row>
    <row r="230" spans="1:16" x14ac:dyDescent="0.25">
      <c r="A230" t="s">
        <v>723</v>
      </c>
      <c r="B230">
        <v>307.69789933450301</v>
      </c>
      <c r="C230">
        <v>-0.66514020713303501</v>
      </c>
      <c r="D230" s="3">
        <f>IF(C230&lt;&gt;"NA", (IF(C230&lt;0, -1/(2^C230), (2^C230))), "NA")</f>
        <v>-1.5857223728592855</v>
      </c>
      <c r="E230">
        <v>0.171470767253526</v>
      </c>
      <c r="F230">
        <v>-3.8790297482579099</v>
      </c>
      <c r="G230" s="3">
        <v>1.04873930432128E-4</v>
      </c>
      <c r="H230" s="3">
        <v>2.3955156853589701E-3</v>
      </c>
      <c r="I230" t="s">
        <v>11</v>
      </c>
      <c r="J230" t="s">
        <v>721</v>
      </c>
      <c r="K230" t="s">
        <v>722</v>
      </c>
      <c r="M230" s="3" t="str">
        <f>RIGHT(A230, 5)</f>
        <v>sense</v>
      </c>
      <c r="N230" s="3" t="str">
        <f>IF((OR($N$1 = M230,$O$1 = M230)), A230, "")</f>
        <v>PROKKA_02680_sense</v>
      </c>
      <c r="O230">
        <f>IF(Table1[[#This Row],[Transcript type]]=N$1, 1, 0)</f>
        <v>0</v>
      </c>
      <c r="P230">
        <f>IF(Table1[[#This Row],[Transcript type]] = O$1, 1, 0)</f>
        <v>1</v>
      </c>
    </row>
    <row r="231" spans="1:16" x14ac:dyDescent="0.25">
      <c r="A231" t="s">
        <v>724</v>
      </c>
      <c r="B231">
        <v>94.304344581578107</v>
      </c>
      <c r="C231">
        <v>-0.92973236276070204</v>
      </c>
      <c r="D231" s="3">
        <f>IF(C231&lt;&gt;"NA", (IF(C231&lt;0, -1/(2^C231), (2^C231))), "NA")</f>
        <v>-1.9049225773141436</v>
      </c>
      <c r="E231">
        <v>0.23769422241966701</v>
      </c>
      <c r="F231">
        <v>-3.9114638685629899</v>
      </c>
      <c r="G231" s="1">
        <v>9.1738382183925005E-5</v>
      </c>
      <c r="H231" s="3">
        <v>2.1659961293521899E-3</v>
      </c>
      <c r="I231" t="s">
        <v>11</v>
      </c>
      <c r="J231" t="s">
        <v>25</v>
      </c>
      <c r="K231" t="s">
        <v>725</v>
      </c>
      <c r="M231" s="3" t="str">
        <f>RIGHT(A231, 5)</f>
        <v>antis</v>
      </c>
      <c r="N231" s="3" t="str">
        <f>IF((OR($N$1 = M231,$O$1 = M231)), A231, "")</f>
        <v>PROKKA_02707_antis</v>
      </c>
      <c r="O231">
        <f>IF(Table1[[#This Row],[Transcript type]]=N$1, 1, 0)</f>
        <v>1</v>
      </c>
      <c r="P231">
        <f>IF(Table1[[#This Row],[Transcript type]] = O$1, 1, 0)</f>
        <v>0</v>
      </c>
    </row>
    <row r="232" spans="1:16" x14ac:dyDescent="0.25">
      <c r="A232" t="s">
        <v>726</v>
      </c>
      <c r="B232">
        <v>944.95632767349196</v>
      </c>
      <c r="C232">
        <v>0.967572383149084</v>
      </c>
      <c r="D232" s="3">
        <f>IF(C232&lt;&gt;"NA", (IF(C232&lt;0, -1/(2^C232), (2^C232))), "NA")</f>
        <v>1.9555472340186384</v>
      </c>
      <c r="E232">
        <v>0.196775413143185</v>
      </c>
      <c r="F232">
        <v>4.9171406513324101</v>
      </c>
      <c r="G232" s="1">
        <v>8.7817457485984199E-7</v>
      </c>
      <c r="H232" s="1">
        <v>4.6877340621050902E-5</v>
      </c>
      <c r="I232" t="s">
        <v>11</v>
      </c>
      <c r="J232" t="s">
        <v>25</v>
      </c>
      <c r="K232" t="s">
        <v>727</v>
      </c>
      <c r="M232" s="3" t="str">
        <f>RIGHT(A232, 5)</f>
        <v>igtop</v>
      </c>
      <c r="N232" s="3" t="str">
        <f>IF((OR($N$1 = M232,$O$1 = M232)), A232, "")</f>
        <v/>
      </c>
      <c r="O232">
        <f>IF(Table1[[#This Row],[Transcript type]]=N$1, 1, 0)</f>
        <v>0</v>
      </c>
      <c r="P232">
        <f>IF(Table1[[#This Row],[Transcript type]] = O$1, 1, 0)</f>
        <v>0</v>
      </c>
    </row>
    <row r="233" spans="1:16" x14ac:dyDescent="0.25">
      <c r="A233" t="s">
        <v>728</v>
      </c>
      <c r="B233">
        <v>3061.9848333377599</v>
      </c>
      <c r="C233">
        <v>1.21529814078678</v>
      </c>
      <c r="D233" s="3">
        <f>IF(C233&lt;&gt;"NA", (IF(C233&lt;0, -1/(2^C233), (2^C233))), "NA")</f>
        <v>2.3218876099100854</v>
      </c>
      <c r="E233">
        <v>0.33237059896250298</v>
      </c>
      <c r="F233">
        <v>3.6564550070925099</v>
      </c>
      <c r="G233">
        <v>2.5572727166632098E-4</v>
      </c>
      <c r="H233">
        <v>4.9639392535703701E-3</v>
      </c>
      <c r="I233" t="s">
        <v>11</v>
      </c>
      <c r="J233" t="s">
        <v>25</v>
      </c>
      <c r="K233" t="s">
        <v>729</v>
      </c>
      <c r="M233" s="3" t="str">
        <f>RIGHT(A233, 5)</f>
        <v>igtop</v>
      </c>
      <c r="N233" s="3" t="str">
        <f>IF((OR($N$1 = M233,$O$1 = M233)), A233, "")</f>
        <v/>
      </c>
      <c r="O233">
        <f>IF(Table1[[#This Row],[Transcript type]]=N$1, 1, 0)</f>
        <v>0</v>
      </c>
      <c r="P233">
        <f>IF(Table1[[#This Row],[Transcript type]] = O$1, 1, 0)</f>
        <v>0</v>
      </c>
    </row>
    <row r="234" spans="1:16" x14ac:dyDescent="0.25">
      <c r="A234" t="s">
        <v>730</v>
      </c>
      <c r="B234">
        <v>1825.8329200606699</v>
      </c>
      <c r="C234">
        <v>0.450223731510494</v>
      </c>
      <c r="D234" s="3">
        <f>IF(C234&lt;&gt;"NA", (IF(C234&lt;0, -1/(2^C234), (2^C234))), "NA")</f>
        <v>1.3662521171550259</v>
      </c>
      <c r="E234">
        <v>0.142094437009359</v>
      </c>
      <c r="F234">
        <v>3.1684824612862101</v>
      </c>
      <c r="G234" s="3">
        <v>1.5323699439227401E-3</v>
      </c>
      <c r="H234">
        <v>1.9273549365051601E-2</v>
      </c>
      <c r="I234" t="s">
        <v>11</v>
      </c>
      <c r="J234" t="s">
        <v>25</v>
      </c>
      <c r="K234" t="s">
        <v>729</v>
      </c>
      <c r="M234" s="3" t="str">
        <f>RIGHT(A234, 5)</f>
        <v>sense</v>
      </c>
      <c r="N234" s="3" t="str">
        <f>IF((OR($N$1 = M234,$O$1 = M234)), A234, "")</f>
        <v>PROKKA_02718_sense</v>
      </c>
      <c r="O234">
        <f>IF(Table1[[#This Row],[Transcript type]]=N$1, 1, 0)</f>
        <v>0</v>
      </c>
      <c r="P234">
        <f>IF(Table1[[#This Row],[Transcript type]] = O$1, 1, 0)</f>
        <v>1</v>
      </c>
    </row>
    <row r="235" spans="1:16" x14ac:dyDescent="0.25">
      <c r="A235" t="s">
        <v>731</v>
      </c>
      <c r="B235">
        <v>765.08872397866401</v>
      </c>
      <c r="C235">
        <v>0.74082328353543203</v>
      </c>
      <c r="D235" s="3">
        <f>IF(C235&lt;&gt;"NA", (IF(C235&lt;0, -1/(2^C235), (2^C235))), "NA")</f>
        <v>1.671129207822172</v>
      </c>
      <c r="E235">
        <v>0.158158550720644</v>
      </c>
      <c r="F235">
        <v>4.6840545778896896</v>
      </c>
      <c r="G235" s="1">
        <v>2.8125506526216998E-6</v>
      </c>
      <c r="H235" s="3">
        <v>1.21161721535308E-4</v>
      </c>
      <c r="I235" t="s">
        <v>11</v>
      </c>
      <c r="J235" t="s">
        <v>732</v>
      </c>
      <c r="K235" t="s">
        <v>733</v>
      </c>
      <c r="M235" s="3" t="str">
        <f>RIGHT(A235, 5)</f>
        <v>sense</v>
      </c>
      <c r="N235" s="3" t="str">
        <f>IF((OR($N$1 = M235,$O$1 = M235)), A235, "")</f>
        <v>PROKKA_02736_sense</v>
      </c>
      <c r="O235">
        <f>IF(Table1[[#This Row],[Transcript type]]=N$1, 1, 0)</f>
        <v>0</v>
      </c>
      <c r="P235">
        <f>IF(Table1[[#This Row],[Transcript type]] = O$1, 1, 0)</f>
        <v>1</v>
      </c>
    </row>
    <row r="236" spans="1:16" x14ac:dyDescent="0.25">
      <c r="A236" t="s">
        <v>734</v>
      </c>
      <c r="B236">
        <v>210.50037719441599</v>
      </c>
      <c r="C236">
        <v>-0.77840716577597502</v>
      </c>
      <c r="D236" s="3">
        <f>IF(C236&lt;&gt;"NA", (IF(C236&lt;0, -1/(2^C236), (2^C236))), "NA")</f>
        <v>-1.7152360888581821</v>
      </c>
      <c r="E236">
        <v>0.23773607113116901</v>
      </c>
      <c r="F236">
        <v>-3.2742493054261601</v>
      </c>
      <c r="G236" s="3">
        <v>1.0594309728066799E-3</v>
      </c>
      <c r="H236">
        <v>1.4612608694721699E-2</v>
      </c>
      <c r="I236" t="s">
        <v>11</v>
      </c>
      <c r="J236" t="s">
        <v>735</v>
      </c>
      <c r="K236" t="s">
        <v>736</v>
      </c>
      <c r="M236" s="3" t="str">
        <f>RIGHT(A236, 5)</f>
        <v>igtop</v>
      </c>
      <c r="N236" s="3" t="str">
        <f>IF((OR($N$1 = M236,$O$1 = M236)), A236, "")</f>
        <v/>
      </c>
      <c r="O236">
        <f>IF(Table1[[#This Row],[Transcript type]]=N$1, 1, 0)</f>
        <v>0</v>
      </c>
      <c r="P236">
        <f>IF(Table1[[#This Row],[Transcript type]] = O$1, 1, 0)</f>
        <v>0</v>
      </c>
    </row>
    <row r="237" spans="1:16" x14ac:dyDescent="0.25">
      <c r="A237" t="s">
        <v>737</v>
      </c>
      <c r="B237">
        <v>44.740477627021498</v>
      </c>
      <c r="C237">
        <v>1.01679113291211</v>
      </c>
      <c r="D237" s="3">
        <f>IF(C237&lt;&gt;"NA", (IF(C237&lt;0, -1/(2^C237), (2^C237))), "NA")</f>
        <v>2.0234134398857302</v>
      </c>
      <c r="E237">
        <v>0.30816473033680603</v>
      </c>
      <c r="F237">
        <v>3.29950520879146</v>
      </c>
      <c r="G237" s="3">
        <v>9.6855430105432399E-4</v>
      </c>
      <c r="H237">
        <v>1.37871599202255E-2</v>
      </c>
      <c r="I237" t="s">
        <v>738</v>
      </c>
      <c r="J237" t="s">
        <v>739</v>
      </c>
      <c r="K237" t="s">
        <v>740</v>
      </c>
      <c r="M237" s="3" t="str">
        <f>RIGHT(A237, 5)</f>
        <v>sense</v>
      </c>
      <c r="N237" s="3" t="str">
        <f>IF((OR($N$1 = M237,$O$1 = M237)), A237, "")</f>
        <v>PROKKA_02868_sense</v>
      </c>
      <c r="O237">
        <f>IF(Table1[[#This Row],[Transcript type]]=N$1, 1, 0)</f>
        <v>0</v>
      </c>
      <c r="P237">
        <f>IF(Table1[[#This Row],[Transcript type]] = O$1, 1, 0)</f>
        <v>1</v>
      </c>
    </row>
    <row r="238" spans="1:16" x14ac:dyDescent="0.25">
      <c r="A238" t="s">
        <v>741</v>
      </c>
      <c r="B238">
        <v>5137.6967698639</v>
      </c>
      <c r="C238">
        <v>0.43352836944211998</v>
      </c>
      <c r="D238" s="3">
        <f>IF(C238&lt;&gt;"NA", (IF(C238&lt;0, -1/(2^C238), (2^C238))), "NA")</f>
        <v>1.3505325106010488</v>
      </c>
      <c r="E238">
        <v>0.155076567861586</v>
      </c>
      <c r="F238">
        <v>2.79557624611004</v>
      </c>
      <c r="G238" s="3">
        <v>5.1807279722994202E-3</v>
      </c>
      <c r="H238">
        <v>4.4325008836171499E-2</v>
      </c>
      <c r="I238" t="s">
        <v>11</v>
      </c>
      <c r="J238" t="s">
        <v>742</v>
      </c>
      <c r="K238" t="s">
        <v>743</v>
      </c>
      <c r="M238" s="3" t="str">
        <f>RIGHT(A238, 5)</f>
        <v>sense</v>
      </c>
      <c r="N238" s="3" t="str">
        <f>IF((OR($N$1 = M238,$O$1 = M238)), A238, "")</f>
        <v>PROKKA_02869_sense</v>
      </c>
      <c r="O238">
        <f>IF(Table1[[#This Row],[Transcript type]]=N$1, 1, 0)</f>
        <v>0</v>
      </c>
      <c r="P238">
        <f>IF(Table1[[#This Row],[Transcript type]] = O$1, 1, 0)</f>
        <v>1</v>
      </c>
    </row>
    <row r="239" spans="1:16" x14ac:dyDescent="0.25">
      <c r="A239" t="s">
        <v>744</v>
      </c>
      <c r="B239">
        <v>2510.3179485608698</v>
      </c>
      <c r="C239">
        <v>0.71881201785232596</v>
      </c>
      <c r="D239" s="3">
        <f>IF(C239&lt;&gt;"NA", (IF(C239&lt;0, -1/(2^C239), (2^C239))), "NA")</f>
        <v>1.6458262265873711</v>
      </c>
      <c r="E239">
        <v>0.149739432547426</v>
      </c>
      <c r="F239">
        <v>4.8004190053589397</v>
      </c>
      <c r="G239" s="1">
        <v>1.58334002895989E-6</v>
      </c>
      <c r="H239" s="1">
        <v>7.6987949328930801E-5</v>
      </c>
      <c r="I239" t="s">
        <v>11</v>
      </c>
      <c r="J239" t="s">
        <v>31</v>
      </c>
      <c r="K239" t="s">
        <v>745</v>
      </c>
      <c r="M239" s="3" t="str">
        <f>RIGHT(A239, 5)</f>
        <v>igtop</v>
      </c>
      <c r="N239" s="3" t="str">
        <f>IF((OR($N$1 = M239,$O$1 = M239)), A239, "")</f>
        <v/>
      </c>
      <c r="O239">
        <f>IF(Table1[[#This Row],[Transcript type]]=N$1, 1, 0)</f>
        <v>0</v>
      </c>
      <c r="P239">
        <f>IF(Table1[[#This Row],[Transcript type]] = O$1, 1, 0)</f>
        <v>0</v>
      </c>
    </row>
    <row r="240" spans="1:16" x14ac:dyDescent="0.25">
      <c r="A240" t="s">
        <v>746</v>
      </c>
      <c r="B240">
        <v>287.05732266568799</v>
      </c>
      <c r="C240">
        <v>0.50885246198781897</v>
      </c>
      <c r="D240" s="3">
        <f>IF(C240&lt;&gt;"NA", (IF(C240&lt;0, -1/(2^C240), (2^C240))), "NA")</f>
        <v>1.4229179382979644</v>
      </c>
      <c r="E240">
        <v>0.16444259799410599</v>
      </c>
      <c r="F240">
        <v>3.0944078249484801</v>
      </c>
      <c r="G240" s="3">
        <v>1.9720620197588301E-3</v>
      </c>
      <c r="H240">
        <v>2.30042674086357E-2</v>
      </c>
      <c r="I240" t="s">
        <v>11</v>
      </c>
      <c r="J240" t="s">
        <v>25</v>
      </c>
      <c r="K240" t="s">
        <v>747</v>
      </c>
      <c r="M240" s="3" t="str">
        <f>RIGHT(A240, 5)</f>
        <v>igbot</v>
      </c>
      <c r="N240" s="3" t="str">
        <f>IF((OR($N$1 = M240,$O$1 = M240)), A240, "")</f>
        <v/>
      </c>
      <c r="O240">
        <f>IF(Table1[[#This Row],[Transcript type]]=N$1, 1, 0)</f>
        <v>0</v>
      </c>
      <c r="P240">
        <f>IF(Table1[[#This Row],[Transcript type]] = O$1, 1, 0)</f>
        <v>0</v>
      </c>
    </row>
    <row r="241" spans="1:16" x14ac:dyDescent="0.25">
      <c r="A241" t="s">
        <v>748</v>
      </c>
      <c r="B241">
        <v>416.51172277396</v>
      </c>
      <c r="C241">
        <v>0.92910541958789095</v>
      </c>
      <c r="D241" s="3">
        <f>IF(C241&lt;&gt;"NA", (IF(C241&lt;0, -1/(2^C241), (2^C241))), "NA")</f>
        <v>1.9040949465860741</v>
      </c>
      <c r="E241">
        <v>0.161234665855891</v>
      </c>
      <c r="F241">
        <v>5.7624420570841304</v>
      </c>
      <c r="G241" s="1">
        <v>8.2905509495137199E-9</v>
      </c>
      <c r="H241" s="1">
        <v>8.30916239042079E-7</v>
      </c>
      <c r="I241" t="s">
        <v>11</v>
      </c>
      <c r="J241" t="s">
        <v>749</v>
      </c>
      <c r="K241" t="s">
        <v>750</v>
      </c>
      <c r="M241" s="3" t="str">
        <f>RIGHT(A241, 5)</f>
        <v>igbot</v>
      </c>
      <c r="N241" s="3" t="str">
        <f>IF((OR($N$1 = M241,$O$1 = M241)), A241, "")</f>
        <v/>
      </c>
      <c r="O241">
        <f>IF(Table1[[#This Row],[Transcript type]]=N$1, 1, 0)</f>
        <v>0</v>
      </c>
      <c r="P241">
        <f>IF(Table1[[#This Row],[Transcript type]] = O$1, 1, 0)</f>
        <v>0</v>
      </c>
    </row>
    <row r="242" spans="1:16" x14ac:dyDescent="0.25">
      <c r="A242" t="s">
        <v>751</v>
      </c>
      <c r="B242">
        <v>86.730773680145901</v>
      </c>
      <c r="C242">
        <v>-0.86731192616755604</v>
      </c>
      <c r="D242" s="3">
        <f>IF(C242&lt;&gt;"NA", (IF(C242&lt;0, -1/(2^C242), (2^C242))), "NA")</f>
        <v>-1.8242607131684609</v>
      </c>
      <c r="E242">
        <v>0.27085136386616698</v>
      </c>
      <c r="F242">
        <v>-3.20216931451787</v>
      </c>
      <c r="G242" s="3">
        <v>1.3639680285695E-3</v>
      </c>
      <c r="H242" s="3">
        <v>1.75812256910888E-2</v>
      </c>
      <c r="I242" t="s">
        <v>11</v>
      </c>
      <c r="J242" t="s">
        <v>542</v>
      </c>
      <c r="K242" t="s">
        <v>752</v>
      </c>
      <c r="M242" s="3" t="str">
        <f>RIGHT(A242, 5)</f>
        <v>sense</v>
      </c>
      <c r="N242" s="3" t="str">
        <f>IF((OR($N$1 = M242,$O$1 = M242)), A242, "")</f>
        <v>PROKKA_02876_sense</v>
      </c>
      <c r="O242">
        <f>IF(Table1[[#This Row],[Transcript type]]=N$1, 1, 0)</f>
        <v>0</v>
      </c>
      <c r="P242">
        <f>IF(Table1[[#This Row],[Transcript type]] = O$1, 1, 0)</f>
        <v>1</v>
      </c>
    </row>
    <row r="243" spans="1:16" x14ac:dyDescent="0.25">
      <c r="A243" t="s">
        <v>753</v>
      </c>
      <c r="B243">
        <v>43.094125689673497</v>
      </c>
      <c r="C243">
        <v>-2.0938683189219298</v>
      </c>
      <c r="D243" s="3">
        <f>IF(C243&lt;&gt;"NA", (IF(C243&lt;0, -1/(2^C243), (2^C243))), "NA")</f>
        <v>-4.268911692160386</v>
      </c>
      <c r="E243">
        <v>0.36424324790670598</v>
      </c>
      <c r="F243">
        <v>-5.7485439495593003</v>
      </c>
      <c r="G243" s="1">
        <v>9.0015249411655705E-9</v>
      </c>
      <c r="H243" s="1">
        <v>8.8412977972128197E-7</v>
      </c>
      <c r="I243" t="s">
        <v>11</v>
      </c>
      <c r="J243" t="s">
        <v>754</v>
      </c>
      <c r="K243" t="s">
        <v>755</v>
      </c>
      <c r="M243" s="3" t="str">
        <f>RIGHT(A243, 5)</f>
        <v>sense</v>
      </c>
      <c r="N243" s="3" t="str">
        <f>IF((OR($N$1 = M243,$O$1 = M243)), A243, "")</f>
        <v>PROKKA_02927_sense</v>
      </c>
      <c r="O243">
        <f>IF(Table1[[#This Row],[Transcript type]]=N$1, 1, 0)</f>
        <v>0</v>
      </c>
      <c r="P243">
        <f>IF(Table1[[#This Row],[Transcript type]] = O$1, 1, 0)</f>
        <v>1</v>
      </c>
    </row>
    <row r="244" spans="1:16" x14ac:dyDescent="0.25">
      <c r="A244" t="s">
        <v>756</v>
      </c>
      <c r="B244">
        <v>764.42358385484295</v>
      </c>
      <c r="C244">
        <v>-2.0637364310024799</v>
      </c>
      <c r="D244" s="3">
        <f>IF(C244&lt;&gt;"NA", (IF(C244&lt;0, -1/(2^C244), (2^C244))), "NA")</f>
        <v>-4.1806765544378672</v>
      </c>
      <c r="E244">
        <v>0.16476591290954101</v>
      </c>
      <c r="F244">
        <v>-12.5252632329085</v>
      </c>
      <c r="G244" s="1">
        <v>5.4310860118479297E-36</v>
      </c>
      <c r="H244" s="1">
        <v>4.4453439006975301E-33</v>
      </c>
      <c r="I244" t="s">
        <v>757</v>
      </c>
      <c r="J244" t="s">
        <v>758</v>
      </c>
      <c r="K244" t="s">
        <v>759</v>
      </c>
      <c r="M244" s="3" t="str">
        <f>RIGHT(A244, 5)</f>
        <v>sense</v>
      </c>
      <c r="N244" s="3" t="str">
        <f>IF((OR($N$1 = M244,$O$1 = M244)), A244, "")</f>
        <v>PROKKA_02931_sense</v>
      </c>
      <c r="O244">
        <f>IF(Table1[[#This Row],[Transcript type]]=N$1, 1, 0)</f>
        <v>0</v>
      </c>
      <c r="P244">
        <f>IF(Table1[[#This Row],[Transcript type]] = O$1, 1, 0)</f>
        <v>1</v>
      </c>
    </row>
    <row r="245" spans="1:16" x14ac:dyDescent="0.25">
      <c r="A245" t="s">
        <v>760</v>
      </c>
      <c r="B245">
        <v>39.315307235223699</v>
      </c>
      <c r="C245">
        <v>-1.0136281758291601</v>
      </c>
      <c r="D245" s="3">
        <f>IF(C245&lt;&gt;"NA", (IF(C245&lt;0, -1/(2^C245), (2^C245))), "NA")</f>
        <v>-2.0189821781262092</v>
      </c>
      <c r="E245">
        <v>0.34206989982146002</v>
      </c>
      <c r="F245">
        <v>-2.9632194366070101</v>
      </c>
      <c r="G245">
        <v>3.0443945289624201E-3</v>
      </c>
      <c r="H245">
        <v>3.08268485190401E-2</v>
      </c>
      <c r="I245" t="s">
        <v>11</v>
      </c>
      <c r="J245" t="s">
        <v>25</v>
      </c>
      <c r="K245" t="s">
        <v>761</v>
      </c>
      <c r="M245" s="3" t="str">
        <f>RIGHT(A245, 5)</f>
        <v>igtop</v>
      </c>
      <c r="N245" s="3" t="str">
        <f>IF((OR($N$1 = M245,$O$1 = M245)), A245, "")</f>
        <v/>
      </c>
      <c r="O245">
        <f>IF(Table1[[#This Row],[Transcript type]]=N$1, 1, 0)</f>
        <v>0</v>
      </c>
      <c r="P245">
        <f>IF(Table1[[#This Row],[Transcript type]] = O$1, 1, 0)</f>
        <v>0</v>
      </c>
    </row>
    <row r="246" spans="1:16" x14ac:dyDescent="0.25">
      <c r="A246" t="s">
        <v>762</v>
      </c>
      <c r="B246">
        <v>37.430123595852997</v>
      </c>
      <c r="C246">
        <v>0.93703557793137604</v>
      </c>
      <c r="D246" s="3">
        <f>IF(C246&lt;&gt;"NA", (IF(C246&lt;0, -1/(2^C246), (2^C246))), "NA")</f>
        <v>1.9145901310232523</v>
      </c>
      <c r="E246">
        <v>0.330175416129602</v>
      </c>
      <c r="F246">
        <v>2.8379931762199</v>
      </c>
      <c r="G246">
        <v>4.5398153175207501E-3</v>
      </c>
      <c r="H246">
        <v>4.09436318412029E-2</v>
      </c>
      <c r="I246" t="s">
        <v>11</v>
      </c>
      <c r="J246" t="s">
        <v>763</v>
      </c>
      <c r="K246" t="s">
        <v>764</v>
      </c>
      <c r="M246" s="3" t="str">
        <f>RIGHT(A246, 5)</f>
        <v>igbot</v>
      </c>
      <c r="N246" s="3" t="str">
        <f>IF((OR($N$1 = M246,$O$1 = M246)), A246, "")</f>
        <v/>
      </c>
      <c r="O246">
        <f>IF(Table1[[#This Row],[Transcript type]]=N$1, 1, 0)</f>
        <v>0</v>
      </c>
      <c r="P246">
        <f>IF(Table1[[#This Row],[Transcript type]] = O$1, 1, 0)</f>
        <v>0</v>
      </c>
    </row>
    <row r="247" spans="1:16" x14ac:dyDescent="0.25">
      <c r="A247" t="s">
        <v>765</v>
      </c>
      <c r="B247">
        <v>232.665476008838</v>
      </c>
      <c r="C247">
        <v>0.87357772355221797</v>
      </c>
      <c r="D247" s="3">
        <f>IF(C247&lt;&gt;"NA", (IF(C247&lt;0, -1/(2^C247), (2^C247))), "NA")</f>
        <v>1.8322009261429326</v>
      </c>
      <c r="E247">
        <v>0.18219181388682301</v>
      </c>
      <c r="F247">
        <v>4.7948242290121801</v>
      </c>
      <c r="G247" s="1">
        <v>1.6281752805978101E-6</v>
      </c>
      <c r="H247" s="1">
        <v>7.7149687121405702E-5</v>
      </c>
      <c r="I247" t="s">
        <v>766</v>
      </c>
      <c r="J247" t="s">
        <v>767</v>
      </c>
      <c r="K247" t="s">
        <v>768</v>
      </c>
      <c r="M247" s="3" t="str">
        <f>RIGHT(A247, 5)</f>
        <v>sense</v>
      </c>
      <c r="N247" s="3" t="str">
        <f>IF((OR($N$1 = M247,$O$1 = M247)), A247, "")</f>
        <v>PROKKA_03095_sense</v>
      </c>
      <c r="O247">
        <f>IF(Table1[[#This Row],[Transcript type]]=N$1, 1, 0)</f>
        <v>0</v>
      </c>
      <c r="P247">
        <f>IF(Table1[[#This Row],[Transcript type]] = O$1, 1, 0)</f>
        <v>1</v>
      </c>
    </row>
    <row r="248" spans="1:16" x14ac:dyDescent="0.25">
      <c r="A248" t="s">
        <v>769</v>
      </c>
      <c r="B248">
        <v>242.17975572802999</v>
      </c>
      <c r="C248">
        <v>0.50236001151717802</v>
      </c>
      <c r="D248" s="3">
        <f>IF(C248&lt;&gt;"NA", (IF(C248&lt;0, -1/(2^C248), (2^C248))), "NA")</f>
        <v>1.4165288761011789</v>
      </c>
      <c r="E248">
        <v>0.17356197169763399</v>
      </c>
      <c r="F248">
        <v>2.8944129097147502</v>
      </c>
      <c r="G248" s="3">
        <v>3.7986826987409499E-3</v>
      </c>
      <c r="H248">
        <v>3.6223943171877299E-2</v>
      </c>
      <c r="I248" t="s">
        <v>770</v>
      </c>
      <c r="J248" t="s">
        <v>771</v>
      </c>
      <c r="K248" t="s">
        <v>772</v>
      </c>
      <c r="M248" s="3" t="str">
        <f>RIGHT(A248, 5)</f>
        <v>sense</v>
      </c>
      <c r="N248" s="3" t="str">
        <f>IF((OR($N$1 = M248,$O$1 = M248)), A248, "")</f>
        <v>PROKKA_03099_sense</v>
      </c>
      <c r="O248">
        <f>IF(Table1[[#This Row],[Transcript type]]=N$1, 1, 0)</f>
        <v>0</v>
      </c>
      <c r="P248">
        <f>IF(Table1[[#This Row],[Transcript type]] = O$1, 1, 0)</f>
        <v>1</v>
      </c>
    </row>
    <row r="249" spans="1:16" x14ac:dyDescent="0.25">
      <c r="A249" t="s">
        <v>773</v>
      </c>
      <c r="B249">
        <v>2527.3933387794</v>
      </c>
      <c r="C249">
        <v>0.79523739937272797</v>
      </c>
      <c r="D249" s="3">
        <f>IF(C249&lt;&gt;"NA", (IF(C249&lt;0, -1/(2^C249), (2^C249))), "NA")</f>
        <v>1.7353629094731249</v>
      </c>
      <c r="E249">
        <v>0.18989604881928601</v>
      </c>
      <c r="F249">
        <v>4.1877511634247497</v>
      </c>
      <c r="G249" s="1">
        <v>2.81732162715693E-5</v>
      </c>
      <c r="H249">
        <v>7.8168737350099899E-4</v>
      </c>
      <c r="I249" t="s">
        <v>11</v>
      </c>
      <c r="J249" t="s">
        <v>774</v>
      </c>
      <c r="K249" t="s">
        <v>775</v>
      </c>
      <c r="M249" s="3" t="str">
        <f>RIGHT(A249, 5)</f>
        <v>igbot</v>
      </c>
      <c r="N249" s="3" t="str">
        <f>IF((OR($N$1 = M249,$O$1 = M249)), A249, "")</f>
        <v/>
      </c>
      <c r="O249">
        <f>IF(Table1[[#This Row],[Transcript type]]=N$1, 1, 0)</f>
        <v>0</v>
      </c>
      <c r="P249">
        <f>IF(Table1[[#This Row],[Transcript type]] = O$1, 1, 0)</f>
        <v>0</v>
      </c>
    </row>
    <row r="250" spans="1:16" x14ac:dyDescent="0.25">
      <c r="A250" t="s">
        <v>776</v>
      </c>
      <c r="B250">
        <v>154.750337370132</v>
      </c>
      <c r="C250">
        <v>-0.52605097141049895</v>
      </c>
      <c r="D250" s="3">
        <f>IF(C250&lt;&gt;"NA", (IF(C250&lt;0, -1/(2^C250), (2^C250))), "NA")</f>
        <v>-1.439982193179681</v>
      </c>
      <c r="E250">
        <v>0.19100048093903599</v>
      </c>
      <c r="F250">
        <v>-2.7541866325373499</v>
      </c>
      <c r="G250">
        <v>5.8838205291832403E-3</v>
      </c>
      <c r="H250">
        <v>4.8975326472574403E-2</v>
      </c>
      <c r="I250" t="s">
        <v>11</v>
      </c>
      <c r="J250" t="s">
        <v>777</v>
      </c>
      <c r="K250" t="s">
        <v>778</v>
      </c>
      <c r="M250" s="3" t="str">
        <f>RIGHT(A250, 5)</f>
        <v>antis</v>
      </c>
      <c r="N250" s="3" t="str">
        <f>IF((OR($N$1 = M250,$O$1 = M250)), A250, "")</f>
        <v>PROKKA_03105_antis</v>
      </c>
      <c r="O250">
        <f>IF(Table1[[#This Row],[Transcript type]]=N$1, 1, 0)</f>
        <v>1</v>
      </c>
      <c r="P250">
        <f>IF(Table1[[#This Row],[Transcript type]] = O$1, 1, 0)</f>
        <v>0</v>
      </c>
    </row>
    <row r="251" spans="1:16" x14ac:dyDescent="0.25">
      <c r="A251" t="s">
        <v>779</v>
      </c>
      <c r="B251">
        <v>1544.2386307711299</v>
      </c>
      <c r="C251">
        <v>0.70201687825315895</v>
      </c>
      <c r="D251" s="3">
        <f>IF(C251&lt;&gt;"NA", (IF(C251&lt;0, -1/(2^C251), (2^C251))), "NA")</f>
        <v>1.6267774280068399</v>
      </c>
      <c r="E251">
        <v>0.141814064016587</v>
      </c>
      <c r="F251">
        <v>4.9502627480660202</v>
      </c>
      <c r="G251" s="1">
        <v>7.4113355580031204E-7</v>
      </c>
      <c r="H251" s="1">
        <v>4.0441187694837003E-5</v>
      </c>
      <c r="I251" t="s">
        <v>11</v>
      </c>
      <c r="J251" t="s">
        <v>780</v>
      </c>
      <c r="K251" t="s">
        <v>781</v>
      </c>
      <c r="M251" s="3" t="str">
        <f>RIGHT(A251, 5)</f>
        <v>sense</v>
      </c>
      <c r="N251" s="3" t="str">
        <f>IF((OR($N$1 = M251,$O$1 = M251)), A251, "")</f>
        <v>PROKKA_03106_sense</v>
      </c>
      <c r="O251">
        <f>IF(Table1[[#This Row],[Transcript type]]=N$1, 1, 0)</f>
        <v>0</v>
      </c>
      <c r="P251">
        <f>IF(Table1[[#This Row],[Transcript type]] = O$1, 1, 0)</f>
        <v>1</v>
      </c>
    </row>
    <row r="252" spans="1:16" x14ac:dyDescent="0.25">
      <c r="A252" t="s">
        <v>782</v>
      </c>
      <c r="B252">
        <v>60.392545843559198</v>
      </c>
      <c r="C252">
        <v>0.75014381343359904</v>
      </c>
      <c r="D252" s="3">
        <f>IF(C252&lt;&gt;"NA", (IF(C252&lt;0, -1/(2^C252), (2^C252))), "NA")</f>
        <v>1.6819604864916069</v>
      </c>
      <c r="E252">
        <v>0.265589753756657</v>
      </c>
      <c r="F252">
        <v>2.8244456076453499</v>
      </c>
      <c r="G252" s="3">
        <v>4.7362486394664904E-3</v>
      </c>
      <c r="H252" s="3">
        <v>4.2137168602210097E-2</v>
      </c>
      <c r="I252" t="s">
        <v>11</v>
      </c>
      <c r="J252" t="s">
        <v>783</v>
      </c>
      <c r="K252" t="s">
        <v>784</v>
      </c>
      <c r="M252" s="3" t="str">
        <f>RIGHT(A252, 5)</f>
        <v>sense</v>
      </c>
      <c r="N252" s="3" t="str">
        <f>IF((OR($N$1 = M252,$O$1 = M252)), A252, "")</f>
        <v>PROKKA_03115_sense</v>
      </c>
      <c r="O252">
        <f>IF(Table1[[#This Row],[Transcript type]]=N$1, 1, 0)</f>
        <v>0</v>
      </c>
      <c r="P252">
        <f>IF(Table1[[#This Row],[Transcript type]] = O$1, 1, 0)</f>
        <v>1</v>
      </c>
    </row>
    <row r="253" spans="1:16" x14ac:dyDescent="0.25">
      <c r="A253" t="s">
        <v>785</v>
      </c>
      <c r="B253">
        <v>249.752609294607</v>
      </c>
      <c r="C253">
        <v>0.989597599400035</v>
      </c>
      <c r="D253" s="3">
        <f>IF(C253&lt;&gt;"NA", (IF(C253&lt;0, -1/(2^C253), (2^C253))), "NA")</f>
        <v>1.9856310757664062</v>
      </c>
      <c r="E253">
        <v>0.21023067052512701</v>
      </c>
      <c r="F253">
        <v>4.7071989873226299</v>
      </c>
      <c r="G253" s="1">
        <v>2.5114373052761199E-6</v>
      </c>
      <c r="H253">
        <v>1.10122041126884E-4</v>
      </c>
      <c r="I253" t="s">
        <v>11</v>
      </c>
      <c r="J253" t="s">
        <v>786</v>
      </c>
      <c r="K253" t="s">
        <v>787</v>
      </c>
      <c r="M253" s="3" t="str">
        <f>RIGHT(A253, 5)</f>
        <v>igbot</v>
      </c>
      <c r="N253" s="3" t="str">
        <f>IF((OR($N$1 = M253,$O$1 = M253)), A253, "")</f>
        <v/>
      </c>
      <c r="O253">
        <f>IF(Table1[[#This Row],[Transcript type]]=N$1, 1, 0)</f>
        <v>0</v>
      </c>
      <c r="P253">
        <f>IF(Table1[[#This Row],[Transcript type]] = O$1, 1, 0)</f>
        <v>0</v>
      </c>
    </row>
    <row r="254" spans="1:16" x14ac:dyDescent="0.25">
      <c r="A254" t="s">
        <v>788</v>
      </c>
      <c r="B254">
        <v>1354.4274589915001</v>
      </c>
      <c r="C254">
        <v>0.63658923511587595</v>
      </c>
      <c r="D254" s="3">
        <f>IF(C254&lt;&gt;"NA", (IF(C254&lt;0, -1/(2^C254), (2^C254))), "NA")</f>
        <v>1.5546493681661591</v>
      </c>
      <c r="E254">
        <v>0.15901710756753701</v>
      </c>
      <c r="F254">
        <v>4.00327514978542</v>
      </c>
      <c r="G254" s="1">
        <v>6.2471574330799599E-5</v>
      </c>
      <c r="H254" s="3">
        <v>1.54948435120483E-3</v>
      </c>
      <c r="I254" t="s">
        <v>11</v>
      </c>
      <c r="J254" t="s">
        <v>789</v>
      </c>
      <c r="K254" t="s">
        <v>790</v>
      </c>
      <c r="M254" s="3" t="str">
        <f>RIGHT(A254, 5)</f>
        <v>sense</v>
      </c>
      <c r="N254" s="3" t="str">
        <f>IF((OR($N$1 = M254,$O$1 = M254)), A254, "")</f>
        <v>PROKKA_03144_sense</v>
      </c>
      <c r="O254">
        <f>IF(Table1[[#This Row],[Transcript type]]=N$1, 1, 0)</f>
        <v>0</v>
      </c>
      <c r="P254">
        <f>IF(Table1[[#This Row],[Transcript type]] = O$1, 1, 0)</f>
        <v>1</v>
      </c>
    </row>
    <row r="255" spans="1:16" x14ac:dyDescent="0.25">
      <c r="A255" t="s">
        <v>791</v>
      </c>
      <c r="B255">
        <v>1040.4818557789099</v>
      </c>
      <c r="C255">
        <v>0.90576066046391102</v>
      </c>
      <c r="D255" s="3">
        <f>IF(C255&lt;&gt;"NA", (IF(C255&lt;0, -1/(2^C255), (2^C255))), "NA")</f>
        <v>1.8735320536317364</v>
      </c>
      <c r="E255">
        <v>0.14535442247786801</v>
      </c>
      <c r="F255">
        <v>6.23139389241374</v>
      </c>
      <c r="G255" s="1">
        <v>4.6230307598261498E-10</v>
      </c>
      <c r="H255" s="1">
        <v>6.6775600180900701E-8</v>
      </c>
      <c r="I255" t="s">
        <v>11</v>
      </c>
      <c r="J255" t="s">
        <v>792</v>
      </c>
      <c r="K255" t="s">
        <v>793</v>
      </c>
      <c r="M255" s="3" t="str">
        <f>RIGHT(A255, 5)</f>
        <v>igtop</v>
      </c>
      <c r="N255" s="3" t="str">
        <f>IF((OR($N$1 = M255,$O$1 = M255)), A255, "")</f>
        <v/>
      </c>
      <c r="O255">
        <f>IF(Table1[[#This Row],[Transcript type]]=N$1, 1, 0)</f>
        <v>0</v>
      </c>
      <c r="P255">
        <f>IF(Table1[[#This Row],[Transcript type]] = O$1, 1, 0)</f>
        <v>0</v>
      </c>
    </row>
    <row r="256" spans="1:16" x14ac:dyDescent="0.25">
      <c r="A256" t="s">
        <v>794</v>
      </c>
      <c r="B256">
        <v>3521.4342695065998</v>
      </c>
      <c r="C256">
        <v>0.57747351868085395</v>
      </c>
      <c r="D256" s="3">
        <f>IF(C256&lt;&gt;"NA", (IF(C256&lt;0, -1/(2^C256), (2^C256))), "NA")</f>
        <v>1.4922337244985939</v>
      </c>
      <c r="E256">
        <v>0.13219114279546501</v>
      </c>
      <c r="F256">
        <v>4.3684736092671397</v>
      </c>
      <c r="G256" s="1">
        <v>1.2511793284657801E-5</v>
      </c>
      <c r="H256">
        <v>4.0692329020499698E-4</v>
      </c>
      <c r="I256" t="s">
        <v>11</v>
      </c>
      <c r="J256" t="s">
        <v>792</v>
      </c>
      <c r="K256" t="s">
        <v>793</v>
      </c>
      <c r="M256" s="3" t="str">
        <f>RIGHT(A256, 5)</f>
        <v>sense</v>
      </c>
      <c r="N256" s="3" t="str">
        <f>IF((OR($N$1 = M256,$O$1 = M256)), A256, "")</f>
        <v>PROKKA_03146_sense</v>
      </c>
      <c r="O256">
        <f>IF(Table1[[#This Row],[Transcript type]]=N$1, 1, 0)</f>
        <v>0</v>
      </c>
      <c r="P256">
        <f>IF(Table1[[#This Row],[Transcript type]] = O$1, 1, 0)</f>
        <v>1</v>
      </c>
    </row>
    <row r="257" spans="1:16" x14ac:dyDescent="0.25">
      <c r="A257" t="s">
        <v>795</v>
      </c>
      <c r="B257">
        <v>1321.66767896582</v>
      </c>
      <c r="C257">
        <v>0.63041766692733703</v>
      </c>
      <c r="D257" s="3">
        <f>IF(C257&lt;&gt;"NA", (IF(C257&lt;0, -1/(2^C257), (2^C257))), "NA")</f>
        <v>1.5480130856682381</v>
      </c>
      <c r="E257">
        <v>0.131497730552431</v>
      </c>
      <c r="F257">
        <v>4.7941334369719497</v>
      </c>
      <c r="G257" s="1">
        <v>1.6337950439067799E-6</v>
      </c>
      <c r="H257" s="1">
        <v>7.7149687121405702E-5</v>
      </c>
      <c r="I257" t="s">
        <v>11</v>
      </c>
      <c r="J257" t="s">
        <v>25</v>
      </c>
      <c r="K257" t="s">
        <v>796</v>
      </c>
      <c r="M257" s="3" t="str">
        <f>RIGHT(A257, 5)</f>
        <v>sense</v>
      </c>
      <c r="N257" s="3" t="str">
        <f>IF((OR($N$1 = M257,$O$1 = M257)), A257, "")</f>
        <v>PROKKA_03147_sense</v>
      </c>
      <c r="O257">
        <f>IF(Table1[[#This Row],[Transcript type]]=N$1, 1, 0)</f>
        <v>0</v>
      </c>
      <c r="P257">
        <f>IF(Table1[[#This Row],[Transcript type]] = O$1, 1, 0)</f>
        <v>1</v>
      </c>
    </row>
    <row r="258" spans="1:16" x14ac:dyDescent="0.25">
      <c r="A258" t="s">
        <v>797</v>
      </c>
      <c r="B258">
        <v>1376.93304112991</v>
      </c>
      <c r="C258">
        <v>0.82349919043187703</v>
      </c>
      <c r="D258" s="3">
        <f>IF(C258&lt;&gt;"NA", (IF(C258&lt;0, -1/(2^C258), (2^C258))), "NA")</f>
        <v>1.7696931005659093</v>
      </c>
      <c r="E258">
        <v>0.144802199601031</v>
      </c>
      <c r="F258">
        <v>5.6870627152131599</v>
      </c>
      <c r="G258" s="1">
        <v>1.29243003364789E-8</v>
      </c>
      <c r="H258" s="1">
        <v>1.1334149812937199E-6</v>
      </c>
      <c r="I258" t="s">
        <v>11</v>
      </c>
      <c r="J258" t="s">
        <v>798</v>
      </c>
      <c r="K258" t="s">
        <v>799</v>
      </c>
      <c r="M258" s="3" t="str">
        <f>RIGHT(A258, 5)</f>
        <v>sense</v>
      </c>
      <c r="N258" s="3" t="str">
        <f>IF((OR($N$1 = M258,$O$1 = M258)), A258, "")</f>
        <v>PROKKA_03148_sense</v>
      </c>
      <c r="O258">
        <f>IF(Table1[[#This Row],[Transcript type]]=N$1, 1, 0)</f>
        <v>0</v>
      </c>
      <c r="P258">
        <f>IF(Table1[[#This Row],[Transcript type]] = O$1, 1, 0)</f>
        <v>1</v>
      </c>
    </row>
    <row r="259" spans="1:16" x14ac:dyDescent="0.25">
      <c r="A259" t="s">
        <v>800</v>
      </c>
      <c r="B259">
        <v>980.61602288360803</v>
      </c>
      <c r="C259">
        <v>0.53729412743161198</v>
      </c>
      <c r="D259" s="3">
        <f>IF(C259&lt;&gt;"NA", (IF(C259&lt;0, -1/(2^C259), (2^C259))), "NA")</f>
        <v>1.4512480488402018</v>
      </c>
      <c r="E259">
        <v>0.16033413238651201</v>
      </c>
      <c r="F259">
        <v>3.3510901230710899</v>
      </c>
      <c r="G259" s="3">
        <v>8.0494101234083104E-4</v>
      </c>
      <c r="H259" s="3">
        <v>1.2200818862980901E-2</v>
      </c>
      <c r="I259" t="s">
        <v>11</v>
      </c>
      <c r="J259" t="s">
        <v>801</v>
      </c>
      <c r="K259" t="s">
        <v>802</v>
      </c>
      <c r="M259" s="3" t="str">
        <f>RIGHT(A259, 5)</f>
        <v>igtop</v>
      </c>
      <c r="N259" s="3" t="str">
        <f>IF((OR($N$1 = M259,$O$1 = M259)), A259, "")</f>
        <v/>
      </c>
      <c r="O259">
        <f>IF(Table1[[#This Row],[Transcript type]]=N$1, 1, 0)</f>
        <v>0</v>
      </c>
      <c r="P259">
        <f>IF(Table1[[#This Row],[Transcript type]] = O$1, 1, 0)</f>
        <v>0</v>
      </c>
    </row>
    <row r="260" spans="1:16" x14ac:dyDescent="0.25">
      <c r="A260" t="s">
        <v>803</v>
      </c>
      <c r="B260">
        <v>40.981436653494498</v>
      </c>
      <c r="C260">
        <v>-1.6379043536165301</v>
      </c>
      <c r="D260" s="3">
        <f>IF(C260&lt;&gt;"NA", (IF(C260&lt;0, -1/(2^C260), (2^C260))), "NA")</f>
        <v>-3.1121343741440892</v>
      </c>
      <c r="E260">
        <v>0.33933790614945297</v>
      </c>
      <c r="F260">
        <v>-4.8267650737938901</v>
      </c>
      <c r="G260" s="1">
        <v>1.38768653526961E-6</v>
      </c>
      <c r="H260" s="1">
        <v>6.9677191493259702E-5</v>
      </c>
      <c r="I260" t="s">
        <v>11</v>
      </c>
      <c r="J260" t="s">
        <v>804</v>
      </c>
      <c r="K260" t="s">
        <v>805</v>
      </c>
      <c r="M260" s="3" t="str">
        <f>RIGHT(A260, 5)</f>
        <v>igtop</v>
      </c>
      <c r="N260" s="3" t="str">
        <f>IF((OR($N$1 = M260,$O$1 = M260)), A260, "")</f>
        <v/>
      </c>
      <c r="O260">
        <f>IF(Table1[[#This Row],[Transcript type]]=N$1, 1, 0)</f>
        <v>0</v>
      </c>
      <c r="P260">
        <f>IF(Table1[[#This Row],[Transcript type]] = O$1, 1, 0)</f>
        <v>0</v>
      </c>
    </row>
    <row r="261" spans="1:16" x14ac:dyDescent="0.25">
      <c r="A261" t="s">
        <v>806</v>
      </c>
      <c r="B261">
        <v>277.51992009704901</v>
      </c>
      <c r="C261">
        <v>-1.0722320238268599</v>
      </c>
      <c r="D261" s="3">
        <f>IF(C261&lt;&gt;"NA", (IF(C261&lt;0, -1/(2^C261), (2^C261))), "NA")</f>
        <v>-2.1026839586247514</v>
      </c>
      <c r="E261">
        <v>0.192060484427961</v>
      </c>
      <c r="F261">
        <v>-5.5827830853412097</v>
      </c>
      <c r="G261" s="1">
        <v>2.3669989090517801E-8</v>
      </c>
      <c r="H261" s="1">
        <v>1.9056281380907001E-6</v>
      </c>
      <c r="I261" t="s">
        <v>11</v>
      </c>
      <c r="J261" t="s">
        <v>807</v>
      </c>
      <c r="K261" t="s">
        <v>808</v>
      </c>
      <c r="M261" s="3" t="str">
        <f>RIGHT(A261, 5)</f>
        <v>igbot</v>
      </c>
      <c r="N261" s="3" t="str">
        <f>IF((OR($N$1 = M261,$O$1 = M261)), A261, "")</f>
        <v/>
      </c>
      <c r="O261">
        <f>IF(Table1[[#This Row],[Transcript type]]=N$1, 1, 0)</f>
        <v>0</v>
      </c>
      <c r="P261">
        <f>IF(Table1[[#This Row],[Transcript type]] = O$1, 1, 0)</f>
        <v>0</v>
      </c>
    </row>
    <row r="262" spans="1:16" x14ac:dyDescent="0.25">
      <c r="A262" t="s">
        <v>809</v>
      </c>
      <c r="B262">
        <v>259.31005232108998</v>
      </c>
      <c r="C262">
        <v>0.59572573096310699</v>
      </c>
      <c r="D262" s="3">
        <f>IF(C262&lt;&gt;"NA", (IF(C262&lt;0, -1/(2^C262), (2^C262))), "NA")</f>
        <v>1.5112326023743732</v>
      </c>
      <c r="E262">
        <v>0.189347394239816</v>
      </c>
      <c r="F262">
        <v>3.1462050658515999</v>
      </c>
      <c r="G262" s="3">
        <v>1.65403989525161E-3</v>
      </c>
      <c r="H262">
        <v>2.0256832732121401E-2</v>
      </c>
      <c r="I262" t="s">
        <v>11</v>
      </c>
      <c r="J262" t="s">
        <v>810</v>
      </c>
      <c r="K262" t="s">
        <v>811</v>
      </c>
      <c r="M262" s="3" t="str">
        <f>RIGHT(A262, 5)</f>
        <v>igtop</v>
      </c>
      <c r="N262" s="3" t="str">
        <f>IF((OR($N$1 = M262,$O$1 = M262)), A262, "")</f>
        <v/>
      </c>
      <c r="O262">
        <f>IF(Table1[[#This Row],[Transcript type]]=N$1, 1, 0)</f>
        <v>0</v>
      </c>
      <c r="P262">
        <f>IF(Table1[[#This Row],[Transcript type]] = O$1, 1, 0)</f>
        <v>0</v>
      </c>
    </row>
    <row r="263" spans="1:16" x14ac:dyDescent="0.25">
      <c r="A263" t="s">
        <v>812</v>
      </c>
      <c r="B263">
        <v>224.00401441308</v>
      </c>
      <c r="C263">
        <v>1.2176692640734801</v>
      </c>
      <c r="D263" s="3">
        <f>IF(C263&lt;&gt;"NA", (IF(C263&lt;0, -1/(2^C263), (2^C263))), "NA")</f>
        <v>2.3257068567620238</v>
      </c>
      <c r="E263">
        <v>0.204371216897452</v>
      </c>
      <c r="F263">
        <v>5.9581250361907596</v>
      </c>
      <c r="G263" s="1">
        <v>2.5514827587570398E-9</v>
      </c>
      <c r="H263" s="1">
        <v>3.0561784946965403E-7</v>
      </c>
      <c r="I263" t="s">
        <v>11</v>
      </c>
      <c r="J263" t="s">
        <v>813</v>
      </c>
      <c r="K263" t="s">
        <v>814</v>
      </c>
      <c r="M263" s="3" t="str">
        <f>RIGHT(A263, 5)</f>
        <v>sense</v>
      </c>
      <c r="N263" s="3" t="str">
        <f>IF((OR($N$1 = M263,$O$1 = M263)), A263, "")</f>
        <v>PROKKA_03380_sense</v>
      </c>
      <c r="O263">
        <f>IF(Table1[[#This Row],[Transcript type]]=N$1, 1, 0)</f>
        <v>0</v>
      </c>
      <c r="P263">
        <f>IF(Table1[[#This Row],[Transcript type]] = O$1, 1, 0)</f>
        <v>1</v>
      </c>
    </row>
    <row r="264" spans="1:16" x14ac:dyDescent="0.25">
      <c r="A264" t="s">
        <v>815</v>
      </c>
      <c r="B264">
        <v>303.58975022388699</v>
      </c>
      <c r="C264">
        <v>1.52376513003911</v>
      </c>
      <c r="D264" s="3">
        <f>IF(C264&lt;&gt;"NA", (IF(C264&lt;0, -1/(2^C264), (2^C264))), "NA")</f>
        <v>2.8754049132456445</v>
      </c>
      <c r="E264">
        <v>0.218726014657075</v>
      </c>
      <c r="F264">
        <v>6.9665473145849397</v>
      </c>
      <c r="G264" s="1">
        <v>3.2481369059781899E-12</v>
      </c>
      <c r="H264" s="1">
        <v>6.93547841098213E-10</v>
      </c>
      <c r="I264" t="s">
        <v>816</v>
      </c>
      <c r="J264" t="s">
        <v>817</v>
      </c>
      <c r="K264" t="s">
        <v>818</v>
      </c>
      <c r="M264" s="3" t="str">
        <f>RIGHT(A264, 5)</f>
        <v>igtop</v>
      </c>
      <c r="N264" s="3" t="str">
        <f>IF((OR($N$1 = M264,$O$1 = M264)), A264, "")</f>
        <v/>
      </c>
      <c r="O264">
        <f>IF(Table1[[#This Row],[Transcript type]]=N$1, 1, 0)</f>
        <v>0</v>
      </c>
      <c r="P264">
        <f>IF(Table1[[#This Row],[Transcript type]] = O$1, 1, 0)</f>
        <v>0</v>
      </c>
    </row>
    <row r="265" spans="1:16" x14ac:dyDescent="0.25">
      <c r="A265" t="s">
        <v>819</v>
      </c>
      <c r="B265">
        <v>95.397334875481505</v>
      </c>
      <c r="C265">
        <v>0.95853228134829205</v>
      </c>
      <c r="D265" s="3">
        <f>IF(C265&lt;&gt;"NA", (IF(C265&lt;0, -1/(2^C265), (2^C265))), "NA")</f>
        <v>1.9433318497892871</v>
      </c>
      <c r="E265">
        <v>0.30587179633520101</v>
      </c>
      <c r="F265">
        <v>3.1337713801433602</v>
      </c>
      <c r="G265">
        <v>1.72575255894073E-3</v>
      </c>
      <c r="H265">
        <v>2.09263476961924E-2</v>
      </c>
      <c r="I265" t="s">
        <v>820</v>
      </c>
      <c r="J265" t="s">
        <v>711</v>
      </c>
      <c r="K265" t="s">
        <v>821</v>
      </c>
      <c r="M265" s="3" t="str">
        <f>RIGHT(A265, 5)</f>
        <v>sense</v>
      </c>
      <c r="N265" s="3" t="str">
        <f>IF((OR($N$1 = M265,$O$1 = M265)), A265, "")</f>
        <v>PROKKA_03388_sense</v>
      </c>
      <c r="O265">
        <f>IF(Table1[[#This Row],[Transcript type]]=N$1, 1, 0)</f>
        <v>0</v>
      </c>
      <c r="P265">
        <f>IF(Table1[[#This Row],[Transcript type]] = O$1, 1, 0)</f>
        <v>1</v>
      </c>
    </row>
    <row r="266" spans="1:16" x14ac:dyDescent="0.25">
      <c r="A266" t="s">
        <v>822</v>
      </c>
      <c r="B266">
        <v>744.093160460999</v>
      </c>
      <c r="C266">
        <v>0.43058551252380201</v>
      </c>
      <c r="D266" s="3">
        <f>IF(C266&lt;&gt;"NA", (IF(C266&lt;0, -1/(2^C266), (2^C266))), "NA")</f>
        <v>1.347780457669554</v>
      </c>
      <c r="E266">
        <v>0.13622788658058399</v>
      </c>
      <c r="F266">
        <v>3.1607736369681798</v>
      </c>
      <c r="G266" s="3">
        <v>1.5735072989878601E-3</v>
      </c>
      <c r="H266" s="3">
        <v>1.95138746094176E-2</v>
      </c>
      <c r="I266" t="s">
        <v>823</v>
      </c>
      <c r="J266" t="s">
        <v>824</v>
      </c>
      <c r="K266" t="s">
        <v>825</v>
      </c>
      <c r="M266" s="3" t="str">
        <f>RIGHT(A266, 5)</f>
        <v>sense</v>
      </c>
      <c r="N266" s="3" t="str">
        <f>IF((OR($N$1 = M266,$O$1 = M266)), A266, "")</f>
        <v>PROKKA_03398_sense</v>
      </c>
      <c r="O266">
        <f>IF(Table1[[#This Row],[Transcript type]]=N$1, 1, 0)</f>
        <v>0</v>
      </c>
      <c r="P266">
        <f>IF(Table1[[#This Row],[Transcript type]] = O$1, 1, 0)</f>
        <v>1</v>
      </c>
    </row>
    <row r="267" spans="1:16" x14ac:dyDescent="0.25">
      <c r="A267" t="s">
        <v>826</v>
      </c>
      <c r="B267">
        <v>108.21429125751899</v>
      </c>
      <c r="C267">
        <v>0.70421534502060301</v>
      </c>
      <c r="D267" s="3">
        <f>IF(C267&lt;&gt;"NA", (IF(C267&lt;0, -1/(2^C267), (2^C267))), "NA")</f>
        <v>1.6292583005248316</v>
      </c>
      <c r="E267">
        <v>0.21935455754216299</v>
      </c>
      <c r="F267">
        <v>3.21039759971818</v>
      </c>
      <c r="G267">
        <v>1.3255148663239701E-3</v>
      </c>
      <c r="H267">
        <v>1.7208528556273101E-2</v>
      </c>
      <c r="I267" t="s">
        <v>11</v>
      </c>
      <c r="J267" t="s">
        <v>25</v>
      </c>
      <c r="K267" t="s">
        <v>827</v>
      </c>
      <c r="M267" s="3" t="str">
        <f>RIGHT(A267, 5)</f>
        <v>sense</v>
      </c>
      <c r="N267" s="3" t="str">
        <f>IF((OR($N$1 = M267,$O$1 = M267)), A267, "")</f>
        <v>PROKKA_03450_sense</v>
      </c>
      <c r="O267">
        <f>IF(Table1[[#This Row],[Transcript type]]=N$1, 1, 0)</f>
        <v>0</v>
      </c>
      <c r="P267">
        <f>IF(Table1[[#This Row],[Transcript type]] = O$1, 1, 0)</f>
        <v>1</v>
      </c>
    </row>
    <row r="268" spans="1:16" x14ac:dyDescent="0.25">
      <c r="A268" t="s">
        <v>828</v>
      </c>
      <c r="B268">
        <v>53.715093663759198</v>
      </c>
      <c r="C268">
        <v>0.837746348485786</v>
      </c>
      <c r="D268" s="3">
        <f>IF(C268&lt;&gt;"NA", (IF(C268&lt;0, -1/(2^C268), (2^C268))), "NA")</f>
        <v>1.7872560656016616</v>
      </c>
      <c r="E268">
        <v>0.28789709872548902</v>
      </c>
      <c r="F268">
        <v>2.90988117697073</v>
      </c>
      <c r="G268" s="3">
        <v>3.6156618922107801E-3</v>
      </c>
      <c r="H268">
        <v>3.4680694438763898E-2</v>
      </c>
      <c r="I268" t="s">
        <v>829</v>
      </c>
      <c r="J268" t="s">
        <v>830</v>
      </c>
      <c r="K268" t="s">
        <v>831</v>
      </c>
      <c r="M268" s="3" t="str">
        <f>RIGHT(A268, 5)</f>
        <v>igbot</v>
      </c>
      <c r="N268" s="3" t="str">
        <f>IF((OR($N$1 = M268,$O$1 = M268)), A268, "")</f>
        <v/>
      </c>
      <c r="O268">
        <f>IF(Table1[[#This Row],[Transcript type]]=N$1, 1, 0)</f>
        <v>0</v>
      </c>
      <c r="P268">
        <f>IF(Table1[[#This Row],[Transcript type]] = O$1, 1, 0)</f>
        <v>0</v>
      </c>
    </row>
    <row r="269" spans="1:16" x14ac:dyDescent="0.25">
      <c r="A269" t="s">
        <v>832</v>
      </c>
      <c r="B269">
        <v>646.13688153960095</v>
      </c>
      <c r="C269">
        <v>0.68282882759798302</v>
      </c>
      <c r="D269" s="3">
        <f>IF(C269&lt;&gt;"NA", (IF(C269&lt;0, -1/(2^C269), (2^C269))), "NA")</f>
        <v>1.6052843028936796</v>
      </c>
      <c r="E269">
        <v>0.18416424817267199</v>
      </c>
      <c r="F269">
        <v>3.7077165322433401</v>
      </c>
      <c r="G269" s="3">
        <v>2.09136570885006E-4</v>
      </c>
      <c r="H269">
        <v>4.1750800797409103E-3</v>
      </c>
      <c r="I269" t="s">
        <v>833</v>
      </c>
      <c r="J269" t="s">
        <v>304</v>
      </c>
      <c r="K269" t="s">
        <v>834</v>
      </c>
      <c r="M269" s="3" t="str">
        <f>RIGHT(A269, 5)</f>
        <v>igbot</v>
      </c>
      <c r="N269" s="3" t="str">
        <f>IF((OR($N$1 = M269,$O$1 = M269)), A269, "")</f>
        <v/>
      </c>
      <c r="O269">
        <f>IF(Table1[[#This Row],[Transcript type]]=N$1, 1, 0)</f>
        <v>0</v>
      </c>
      <c r="P269">
        <f>IF(Table1[[#This Row],[Transcript type]] = O$1, 1, 0)</f>
        <v>0</v>
      </c>
    </row>
    <row r="270" spans="1:16" x14ac:dyDescent="0.25">
      <c r="A270" t="s">
        <v>835</v>
      </c>
      <c r="B270">
        <v>47.527614179409802</v>
      </c>
      <c r="C270">
        <v>-1.15131481034127</v>
      </c>
      <c r="D270" s="3">
        <f>IF(C270&lt;&gt;"NA", (IF(C270&lt;0, -1/(2^C270), (2^C270))), "NA")</f>
        <v>-2.2211622939832614</v>
      </c>
      <c r="E270">
        <v>0.32562194744696799</v>
      </c>
      <c r="F270">
        <v>-3.5357408165147701</v>
      </c>
      <c r="G270" s="3">
        <v>4.0663343385135197E-4</v>
      </c>
      <c r="H270" s="3">
        <v>7.0564551012155001E-3</v>
      </c>
      <c r="I270" t="s">
        <v>836</v>
      </c>
      <c r="J270" t="s">
        <v>837</v>
      </c>
      <c r="K270" t="s">
        <v>838</v>
      </c>
      <c r="M270" s="3" t="str">
        <f>RIGHT(A270, 5)</f>
        <v>antis</v>
      </c>
      <c r="N270" s="3" t="str">
        <f>IF((OR($N$1 = M270,$O$1 = M270)), A270, "")</f>
        <v>PROKKA_03623_antis</v>
      </c>
      <c r="O270">
        <f>IF(Table1[[#This Row],[Transcript type]]=N$1, 1, 0)</f>
        <v>1</v>
      </c>
      <c r="P270">
        <f>IF(Table1[[#This Row],[Transcript type]] = O$1, 1, 0)</f>
        <v>0</v>
      </c>
    </row>
    <row r="271" spans="1:16" x14ac:dyDescent="0.25">
      <c r="A271" t="s">
        <v>839</v>
      </c>
      <c r="B271">
        <v>491.731731541312</v>
      </c>
      <c r="C271">
        <v>-0.40722817941140399</v>
      </c>
      <c r="D271" s="3">
        <f>IF(C271&lt;&gt;"NA", (IF(C271&lt;0, -1/(2^C271), (2^C271))), "NA")</f>
        <v>-1.3261354878419693</v>
      </c>
      <c r="E271">
        <v>0.14292253921489101</v>
      </c>
      <c r="F271">
        <v>-2.8492929222249299</v>
      </c>
      <c r="G271" s="3">
        <v>4.3816518696461904E-3</v>
      </c>
      <c r="H271" s="3">
        <v>4.0294981086430398E-2</v>
      </c>
      <c r="I271" t="s">
        <v>836</v>
      </c>
      <c r="J271" t="s">
        <v>837</v>
      </c>
      <c r="K271" t="s">
        <v>838</v>
      </c>
      <c r="M271" s="3" t="str">
        <f>RIGHT(A271, 5)</f>
        <v>igbot</v>
      </c>
      <c r="N271" s="3" t="str">
        <f>IF((OR($N$1 = M271,$O$1 = M271)), A271, "")</f>
        <v/>
      </c>
      <c r="O271">
        <f>IF(Table1[[#This Row],[Transcript type]]=N$1, 1, 0)</f>
        <v>0</v>
      </c>
      <c r="P271">
        <f>IF(Table1[[#This Row],[Transcript type]] = O$1, 1, 0)</f>
        <v>0</v>
      </c>
    </row>
    <row r="272" spans="1:16" x14ac:dyDescent="0.25">
      <c r="A272" t="s">
        <v>840</v>
      </c>
      <c r="B272">
        <v>883.93663558935896</v>
      </c>
      <c r="C272">
        <v>-0.45835830203418398</v>
      </c>
      <c r="D272" s="3">
        <f>IF(C272&lt;&gt;"NA", (IF(C272&lt;0, -1/(2^C272), (2^C272))), "NA")</f>
        <v>-1.373977426658475</v>
      </c>
      <c r="E272">
        <v>0.14697866980707</v>
      </c>
      <c r="F272">
        <v>-3.1185361973668901</v>
      </c>
      <c r="G272" s="3">
        <v>1.8175181518524999E-3</v>
      </c>
      <c r="H272">
        <v>2.1877038342518699E-2</v>
      </c>
      <c r="I272" t="s">
        <v>11</v>
      </c>
      <c r="J272" t="s">
        <v>735</v>
      </c>
      <c r="K272" t="s">
        <v>841</v>
      </c>
      <c r="M272" s="3" t="str">
        <f>RIGHT(A272, 5)</f>
        <v>igbot</v>
      </c>
      <c r="N272" s="3" t="str">
        <f>IF((OR($N$1 = M272,$O$1 = M272)), A272, "")</f>
        <v/>
      </c>
      <c r="O272">
        <f>IF(Table1[[#This Row],[Transcript type]]=N$1, 1, 0)</f>
        <v>0</v>
      </c>
      <c r="P272">
        <f>IF(Table1[[#This Row],[Transcript type]] = O$1, 1, 0)</f>
        <v>0</v>
      </c>
    </row>
    <row r="273" spans="1:16" x14ac:dyDescent="0.25">
      <c r="A273" t="s">
        <v>842</v>
      </c>
      <c r="B273">
        <v>3740.0813797215401</v>
      </c>
      <c r="C273">
        <v>-0.53654741515204296</v>
      </c>
      <c r="D273" s="3">
        <f>IF(C273&lt;&gt;"NA", (IF(C273&lt;0, -1/(2^C273), (2^C273))), "NA")</f>
        <v>-1.4504971040361889</v>
      </c>
      <c r="E273">
        <v>0.162410780717373</v>
      </c>
      <c r="F273">
        <v>-3.3036440855840801</v>
      </c>
      <c r="G273" s="3">
        <v>9.5436911957007796E-4</v>
      </c>
      <c r="H273">
        <v>1.3624728913397201E-2</v>
      </c>
      <c r="I273" t="s">
        <v>11</v>
      </c>
      <c r="J273" t="s">
        <v>843</v>
      </c>
      <c r="K273" t="s">
        <v>844</v>
      </c>
      <c r="M273" s="3" t="str">
        <f>RIGHT(A273, 5)</f>
        <v>sense</v>
      </c>
      <c r="N273" s="3" t="str">
        <f>IF((OR($N$1 = M273,$O$1 = M273)), A273, "")</f>
        <v>PROKKA_03632_sense</v>
      </c>
      <c r="O273">
        <f>IF(Table1[[#This Row],[Transcript type]]=N$1, 1, 0)</f>
        <v>0</v>
      </c>
      <c r="P273">
        <f>IF(Table1[[#This Row],[Transcript type]] = O$1, 1, 0)</f>
        <v>1</v>
      </c>
    </row>
    <row r="274" spans="1:16" x14ac:dyDescent="0.25">
      <c r="A274" t="s">
        <v>845</v>
      </c>
      <c r="B274">
        <v>51.985009001785997</v>
      </c>
      <c r="C274">
        <v>-1.01300529042969</v>
      </c>
      <c r="D274" s="3">
        <f>IF(C274&lt;&gt;"NA", (IF(C274&lt;0, -1/(2^C274), (2^C274))), "NA")</f>
        <v>-2.0181106681813015</v>
      </c>
      <c r="E274">
        <v>0.30839426363019101</v>
      </c>
      <c r="F274">
        <v>-3.2847734536477202</v>
      </c>
      <c r="G274">
        <v>1.0206440190024899E-3</v>
      </c>
      <c r="H274">
        <v>1.44431719813343E-2</v>
      </c>
      <c r="I274" t="s">
        <v>846</v>
      </c>
      <c r="J274" t="s">
        <v>847</v>
      </c>
      <c r="K274" t="s">
        <v>848</v>
      </c>
      <c r="M274" s="3" t="str">
        <f>RIGHT(A274, 5)</f>
        <v>antis</v>
      </c>
      <c r="N274" s="3" t="str">
        <f>IF((OR($N$1 = M274,$O$1 = M274)), A274, "")</f>
        <v>PROKKA_03653_antis</v>
      </c>
      <c r="O274">
        <f>IF(Table1[[#This Row],[Transcript type]]=N$1, 1, 0)</f>
        <v>1</v>
      </c>
      <c r="P274">
        <f>IF(Table1[[#This Row],[Transcript type]] = O$1, 1, 0)</f>
        <v>0</v>
      </c>
    </row>
    <row r="275" spans="1:16" x14ac:dyDescent="0.25">
      <c r="A275" t="s">
        <v>849</v>
      </c>
      <c r="B275">
        <v>4694.2216997841897</v>
      </c>
      <c r="C275">
        <v>0.455859699645423</v>
      </c>
      <c r="D275" s="3">
        <f>IF(C275&lt;&gt;"NA", (IF(C275&lt;0, -1/(2^C275), (2^C275))), "NA")</f>
        <v>1.3715998956671929</v>
      </c>
      <c r="E275">
        <v>0.13602419884292499</v>
      </c>
      <c r="F275">
        <v>3.3513132481069001</v>
      </c>
      <c r="G275" s="3">
        <v>8.0429266933139496E-4</v>
      </c>
      <c r="H275" s="3">
        <v>1.2200818862980901E-2</v>
      </c>
      <c r="I275" t="s">
        <v>850</v>
      </c>
      <c r="J275" t="s">
        <v>851</v>
      </c>
      <c r="K275" t="s">
        <v>852</v>
      </c>
      <c r="M275" s="3" t="str">
        <f>RIGHT(A275, 5)</f>
        <v>sense</v>
      </c>
      <c r="N275" s="3" t="str">
        <f>IF((OR($N$1 = M275,$O$1 = M275)), A275, "")</f>
        <v>PROKKA_03654_sense</v>
      </c>
      <c r="O275">
        <f>IF(Table1[[#This Row],[Transcript type]]=N$1, 1, 0)</f>
        <v>0</v>
      </c>
      <c r="P275">
        <f>IF(Table1[[#This Row],[Transcript type]] = O$1, 1, 0)</f>
        <v>1</v>
      </c>
    </row>
    <row r="276" spans="1:16" x14ac:dyDescent="0.25">
      <c r="A276" t="s">
        <v>853</v>
      </c>
      <c r="B276">
        <v>2058.6637995514702</v>
      </c>
      <c r="C276">
        <v>0.81619672097058205</v>
      </c>
      <c r="D276" s="3">
        <f>IF(C276&lt;&gt;"NA", (IF(C276&lt;0, -1/(2^C276), (2^C276))), "NA")</f>
        <v>1.7607581017217806</v>
      </c>
      <c r="E276">
        <v>0.179969991386387</v>
      </c>
      <c r="F276">
        <v>4.5351823083563296</v>
      </c>
      <c r="G276" s="1">
        <v>5.7553749740313699E-6</v>
      </c>
      <c r="H276">
        <v>2.0631128830268699E-4</v>
      </c>
      <c r="I276" t="s">
        <v>854</v>
      </c>
      <c r="J276" t="s">
        <v>25</v>
      </c>
      <c r="K276" t="s">
        <v>855</v>
      </c>
      <c r="M276" s="3" t="str">
        <f>RIGHT(A276, 5)</f>
        <v>sense</v>
      </c>
      <c r="N276" s="3" t="str">
        <f>IF((OR($N$1 = M276,$O$1 = M276)), A276, "")</f>
        <v>PROKKA_03655_sense</v>
      </c>
      <c r="O276">
        <f>IF(Table1[[#This Row],[Transcript type]]=N$1, 1, 0)</f>
        <v>0</v>
      </c>
      <c r="P276">
        <f>IF(Table1[[#This Row],[Transcript type]] = O$1, 1, 0)</f>
        <v>1</v>
      </c>
    </row>
    <row r="277" spans="1:16" x14ac:dyDescent="0.25">
      <c r="A277" t="s">
        <v>856</v>
      </c>
      <c r="B277">
        <v>57.516099927027298</v>
      </c>
      <c r="C277">
        <v>-1.01796563381557</v>
      </c>
      <c r="D277" s="3">
        <f>IF(C277&lt;&gt;"NA", (IF(C277&lt;0, -1/(2^C277), (2^C277))), "NA")</f>
        <v>-2.02506137549614</v>
      </c>
      <c r="E277">
        <v>0.288003597646878</v>
      </c>
      <c r="F277">
        <v>-3.5345587420880098</v>
      </c>
      <c r="G277" s="3">
        <v>4.0845663439744199E-4</v>
      </c>
      <c r="H277" s="3">
        <v>7.0631356743867503E-3</v>
      </c>
      <c r="I277" t="s">
        <v>857</v>
      </c>
      <c r="J277" t="s">
        <v>858</v>
      </c>
      <c r="K277" t="s">
        <v>859</v>
      </c>
      <c r="M277" s="3" t="str">
        <f>RIGHT(A277, 5)</f>
        <v>antis</v>
      </c>
      <c r="N277" s="3" t="str">
        <f>IF((OR($N$1 = M277,$O$1 = M277)), A277, "")</f>
        <v>PROKKA_03671_antis</v>
      </c>
      <c r="O277">
        <f>IF(Table1[[#This Row],[Transcript type]]=N$1, 1, 0)</f>
        <v>1</v>
      </c>
      <c r="P277">
        <f>IF(Table1[[#This Row],[Transcript type]] = O$1, 1, 0)</f>
        <v>0</v>
      </c>
    </row>
    <row r="278" spans="1:16" x14ac:dyDescent="0.25">
      <c r="A278" t="s">
        <v>860</v>
      </c>
      <c r="B278">
        <v>37.552953192952202</v>
      </c>
      <c r="C278">
        <v>1.1372937452565699</v>
      </c>
      <c r="D278" s="3">
        <f>IF(C278&lt;&gt;"NA", (IF(C278&lt;0, -1/(2^C278), (2^C278))), "NA")</f>
        <v>2.199680127039827</v>
      </c>
      <c r="E278">
        <v>0.35263950004252598</v>
      </c>
      <c r="F278">
        <v>3.2250889225949599</v>
      </c>
      <c r="G278">
        <v>1.2593354663324699E-3</v>
      </c>
      <c r="H278">
        <v>1.6548075247524201E-2</v>
      </c>
      <c r="I278" t="s">
        <v>11</v>
      </c>
      <c r="J278" t="s">
        <v>25</v>
      </c>
      <c r="K278" t="s">
        <v>861</v>
      </c>
      <c r="M278" s="3" t="str">
        <f>RIGHT(A278, 5)</f>
        <v>igbot</v>
      </c>
      <c r="N278" s="3" t="str">
        <f>IF((OR($N$1 = M278,$O$1 = M278)), A278, "")</f>
        <v/>
      </c>
      <c r="O278">
        <f>IF(Table1[[#This Row],[Transcript type]]=N$1, 1, 0)</f>
        <v>0</v>
      </c>
      <c r="P278">
        <f>IF(Table1[[#This Row],[Transcript type]] = O$1, 1, 0)</f>
        <v>0</v>
      </c>
    </row>
    <row r="279" spans="1:16" x14ac:dyDescent="0.25">
      <c r="A279" t="s">
        <v>862</v>
      </c>
      <c r="B279">
        <v>212.91332971682999</v>
      </c>
      <c r="C279">
        <v>-0.97515054272535395</v>
      </c>
      <c r="D279" s="3">
        <f>IF(C279&lt;&gt;"NA", (IF(C279&lt;0, -1/(2^C279), (2^C279))), "NA")</f>
        <v>-1.9658463190421489</v>
      </c>
      <c r="E279">
        <v>0.172784846258658</v>
      </c>
      <c r="F279">
        <v>-5.6437272355792096</v>
      </c>
      <c r="G279" s="1">
        <v>1.6640764182885899E-8</v>
      </c>
      <c r="H279" s="1">
        <v>1.3851320830873301E-6</v>
      </c>
      <c r="I279" t="s">
        <v>863</v>
      </c>
      <c r="J279" t="s">
        <v>864</v>
      </c>
      <c r="K279" t="s">
        <v>865</v>
      </c>
      <c r="M279" s="3" t="str">
        <f>RIGHT(A279, 5)</f>
        <v>igtop</v>
      </c>
      <c r="N279" s="3" t="str">
        <f>IF((OR($N$1 = M279,$O$1 = M279)), A279, "")</f>
        <v/>
      </c>
      <c r="O279">
        <f>IF(Table1[[#This Row],[Transcript type]]=N$1, 1, 0)</f>
        <v>0</v>
      </c>
      <c r="P279">
        <f>IF(Table1[[#This Row],[Transcript type]] = O$1, 1, 0)</f>
        <v>0</v>
      </c>
    </row>
    <row r="280" spans="1:16" x14ac:dyDescent="0.25">
      <c r="A280" t="s">
        <v>866</v>
      </c>
      <c r="B280">
        <v>156.29104422890401</v>
      </c>
      <c r="C280">
        <v>1.43354511565758</v>
      </c>
      <c r="D280" s="3">
        <f>IF(C280&lt;&gt;"NA", (IF(C280&lt;0, -1/(2^C280), (2^C280))), "NA")</f>
        <v>2.7010963742448797</v>
      </c>
      <c r="E280">
        <v>0.231382764429483</v>
      </c>
      <c r="F280">
        <v>6.1955570424281703</v>
      </c>
      <c r="G280" s="1">
        <v>5.8079253143142604E-10</v>
      </c>
      <c r="H280" s="1">
        <v>7.7088435725938707E-8</v>
      </c>
      <c r="I280" t="s">
        <v>11</v>
      </c>
      <c r="J280" t="s">
        <v>867</v>
      </c>
      <c r="K280" t="s">
        <v>868</v>
      </c>
      <c r="M280" s="3" t="str">
        <f>RIGHT(A280, 5)</f>
        <v>sense</v>
      </c>
      <c r="N280" s="3" t="str">
        <f>IF((OR($N$1 = M280,$O$1 = M280)), A280, "")</f>
        <v>PROKKA_03759_sense</v>
      </c>
      <c r="O280">
        <f>IF(Table1[[#This Row],[Transcript type]]=N$1, 1, 0)</f>
        <v>0</v>
      </c>
      <c r="P280">
        <f>IF(Table1[[#This Row],[Transcript type]] = O$1, 1, 0)</f>
        <v>1</v>
      </c>
    </row>
    <row r="281" spans="1:16" x14ac:dyDescent="0.25">
      <c r="A281" t="s">
        <v>869</v>
      </c>
      <c r="B281">
        <v>155.99010447402699</v>
      </c>
      <c r="C281">
        <v>0.64579026172905096</v>
      </c>
      <c r="D281" s="3">
        <f>IF(C281&lt;&gt;"NA", (IF(C281&lt;0, -1/(2^C281), (2^C281))), "NA")</f>
        <v>1.5645960867552291</v>
      </c>
      <c r="E281">
        <v>0.199953406468144</v>
      </c>
      <c r="F281">
        <v>3.2297037251622802</v>
      </c>
      <c r="G281" s="3">
        <v>1.23918559601767E-3</v>
      </c>
      <c r="H281" s="3">
        <v>1.6537066472942299E-2</v>
      </c>
      <c r="I281" t="s">
        <v>870</v>
      </c>
      <c r="J281" t="s">
        <v>871</v>
      </c>
      <c r="K281" t="s">
        <v>872</v>
      </c>
      <c r="M281" s="3" t="str">
        <f>RIGHT(A281, 5)</f>
        <v>sense</v>
      </c>
      <c r="N281" s="3" t="str">
        <f>IF((OR($N$1 = M281,$O$1 = M281)), A281, "")</f>
        <v>PROKKA_03820_sense</v>
      </c>
      <c r="O281">
        <f>IF(Table1[[#This Row],[Transcript type]]=N$1, 1, 0)</f>
        <v>0</v>
      </c>
      <c r="P281">
        <f>IF(Table1[[#This Row],[Transcript type]] = O$1, 1, 0)</f>
        <v>1</v>
      </c>
    </row>
    <row r="282" spans="1:16" x14ac:dyDescent="0.25">
      <c r="A282" t="s">
        <v>873</v>
      </c>
      <c r="B282">
        <v>71.762363605528606</v>
      </c>
      <c r="C282">
        <v>-1.41653033799485</v>
      </c>
      <c r="D282" s="3">
        <f>IF(C282&lt;&gt;"NA", (IF(C282&lt;0, -1/(2^C282), (2^C282))), "NA")</f>
        <v>-2.6694274466472105</v>
      </c>
      <c r="E282">
        <v>0.26181812425615297</v>
      </c>
      <c r="F282">
        <v>-5.4103601193360102</v>
      </c>
      <c r="G282" s="1">
        <v>6.2898136604624799E-8</v>
      </c>
      <c r="H282" s="1">
        <v>4.5425404244898902E-6</v>
      </c>
      <c r="I282" t="s">
        <v>874</v>
      </c>
      <c r="J282" t="s">
        <v>875</v>
      </c>
      <c r="K282" t="s">
        <v>876</v>
      </c>
      <c r="M282" s="3" t="str">
        <f>RIGHT(A282, 5)</f>
        <v>igbot</v>
      </c>
      <c r="N282" s="3" t="str">
        <f>IF((OR($N$1 = M282,$O$1 = M282)), A282, "")</f>
        <v/>
      </c>
      <c r="O282">
        <f>IF(Table1[[#This Row],[Transcript type]]=N$1, 1, 0)</f>
        <v>0</v>
      </c>
      <c r="P282">
        <f>IF(Table1[[#This Row],[Transcript type]] = O$1, 1, 0)</f>
        <v>0</v>
      </c>
    </row>
    <row r="283" spans="1:16" x14ac:dyDescent="0.25">
      <c r="A283" t="s">
        <v>877</v>
      </c>
      <c r="B283">
        <v>47.121607384615999</v>
      </c>
      <c r="C283">
        <v>-0.97877118684412701</v>
      </c>
      <c r="D283" s="3">
        <f>IF(C283&lt;&gt;"NA", (IF(C283&lt;0, -1/(2^C283), (2^C283))), "NA")</f>
        <v>-1.9707860800653632</v>
      </c>
      <c r="E283">
        <v>0.30948655673145697</v>
      </c>
      <c r="F283">
        <v>-3.1625644654200999</v>
      </c>
      <c r="G283" s="3">
        <v>1.5638610622019801E-3</v>
      </c>
      <c r="H283" s="3">
        <v>1.9492694610339999E-2</v>
      </c>
      <c r="I283" t="s">
        <v>878</v>
      </c>
      <c r="J283" t="s">
        <v>879</v>
      </c>
      <c r="K283" t="s">
        <v>880</v>
      </c>
      <c r="M283" s="3" t="str">
        <f>RIGHT(A283, 5)</f>
        <v>igbot</v>
      </c>
      <c r="N283" s="3" t="str">
        <f>IF((OR($N$1 = M283,$O$1 = M283)), A283, "")</f>
        <v/>
      </c>
      <c r="O283">
        <f>IF(Table1[[#This Row],[Transcript type]]=N$1, 1, 0)</f>
        <v>0</v>
      </c>
      <c r="P283">
        <f>IF(Table1[[#This Row],[Transcript type]] = O$1, 1, 0)</f>
        <v>0</v>
      </c>
    </row>
    <row r="284" spans="1:16" x14ac:dyDescent="0.25">
      <c r="A284" t="s">
        <v>881</v>
      </c>
      <c r="B284">
        <v>629.38438459346401</v>
      </c>
      <c r="C284">
        <v>-0.67235416621808997</v>
      </c>
      <c r="D284" s="3">
        <f>IF(C284&lt;&gt;"NA", (IF(C284&lt;0, -1/(2^C284), (2^C284))), "NA")</f>
        <v>-1.5936713738485164</v>
      </c>
      <c r="E284">
        <v>0.19895302421817601</v>
      </c>
      <c r="F284">
        <v>-3.3794619049408001</v>
      </c>
      <c r="G284" s="3">
        <v>7.26278719130758E-4</v>
      </c>
      <c r="H284" s="3">
        <v>1.1359091686787099E-2</v>
      </c>
      <c r="I284" t="s">
        <v>882</v>
      </c>
      <c r="J284" t="s">
        <v>883</v>
      </c>
      <c r="K284" t="s">
        <v>884</v>
      </c>
      <c r="M284" s="3" t="str">
        <f>RIGHT(A284, 5)</f>
        <v>sense</v>
      </c>
      <c r="N284" s="3" t="str">
        <f>IF((OR($N$1 = M284,$O$1 = M284)), A284, "")</f>
        <v>PROKKA_03854_sense</v>
      </c>
      <c r="O284">
        <f>IF(Table1[[#This Row],[Transcript type]]=N$1, 1, 0)</f>
        <v>0</v>
      </c>
      <c r="P284">
        <f>IF(Table1[[#This Row],[Transcript type]] = O$1, 1, 0)</f>
        <v>1</v>
      </c>
    </row>
    <row r="285" spans="1:16" x14ac:dyDescent="0.25">
      <c r="A285" t="s">
        <v>885</v>
      </c>
      <c r="B285">
        <v>3024.1542427842101</v>
      </c>
      <c r="C285">
        <v>-0.53204366116524904</v>
      </c>
      <c r="D285" s="3">
        <f>IF(C285&lt;&gt;"NA", (IF(C285&lt;0, -1/(2^C285), (2^C285))), "NA")</f>
        <v>-1.4459760543441516</v>
      </c>
      <c r="E285">
        <v>0.13513300528095301</v>
      </c>
      <c r="F285">
        <v>-3.9371851462867</v>
      </c>
      <c r="G285" s="1">
        <v>8.2442997585961599E-5</v>
      </c>
      <c r="H285">
        <v>1.97501249338857E-3</v>
      </c>
      <c r="I285" t="s">
        <v>886</v>
      </c>
      <c r="J285" t="s">
        <v>887</v>
      </c>
      <c r="K285" t="s">
        <v>888</v>
      </c>
      <c r="M285" s="3" t="str">
        <f>RIGHT(A285, 5)</f>
        <v>sense</v>
      </c>
      <c r="N285" s="3" t="str">
        <f>IF((OR($N$1 = M285,$O$1 = M285)), A285, "")</f>
        <v>PROKKA_03855_sense</v>
      </c>
      <c r="O285">
        <f>IF(Table1[[#This Row],[Transcript type]]=N$1, 1, 0)</f>
        <v>0</v>
      </c>
      <c r="P285">
        <f>IF(Table1[[#This Row],[Transcript type]] = O$1, 1, 0)</f>
        <v>1</v>
      </c>
    </row>
    <row r="286" spans="1:16" x14ac:dyDescent="0.25">
      <c r="A286" t="s">
        <v>889</v>
      </c>
      <c r="B286">
        <v>865.09581336576503</v>
      </c>
      <c r="C286">
        <v>-0.86456118241428004</v>
      </c>
      <c r="D286" s="3">
        <f>IF(C286&lt;&gt;"NA", (IF(C286&lt;0, -1/(2^C286), (2^C286))), "NA")</f>
        <v>-1.8207857633336317</v>
      </c>
      <c r="E286">
        <v>0.16945599700492101</v>
      </c>
      <c r="F286">
        <v>-5.1019804415017296</v>
      </c>
      <c r="G286" s="1">
        <v>3.36117494393112E-7</v>
      </c>
      <c r="H286" s="1">
        <v>2.0130158719080199E-5</v>
      </c>
      <c r="I286" t="s">
        <v>890</v>
      </c>
      <c r="J286" t="s">
        <v>891</v>
      </c>
      <c r="K286" t="s">
        <v>892</v>
      </c>
      <c r="M286" s="3" t="str">
        <f>RIGHT(A286, 5)</f>
        <v>igtop</v>
      </c>
      <c r="N286" s="3" t="str">
        <f>IF((OR($N$1 = M286,$O$1 = M286)), A286, "")</f>
        <v/>
      </c>
      <c r="O286">
        <f>IF(Table1[[#This Row],[Transcript type]]=N$1, 1, 0)</f>
        <v>0</v>
      </c>
      <c r="P286">
        <f>IF(Table1[[#This Row],[Transcript type]] = O$1, 1, 0)</f>
        <v>0</v>
      </c>
    </row>
    <row r="287" spans="1:16" x14ac:dyDescent="0.25">
      <c r="A287" t="s">
        <v>893</v>
      </c>
      <c r="B287">
        <v>388.58897870834397</v>
      </c>
      <c r="C287">
        <v>-0.53533917589801305</v>
      </c>
      <c r="D287" s="3">
        <f>IF(C287&lt;&gt;"NA", (IF(C287&lt;0, -1/(2^C287), (2^C287))), "NA")</f>
        <v>-1.4492828391876349</v>
      </c>
      <c r="E287">
        <v>0.14708675252603801</v>
      </c>
      <c r="F287">
        <v>-3.6396151706676898</v>
      </c>
      <c r="G287">
        <v>2.7304579499953601E-4</v>
      </c>
      <c r="H287">
        <v>5.2422015602045799E-3</v>
      </c>
      <c r="I287" t="s">
        <v>11</v>
      </c>
      <c r="J287" t="s">
        <v>894</v>
      </c>
      <c r="K287" t="s">
        <v>895</v>
      </c>
      <c r="M287" s="3" t="str">
        <f>RIGHT(A287, 5)</f>
        <v>sense</v>
      </c>
      <c r="N287" s="3" t="str">
        <f>IF((OR($N$1 = M287,$O$1 = M287)), A287, "")</f>
        <v>PROKKA_03857_sense</v>
      </c>
      <c r="O287">
        <f>IF(Table1[[#This Row],[Transcript type]]=N$1, 1, 0)</f>
        <v>0</v>
      </c>
      <c r="P287">
        <f>IF(Table1[[#This Row],[Transcript type]] = O$1, 1, 0)</f>
        <v>1</v>
      </c>
    </row>
    <row r="288" spans="1:16" x14ac:dyDescent="0.25">
      <c r="A288" t="s">
        <v>896</v>
      </c>
      <c r="B288">
        <v>68.437613874324697</v>
      </c>
      <c r="C288">
        <v>-0.85849177555432099</v>
      </c>
      <c r="D288" s="3">
        <f>IF(C288&lt;&gt;"NA", (IF(C288&lt;0, -1/(2^C288), (2^C288))), "NA")</f>
        <v>-1.8131418220085509</v>
      </c>
      <c r="E288">
        <v>0.288538860913513</v>
      </c>
      <c r="F288">
        <v>-2.9753072873315598</v>
      </c>
      <c r="G288" s="3">
        <v>2.9269519019804501E-3</v>
      </c>
      <c r="H288" s="3">
        <v>3.0083326572042102E-2</v>
      </c>
      <c r="I288" t="s">
        <v>11</v>
      </c>
      <c r="J288" t="s">
        <v>25</v>
      </c>
      <c r="K288" t="s">
        <v>897</v>
      </c>
      <c r="M288" s="3" t="str">
        <f>RIGHT(A288, 5)</f>
        <v>igtop</v>
      </c>
      <c r="N288" s="3" t="str">
        <f>IF((OR($N$1 = M288,$O$1 = M288)), A288, "")</f>
        <v/>
      </c>
      <c r="O288">
        <f>IF(Table1[[#This Row],[Transcript type]]=N$1, 1, 0)</f>
        <v>0</v>
      </c>
      <c r="P288">
        <f>IF(Table1[[#This Row],[Transcript type]] = O$1, 1, 0)</f>
        <v>0</v>
      </c>
    </row>
    <row r="289" spans="1:16" x14ac:dyDescent="0.25">
      <c r="A289" t="s">
        <v>898</v>
      </c>
      <c r="B289">
        <v>50.061203295599903</v>
      </c>
      <c r="C289">
        <v>1.32484622629444</v>
      </c>
      <c r="D289" s="3">
        <f>IF(C289&lt;&gt;"NA", (IF(C289&lt;0, -1/(2^C289), (2^C289))), "NA")</f>
        <v>2.5050618539597314</v>
      </c>
      <c r="E289">
        <v>0.33213055929686702</v>
      </c>
      <c r="F289">
        <v>3.9889320305219602</v>
      </c>
      <c r="G289" s="1">
        <v>6.6371434172796801E-5</v>
      </c>
      <c r="H289">
        <v>1.6379402674502801E-3</v>
      </c>
      <c r="I289" t="s">
        <v>899</v>
      </c>
      <c r="J289" t="s">
        <v>900</v>
      </c>
      <c r="K289" t="s">
        <v>901</v>
      </c>
      <c r="M289" s="3" t="str">
        <f>RIGHT(A289, 5)</f>
        <v>igtop</v>
      </c>
      <c r="N289" s="3" t="str">
        <f>IF((OR($N$1 = M289,$O$1 = M289)), A289, "")</f>
        <v/>
      </c>
      <c r="O289">
        <f>IF(Table1[[#This Row],[Transcript type]]=N$1, 1, 0)</f>
        <v>0</v>
      </c>
      <c r="P289">
        <f>IF(Table1[[#This Row],[Transcript type]] = O$1, 1, 0)</f>
        <v>0</v>
      </c>
    </row>
    <row r="290" spans="1:16" x14ac:dyDescent="0.25">
      <c r="A290" t="s">
        <v>902</v>
      </c>
      <c r="B290">
        <v>76.351652687412496</v>
      </c>
      <c r="C290">
        <v>1.60248779862904</v>
      </c>
      <c r="D290" s="3">
        <f>IF(C290&lt;&gt;"NA", (IF(C290&lt;0, -1/(2^C290), (2^C290))), "NA")</f>
        <v>3.0366650781796891</v>
      </c>
      <c r="E290">
        <v>0.25755498074057398</v>
      </c>
      <c r="F290">
        <v>6.2219250973956797</v>
      </c>
      <c r="G290" s="1">
        <v>4.9109148980119099E-10</v>
      </c>
      <c r="H290" s="1">
        <v>6.8853011265223103E-8</v>
      </c>
      <c r="I290" t="s">
        <v>899</v>
      </c>
      <c r="J290" t="s">
        <v>900</v>
      </c>
      <c r="K290" t="s">
        <v>901</v>
      </c>
      <c r="M290" s="3" t="str">
        <f>RIGHT(A290, 5)</f>
        <v>sense</v>
      </c>
      <c r="N290" s="3" t="str">
        <f>IF((OR($N$1 = M290,$O$1 = M290)), A290, "")</f>
        <v>PROKKA_03879_sense</v>
      </c>
      <c r="O290">
        <f>IF(Table1[[#This Row],[Transcript type]]=N$1, 1, 0)</f>
        <v>0</v>
      </c>
      <c r="P290">
        <f>IF(Table1[[#This Row],[Transcript type]] = O$1, 1, 0)</f>
        <v>1</v>
      </c>
    </row>
    <row r="291" spans="1:16" x14ac:dyDescent="0.25">
      <c r="A291" t="s">
        <v>903</v>
      </c>
      <c r="B291">
        <v>36.1728493540217</v>
      </c>
      <c r="C291">
        <v>1.36938552251447</v>
      </c>
      <c r="D291" s="3">
        <f>IF(C291&lt;&gt;"NA", (IF(C291&lt;0, -1/(2^C291), (2^C291))), "NA")</f>
        <v>2.5836050092289073</v>
      </c>
      <c r="E291">
        <v>0.33289485169817701</v>
      </c>
      <c r="F291">
        <v>4.1135677392693299</v>
      </c>
      <c r="G291" s="1">
        <v>3.8959064867691897E-5</v>
      </c>
      <c r="H291">
        <v>1.0342052300823499E-3</v>
      </c>
      <c r="I291" t="s">
        <v>904</v>
      </c>
      <c r="J291" t="s">
        <v>905</v>
      </c>
      <c r="K291" t="s">
        <v>906</v>
      </c>
      <c r="M291" s="3" t="str">
        <f>RIGHT(A291, 5)</f>
        <v>sense</v>
      </c>
      <c r="N291" s="3" t="str">
        <f>IF((OR($N$1 = M291,$O$1 = M291)), A291, "")</f>
        <v>PROKKA_03880_sense</v>
      </c>
      <c r="O291">
        <f>IF(Table1[[#This Row],[Transcript type]]=N$1, 1, 0)</f>
        <v>0</v>
      </c>
      <c r="P291">
        <f>IF(Table1[[#This Row],[Transcript type]] = O$1, 1, 0)</f>
        <v>1</v>
      </c>
    </row>
    <row r="292" spans="1:16" x14ac:dyDescent="0.25">
      <c r="A292" t="s">
        <v>907</v>
      </c>
      <c r="B292">
        <v>66.176239640822899</v>
      </c>
      <c r="C292">
        <v>1.2188624249072799</v>
      </c>
      <c r="D292" s="3">
        <f>IF(C292&lt;&gt;"NA", (IF(C292&lt;0, -1/(2^C292), (2^C292))), "NA")</f>
        <v>2.3276310958138051</v>
      </c>
      <c r="E292">
        <v>0.259649136479841</v>
      </c>
      <c r="F292">
        <v>4.6942672000833303</v>
      </c>
      <c r="G292" s="1">
        <v>2.6756411810057599E-6</v>
      </c>
      <c r="H292" s="3">
        <v>1.16283839291321E-4</v>
      </c>
      <c r="I292" t="s">
        <v>908</v>
      </c>
      <c r="J292" t="s">
        <v>909</v>
      </c>
      <c r="K292" t="s">
        <v>910</v>
      </c>
      <c r="M292" s="3" t="str">
        <f>RIGHT(A292, 5)</f>
        <v>sense</v>
      </c>
      <c r="N292" s="3" t="str">
        <f>IF((OR($N$1 = M292,$O$1 = M292)), A292, "")</f>
        <v>PROKKA_03882_sense</v>
      </c>
      <c r="O292">
        <f>IF(Table1[[#This Row],[Transcript type]]=N$1, 1, 0)</f>
        <v>0</v>
      </c>
      <c r="P292">
        <f>IF(Table1[[#This Row],[Transcript type]] = O$1, 1, 0)</f>
        <v>1</v>
      </c>
    </row>
    <row r="293" spans="1:16" x14ac:dyDescent="0.25">
      <c r="A293" t="s">
        <v>911</v>
      </c>
      <c r="B293">
        <v>4306.1084406789896</v>
      </c>
      <c r="C293">
        <v>0.47166798488327699</v>
      </c>
      <c r="D293" s="3">
        <f>IF(C293&lt;&gt;"NA", (IF(C293&lt;0, -1/(2^C293), (2^C293))), "NA")</f>
        <v>1.3867118010121973</v>
      </c>
      <c r="E293">
        <v>0.14107938477204601</v>
      </c>
      <c r="F293">
        <v>3.34328070430271</v>
      </c>
      <c r="G293" s="3">
        <v>8.2794103722159398E-4</v>
      </c>
      <c r="H293" s="3">
        <v>1.2434307136988501E-2</v>
      </c>
      <c r="I293" t="s">
        <v>912</v>
      </c>
      <c r="J293" t="s">
        <v>900</v>
      </c>
      <c r="K293" t="s">
        <v>913</v>
      </c>
      <c r="M293" s="3" t="str">
        <f>RIGHT(A293, 5)</f>
        <v>sense</v>
      </c>
      <c r="N293" s="3" t="str">
        <f>IF((OR($N$1 = M293,$O$1 = M293)), A293, "")</f>
        <v>PROKKA_03883_sense</v>
      </c>
      <c r="O293">
        <f>IF(Table1[[#This Row],[Transcript type]]=N$1, 1, 0)</f>
        <v>0</v>
      </c>
      <c r="P293">
        <f>IF(Table1[[#This Row],[Transcript type]] = O$1, 1, 0)</f>
        <v>1</v>
      </c>
    </row>
    <row r="294" spans="1:16" x14ac:dyDescent="0.25">
      <c r="A294" t="s">
        <v>914</v>
      </c>
      <c r="B294">
        <v>52.606002565548103</v>
      </c>
      <c r="C294">
        <v>-0.90583076604787005</v>
      </c>
      <c r="D294" s="3">
        <f>IF(C294&lt;&gt;"NA", (IF(C294&lt;0, -1/(2^C294), (2^C294))), "NA")</f>
        <v>-1.8736230973008916</v>
      </c>
      <c r="E294">
        <v>0.30580632481586001</v>
      </c>
      <c r="F294">
        <v>-2.9621060538669801</v>
      </c>
      <c r="G294">
        <v>3.0554252251800999E-3</v>
      </c>
      <c r="H294">
        <v>3.08516801637378E-2</v>
      </c>
      <c r="I294" t="s">
        <v>11</v>
      </c>
      <c r="J294" t="s">
        <v>915</v>
      </c>
      <c r="K294" t="s">
        <v>916</v>
      </c>
      <c r="M294" s="3" t="str">
        <f>RIGHT(A294, 5)</f>
        <v>igtop</v>
      </c>
      <c r="N294" s="3" t="str">
        <f>IF((OR($N$1 = M294,$O$1 = M294)), A294, "")</f>
        <v/>
      </c>
      <c r="O294">
        <f>IF(Table1[[#This Row],[Transcript type]]=N$1, 1, 0)</f>
        <v>0</v>
      </c>
      <c r="P294">
        <f>IF(Table1[[#This Row],[Transcript type]] = O$1, 1, 0)</f>
        <v>0</v>
      </c>
    </row>
    <row r="295" spans="1:16" x14ac:dyDescent="0.25">
      <c r="A295" t="s">
        <v>917</v>
      </c>
      <c r="B295">
        <v>103.845620768983</v>
      </c>
      <c r="C295">
        <v>1.22382065673198</v>
      </c>
      <c r="D295" s="3">
        <f>IF(C295&lt;&gt;"NA", (IF(C295&lt;0, -1/(2^C295), (2^C295))), "NA")</f>
        <v>2.3356444242294305</v>
      </c>
      <c r="E295">
        <v>0.23179484490466401</v>
      </c>
      <c r="F295">
        <v>5.2797578705226602</v>
      </c>
      <c r="G295" s="1">
        <v>1.29354710060503E-7</v>
      </c>
      <c r="H295" s="1">
        <v>8.4701464147617304E-6</v>
      </c>
      <c r="I295" t="s">
        <v>918</v>
      </c>
      <c r="J295" t="s">
        <v>919</v>
      </c>
      <c r="K295" t="s">
        <v>920</v>
      </c>
      <c r="M295" s="3" t="str">
        <f>RIGHT(A295, 5)</f>
        <v>sense</v>
      </c>
      <c r="N295" s="3" t="str">
        <f>IF((OR($N$1 = M295,$O$1 = M295)), A295, "")</f>
        <v>PROKKA_03892_sense</v>
      </c>
      <c r="O295">
        <f>IF(Table1[[#This Row],[Transcript type]]=N$1, 1, 0)</f>
        <v>0</v>
      </c>
      <c r="P295">
        <f>IF(Table1[[#This Row],[Transcript type]] = O$1, 1, 0)</f>
        <v>1</v>
      </c>
    </row>
    <row r="296" spans="1:16" x14ac:dyDescent="0.25">
      <c r="A296" t="s">
        <v>921</v>
      </c>
      <c r="B296">
        <v>799.739941845305</v>
      </c>
      <c r="C296">
        <v>0.71819322907156502</v>
      </c>
      <c r="D296" s="3">
        <f>IF(C296&lt;&gt;"NA", (IF(C296&lt;0, -1/(2^C296), (2^C296))), "NA")</f>
        <v>1.6451204638304551</v>
      </c>
      <c r="E296">
        <v>0.21509421190441999</v>
      </c>
      <c r="F296">
        <v>3.3389705037284099</v>
      </c>
      <c r="G296" s="3">
        <v>8.40894926616608E-4</v>
      </c>
      <c r="H296">
        <v>1.2590350562847999E-2</v>
      </c>
      <c r="I296" t="s">
        <v>11</v>
      </c>
      <c r="J296" t="s">
        <v>922</v>
      </c>
      <c r="K296" t="s">
        <v>923</v>
      </c>
      <c r="M296" s="3" t="str">
        <f>RIGHT(A296, 5)</f>
        <v>igbot</v>
      </c>
      <c r="N296" s="3" t="str">
        <f>IF((OR($N$1 = M296,$O$1 = M296)), A296, "")</f>
        <v/>
      </c>
      <c r="O296">
        <f>IF(Table1[[#This Row],[Transcript type]]=N$1, 1, 0)</f>
        <v>0</v>
      </c>
      <c r="P296">
        <f>IF(Table1[[#This Row],[Transcript type]] = O$1, 1, 0)</f>
        <v>0</v>
      </c>
    </row>
    <row r="297" spans="1:16" x14ac:dyDescent="0.25">
      <c r="A297" t="s">
        <v>924</v>
      </c>
      <c r="B297">
        <v>60.354624977734801</v>
      </c>
      <c r="C297">
        <v>-0.96688855883927405</v>
      </c>
      <c r="D297" s="3">
        <f>IF(C297&lt;&gt;"NA", (IF(C297&lt;0, -1/(2^C297), (2^C297))), "NA")</f>
        <v>-1.9546205420792861</v>
      </c>
      <c r="E297">
        <v>0.31736404347149499</v>
      </c>
      <c r="F297">
        <v>-3.0466228885381601</v>
      </c>
      <c r="G297" s="3">
        <v>2.3142785735810298E-3</v>
      </c>
      <c r="H297">
        <v>2.5616256098307699E-2</v>
      </c>
      <c r="I297" t="s">
        <v>11</v>
      </c>
      <c r="J297" t="s">
        <v>25</v>
      </c>
      <c r="K297" t="s">
        <v>925</v>
      </c>
      <c r="M297" s="3" t="str">
        <f>RIGHT(A297, 5)</f>
        <v>antis</v>
      </c>
      <c r="N297" s="3" t="str">
        <f>IF((OR($N$1 = M297,$O$1 = M297)), A297, "")</f>
        <v>PROKKA_03925_antis</v>
      </c>
      <c r="O297">
        <f>IF(Table1[[#This Row],[Transcript type]]=N$1, 1, 0)</f>
        <v>1</v>
      </c>
      <c r="P297">
        <f>IF(Table1[[#This Row],[Transcript type]] = O$1, 1, 0)</f>
        <v>0</v>
      </c>
    </row>
    <row r="298" spans="1:16" x14ac:dyDescent="0.25">
      <c r="A298" t="s">
        <v>926</v>
      </c>
      <c r="B298">
        <v>1313.9695241279301</v>
      </c>
      <c r="C298">
        <v>0.57118264994776602</v>
      </c>
      <c r="D298" s="3">
        <f>IF(C298&lt;&gt;"NA", (IF(C298&lt;0, -1/(2^C298), (2^C298))), "NA")</f>
        <v>1.4857410084634639</v>
      </c>
      <c r="E298">
        <v>0.16256204648235001</v>
      </c>
      <c r="F298">
        <v>3.5136285640312899</v>
      </c>
      <c r="G298" s="3">
        <v>4.42030446261734E-4</v>
      </c>
      <c r="H298">
        <v>7.5638032111197701E-3</v>
      </c>
      <c r="I298" t="s">
        <v>11</v>
      </c>
      <c r="J298" t="s">
        <v>25</v>
      </c>
      <c r="K298" t="s">
        <v>927</v>
      </c>
      <c r="M298" s="3" t="str">
        <f>RIGHT(A298, 5)</f>
        <v>sense</v>
      </c>
      <c r="N298" s="3" t="str">
        <f>IF((OR($N$1 = M298,$O$1 = M298)), A298, "")</f>
        <v>PROKKA_03926_sense</v>
      </c>
      <c r="O298">
        <f>IF(Table1[[#This Row],[Transcript type]]=N$1, 1, 0)</f>
        <v>0</v>
      </c>
      <c r="P298">
        <f>IF(Table1[[#This Row],[Transcript type]] = O$1, 1, 0)</f>
        <v>1</v>
      </c>
    </row>
    <row r="299" spans="1:16" x14ac:dyDescent="0.25">
      <c r="A299" t="s">
        <v>928</v>
      </c>
      <c r="B299">
        <v>552.09231395589802</v>
      </c>
      <c r="C299">
        <v>0.564247523397166</v>
      </c>
      <c r="D299" s="3">
        <f>IF(C299&lt;&gt;"NA", (IF(C299&lt;0, -1/(2^C299), (2^C299))), "NA")</f>
        <v>1.4786160958903585</v>
      </c>
      <c r="E299">
        <v>0.171909534621011</v>
      </c>
      <c r="F299">
        <v>3.2822351863210901</v>
      </c>
      <c r="G299" s="3">
        <v>1.02987668581789E-3</v>
      </c>
      <c r="H299">
        <v>1.44506411544334E-2</v>
      </c>
      <c r="I299" t="s">
        <v>11</v>
      </c>
      <c r="J299" t="s">
        <v>929</v>
      </c>
      <c r="K299" t="s">
        <v>930</v>
      </c>
      <c r="M299" s="3" t="str">
        <f>RIGHT(A299, 5)</f>
        <v>igbot</v>
      </c>
      <c r="N299" s="3" t="str">
        <f>IF((OR($N$1 = M299,$O$1 = M299)), A299, "")</f>
        <v/>
      </c>
      <c r="O299">
        <f>IF(Table1[[#This Row],[Transcript type]]=N$1, 1, 0)</f>
        <v>0</v>
      </c>
      <c r="P299">
        <f>IF(Table1[[#This Row],[Transcript type]] = O$1, 1, 0)</f>
        <v>0</v>
      </c>
    </row>
    <row r="300" spans="1:16" x14ac:dyDescent="0.25">
      <c r="A300" t="s">
        <v>931</v>
      </c>
      <c r="B300">
        <v>170.471646152951</v>
      </c>
      <c r="C300">
        <v>0.69676047633437699</v>
      </c>
      <c r="D300" s="3">
        <f>IF(C300&lt;&gt;"NA", (IF(C300&lt;0, -1/(2^C300), (2^C300))), "NA")</f>
        <v>1.6208611137151758</v>
      </c>
      <c r="E300">
        <v>0.20926730492953499</v>
      </c>
      <c r="F300">
        <v>3.32952381916034</v>
      </c>
      <c r="G300" s="3">
        <v>8.6994622911542696E-4</v>
      </c>
      <c r="H300">
        <v>1.28683913589936E-2</v>
      </c>
      <c r="I300" t="s">
        <v>932</v>
      </c>
      <c r="J300" t="s">
        <v>933</v>
      </c>
      <c r="K300" t="s">
        <v>934</v>
      </c>
      <c r="M300" s="3" t="str">
        <f>RIGHT(A300, 5)</f>
        <v>igbot</v>
      </c>
      <c r="N300" s="3" t="str">
        <f>IF((OR($N$1 = M300,$O$1 = M300)), A300, "")</f>
        <v/>
      </c>
      <c r="O300">
        <f>IF(Table1[[#This Row],[Transcript type]]=N$1, 1, 0)</f>
        <v>0</v>
      </c>
      <c r="P300">
        <f>IF(Table1[[#This Row],[Transcript type]] = O$1, 1, 0)</f>
        <v>0</v>
      </c>
    </row>
    <row r="301" spans="1:16" x14ac:dyDescent="0.25">
      <c r="A301" t="s">
        <v>935</v>
      </c>
      <c r="B301">
        <v>119.79898169835501</v>
      </c>
      <c r="C301">
        <v>-0.77391652267478905</v>
      </c>
      <c r="D301" s="3">
        <f>IF(C301&lt;&gt;"NA", (IF(C301&lt;0, -1/(2^C301), (2^C301))), "NA")</f>
        <v>-1.7099054142502552</v>
      </c>
      <c r="E301">
        <v>0.26345108409227302</v>
      </c>
      <c r="F301">
        <v>-2.9376099375006901</v>
      </c>
      <c r="G301" s="3">
        <v>3.3075287876982002E-3</v>
      </c>
      <c r="H301">
        <v>3.27485360411005E-2</v>
      </c>
      <c r="I301" t="s">
        <v>11</v>
      </c>
      <c r="J301" t="s">
        <v>936</v>
      </c>
      <c r="K301" t="s">
        <v>937</v>
      </c>
      <c r="M301" s="3" t="str">
        <f>RIGHT(A301, 5)</f>
        <v>igtop</v>
      </c>
      <c r="N301" s="3" t="str">
        <f>IF((OR($N$1 = M301,$O$1 = M301)), A301, "")</f>
        <v/>
      </c>
      <c r="O301">
        <f>IF(Table1[[#This Row],[Transcript type]]=N$1, 1, 0)</f>
        <v>0</v>
      </c>
      <c r="P301">
        <f>IF(Table1[[#This Row],[Transcript type]] = O$1, 1, 0)</f>
        <v>0</v>
      </c>
    </row>
    <row r="302" spans="1:16" x14ac:dyDescent="0.25">
      <c r="A302" t="s">
        <v>938</v>
      </c>
      <c r="B302">
        <v>2012.0173925567699</v>
      </c>
      <c r="C302">
        <v>0.42523242594984101</v>
      </c>
      <c r="D302" s="3">
        <f>IF(C302&lt;&gt;"NA", (IF(C302&lt;0, -1/(2^C302), (2^C302))), "NA")</f>
        <v>1.3427888158735073</v>
      </c>
      <c r="E302">
        <v>0.126677013151373</v>
      </c>
      <c r="F302">
        <v>3.3568239049156201</v>
      </c>
      <c r="G302" s="3">
        <v>7.8843310562919295E-4</v>
      </c>
      <c r="H302" s="3">
        <v>1.20248291358539E-2</v>
      </c>
      <c r="I302" t="s">
        <v>939</v>
      </c>
      <c r="J302" t="s">
        <v>940</v>
      </c>
      <c r="K302" t="s">
        <v>941</v>
      </c>
      <c r="M302" s="3" t="str">
        <f>RIGHT(A302, 5)</f>
        <v>sense</v>
      </c>
      <c r="N302" s="3" t="str">
        <f>IF((OR($N$1 = M302,$O$1 = M302)), A302, "")</f>
        <v>PROKKA_04094_sense</v>
      </c>
      <c r="O302">
        <f>IF(Table1[[#This Row],[Transcript type]]=N$1, 1, 0)</f>
        <v>0</v>
      </c>
      <c r="P302">
        <f>IF(Table1[[#This Row],[Transcript type]] = O$1, 1, 0)</f>
        <v>1</v>
      </c>
    </row>
    <row r="303" spans="1:16" x14ac:dyDescent="0.25">
      <c r="A303" t="s">
        <v>942</v>
      </c>
      <c r="B303">
        <v>2315.91961600165</v>
      </c>
      <c r="C303">
        <v>0.83033664072208302</v>
      </c>
      <c r="D303" s="3">
        <f>IF(C303&lt;&gt;"NA", (IF(C303&lt;0, -1/(2^C303), (2^C303))), "NA")</f>
        <v>1.7781002186216102</v>
      </c>
      <c r="E303">
        <v>0.208663974116259</v>
      </c>
      <c r="F303">
        <v>3.9793004242287302</v>
      </c>
      <c r="G303" s="1">
        <v>6.9118354412710196E-5</v>
      </c>
      <c r="H303">
        <v>1.6972011926040999E-3</v>
      </c>
      <c r="I303" t="s">
        <v>943</v>
      </c>
      <c r="J303" t="s">
        <v>944</v>
      </c>
      <c r="K303" t="s">
        <v>945</v>
      </c>
      <c r="M303" s="3" t="str">
        <f>RIGHT(A303, 5)</f>
        <v>igtop</v>
      </c>
      <c r="N303" s="3" t="str">
        <f>IF((OR($N$1 = M303,$O$1 = M303)), A303, "")</f>
        <v/>
      </c>
      <c r="O303">
        <f>IF(Table1[[#This Row],[Transcript type]]=N$1, 1, 0)</f>
        <v>0</v>
      </c>
      <c r="P303">
        <f>IF(Table1[[#This Row],[Transcript type]] = O$1, 1, 0)</f>
        <v>0</v>
      </c>
    </row>
    <row r="304" spans="1:16" x14ac:dyDescent="0.25">
      <c r="A304" t="s">
        <v>946</v>
      </c>
      <c r="B304">
        <v>1044.70352142052</v>
      </c>
      <c r="C304">
        <v>0.88054944484348197</v>
      </c>
      <c r="D304" s="3">
        <f>IF(C304&lt;&gt;"NA", (IF(C304&lt;0, -1/(2^C304), (2^C304))), "NA")</f>
        <v>1.8410763345714336</v>
      </c>
      <c r="E304">
        <v>0.155084663226352</v>
      </c>
      <c r="F304">
        <v>5.6778628300484302</v>
      </c>
      <c r="G304" s="1">
        <v>1.36388012315577E-8</v>
      </c>
      <c r="H304" s="1">
        <v>1.17509040084526E-6</v>
      </c>
      <c r="I304" t="s">
        <v>943</v>
      </c>
      <c r="J304" t="s">
        <v>944</v>
      </c>
      <c r="K304" t="s">
        <v>945</v>
      </c>
      <c r="M304" s="3" t="str">
        <f>RIGHT(A304, 5)</f>
        <v>sense</v>
      </c>
      <c r="N304" s="3" t="str">
        <f>IF((OR($N$1 = M304,$O$1 = M304)), A304, "")</f>
        <v>PROKKA_04095_sense</v>
      </c>
      <c r="O304">
        <f>IF(Table1[[#This Row],[Transcript type]]=N$1, 1, 0)</f>
        <v>0</v>
      </c>
      <c r="P304">
        <f>IF(Table1[[#This Row],[Transcript type]] = O$1, 1, 0)</f>
        <v>1</v>
      </c>
    </row>
    <row r="305" spans="1:16" x14ac:dyDescent="0.25">
      <c r="A305" t="s">
        <v>947</v>
      </c>
      <c r="B305">
        <v>77.976154380795506</v>
      </c>
      <c r="C305">
        <v>0.65383663355752797</v>
      </c>
      <c r="D305" s="3">
        <f>IF(C305&lt;&gt;"NA", (IF(C305&lt;0, -1/(2^C305), (2^C305))), "NA")</f>
        <v>1.5733467195743671</v>
      </c>
      <c r="E305">
        <v>0.232148560279857</v>
      </c>
      <c r="F305">
        <v>2.8164578439311501</v>
      </c>
      <c r="G305" s="3">
        <v>4.8556414853942803E-3</v>
      </c>
      <c r="H305" s="3">
        <v>4.28267046288585E-2</v>
      </c>
      <c r="I305" t="s">
        <v>948</v>
      </c>
      <c r="J305" t="s">
        <v>949</v>
      </c>
      <c r="K305" t="s">
        <v>950</v>
      </c>
      <c r="M305" s="3" t="str">
        <f>RIGHT(A305, 5)</f>
        <v>antis</v>
      </c>
      <c r="N305" s="3" t="str">
        <f>IF((OR($N$1 = M305,$O$1 = M305)), A305, "")</f>
        <v>PROKKA_04096_antis</v>
      </c>
      <c r="O305">
        <f>IF(Table1[[#This Row],[Transcript type]]=N$1, 1, 0)</f>
        <v>1</v>
      </c>
      <c r="P305">
        <f>IF(Table1[[#This Row],[Transcript type]] = O$1, 1, 0)</f>
        <v>0</v>
      </c>
    </row>
    <row r="306" spans="1:16" x14ac:dyDescent="0.25">
      <c r="A306" t="s">
        <v>951</v>
      </c>
      <c r="B306">
        <v>366.93805348496801</v>
      </c>
      <c r="C306">
        <v>-0.51776357466080702</v>
      </c>
      <c r="D306" s="3">
        <f>IF(C306&lt;&gt;"NA", (IF(C306&lt;0, -1/(2^C306), (2^C306))), "NA")</f>
        <v>-1.4317340928890632</v>
      </c>
      <c r="E306">
        <v>0.168522228702459</v>
      </c>
      <c r="F306">
        <v>-3.0723755474119998</v>
      </c>
      <c r="G306">
        <v>2.1236236552946101E-3</v>
      </c>
      <c r="H306">
        <v>2.4329824767320402E-2</v>
      </c>
      <c r="I306" t="s">
        <v>952</v>
      </c>
      <c r="J306" t="s">
        <v>953</v>
      </c>
      <c r="K306" t="s">
        <v>954</v>
      </c>
      <c r="M306" s="3" t="str">
        <f>RIGHT(A306, 5)</f>
        <v>igbot</v>
      </c>
      <c r="N306" s="3" t="str">
        <f>IF((OR($N$1 = M306,$O$1 = M306)), A306, "")</f>
        <v/>
      </c>
      <c r="O306">
        <f>IF(Table1[[#This Row],[Transcript type]]=N$1, 1, 0)</f>
        <v>0</v>
      </c>
      <c r="P306">
        <f>IF(Table1[[#This Row],[Transcript type]] = O$1, 1, 0)</f>
        <v>0</v>
      </c>
    </row>
    <row r="307" spans="1:16" x14ac:dyDescent="0.25">
      <c r="A307" t="s">
        <v>955</v>
      </c>
      <c r="B307">
        <v>71.060916871698595</v>
      </c>
      <c r="C307">
        <v>-0.91808768985163602</v>
      </c>
      <c r="D307" s="3">
        <f>IF(C307&lt;&gt;"NA", (IF(C307&lt;0, -1/(2^C307), (2^C307))), "NA")</f>
        <v>-1.8896089326638807</v>
      </c>
      <c r="E307">
        <v>0.27019258880710201</v>
      </c>
      <c r="F307">
        <v>-3.3979010819837301</v>
      </c>
      <c r="G307">
        <v>6.7904968240437805E-4</v>
      </c>
      <c r="H307">
        <v>1.07922750494754E-2</v>
      </c>
      <c r="I307" t="s">
        <v>956</v>
      </c>
      <c r="J307" t="s">
        <v>957</v>
      </c>
      <c r="K307" t="s">
        <v>958</v>
      </c>
      <c r="M307" s="3" t="str">
        <f>RIGHT(A307, 5)</f>
        <v>sense</v>
      </c>
      <c r="N307" s="3" t="str">
        <f>IF((OR($N$1 = M307,$O$1 = M307)), A307, "")</f>
        <v>PROKKA_04100_sense</v>
      </c>
      <c r="O307">
        <f>IF(Table1[[#This Row],[Transcript type]]=N$1, 1, 0)</f>
        <v>0</v>
      </c>
      <c r="P307">
        <f>IF(Table1[[#This Row],[Transcript type]] = O$1, 1, 0)</f>
        <v>1</v>
      </c>
    </row>
    <row r="308" spans="1:16" x14ac:dyDescent="0.25">
      <c r="A308" t="s">
        <v>959</v>
      </c>
      <c r="B308">
        <v>34.787284183763802</v>
      </c>
      <c r="C308">
        <v>2.4160544746638899</v>
      </c>
      <c r="D308" s="3">
        <f>IF(C308&lt;&gt;"NA", (IF(C308&lt;0, -1/(2^C308), (2^C308))), "NA")</f>
        <v>5.3370941980311422</v>
      </c>
      <c r="E308">
        <v>0.41754809675973298</v>
      </c>
      <c r="F308">
        <v>5.7862902343778098</v>
      </c>
      <c r="G308" s="1">
        <v>7.1957844332211503E-9</v>
      </c>
      <c r="H308" s="1">
        <v>7.5188292237338498E-7</v>
      </c>
      <c r="I308" t="s">
        <v>11</v>
      </c>
      <c r="J308" t="s">
        <v>25</v>
      </c>
      <c r="K308" t="s">
        <v>960</v>
      </c>
      <c r="M308" s="3" t="str">
        <f>RIGHT(A308, 5)</f>
        <v>sense</v>
      </c>
      <c r="N308" s="3" t="str">
        <f>IF((OR($N$1 = M308,$O$1 = M308)), A308, "")</f>
        <v>PROKKA_04112_sense</v>
      </c>
      <c r="O308">
        <f>IF(Table1[[#This Row],[Transcript type]]=N$1, 1, 0)</f>
        <v>0</v>
      </c>
      <c r="P308">
        <f>IF(Table1[[#This Row],[Transcript type]] = O$1, 1, 0)</f>
        <v>1</v>
      </c>
    </row>
    <row r="309" spans="1:16" x14ac:dyDescent="0.25">
      <c r="A309" t="s">
        <v>961</v>
      </c>
      <c r="B309">
        <v>28.409670200478299</v>
      </c>
      <c r="C309">
        <v>2.0779409786968301</v>
      </c>
      <c r="D309" s="3">
        <f>IF(C309&lt;&gt;"NA", (IF(C309&lt;0, -1/(2^C309), (2^C309))), "NA")</f>
        <v>4.2220421413752387</v>
      </c>
      <c r="E309">
        <v>0.42485306846459098</v>
      </c>
      <c r="F309">
        <v>4.8909638012182901</v>
      </c>
      <c r="G309" s="1">
        <v>1.00343419062065E-6</v>
      </c>
      <c r="H309" s="1">
        <v>5.2881542240904702E-5</v>
      </c>
      <c r="I309" t="s">
        <v>962</v>
      </c>
      <c r="J309" t="s">
        <v>963</v>
      </c>
      <c r="K309" t="s">
        <v>964</v>
      </c>
      <c r="M309" s="3" t="str">
        <f>RIGHT(A309, 5)</f>
        <v>igbot</v>
      </c>
      <c r="N309" s="3" t="str">
        <f>IF((OR($N$1 = M309,$O$1 = M309)), A309, "")</f>
        <v/>
      </c>
      <c r="O309">
        <f>IF(Table1[[#This Row],[Transcript type]]=N$1, 1, 0)</f>
        <v>0</v>
      </c>
      <c r="P309">
        <f>IF(Table1[[#This Row],[Transcript type]] = O$1, 1, 0)</f>
        <v>0</v>
      </c>
    </row>
    <row r="310" spans="1:16" x14ac:dyDescent="0.25">
      <c r="A310" t="s">
        <v>965</v>
      </c>
      <c r="B310">
        <v>751.78628690492303</v>
      </c>
      <c r="C310">
        <v>-0.53647801564350595</v>
      </c>
      <c r="D310" s="3">
        <f>IF(C310&lt;&gt;"NA", (IF(C310&lt;0, -1/(2^C310), (2^C310))), "NA")</f>
        <v>-1.450427330894831</v>
      </c>
      <c r="E310">
        <v>0.155304912762396</v>
      </c>
      <c r="F310">
        <v>-3.4543531566465999</v>
      </c>
      <c r="G310">
        <v>5.5161452120934496E-4</v>
      </c>
      <c r="H310">
        <v>8.9999299457112804E-3</v>
      </c>
      <c r="I310" t="s">
        <v>11</v>
      </c>
      <c r="J310" t="s">
        <v>620</v>
      </c>
      <c r="K310" t="s">
        <v>966</v>
      </c>
      <c r="M310" s="3" t="str">
        <f>RIGHT(A310, 5)</f>
        <v>igtop</v>
      </c>
      <c r="N310" s="3" t="str">
        <f>IF((OR($N$1 = M310,$O$1 = M310)), A310, "")</f>
        <v/>
      </c>
      <c r="O310">
        <f>IF(Table1[[#This Row],[Transcript type]]=N$1, 1, 0)</f>
        <v>0</v>
      </c>
      <c r="P310">
        <f>IF(Table1[[#This Row],[Transcript type]] = O$1, 1, 0)</f>
        <v>0</v>
      </c>
    </row>
    <row r="311" spans="1:16" x14ac:dyDescent="0.25">
      <c r="A311" t="s">
        <v>967</v>
      </c>
      <c r="B311">
        <v>213.82547686118099</v>
      </c>
      <c r="C311">
        <v>0.52526291450985396</v>
      </c>
      <c r="D311" s="3">
        <f>IF(C311&lt;&gt;"NA", (IF(C311&lt;0, -1/(2^C311), (2^C311))), "NA")</f>
        <v>1.4391958329334265</v>
      </c>
      <c r="E311">
        <v>0.19025904495232601</v>
      </c>
      <c r="F311">
        <v>2.7607776263224202</v>
      </c>
      <c r="G311" s="3">
        <v>5.7663924362297697E-3</v>
      </c>
      <c r="H311">
        <v>4.8306976293365098E-2</v>
      </c>
      <c r="I311" t="s">
        <v>968</v>
      </c>
      <c r="J311" t="s">
        <v>969</v>
      </c>
      <c r="K311" t="s">
        <v>970</v>
      </c>
      <c r="M311" s="3" t="str">
        <f>RIGHT(A311, 5)</f>
        <v>sense</v>
      </c>
      <c r="N311" s="3" t="str">
        <f>IF((OR($N$1 = M311,$O$1 = M311)), A311, "")</f>
        <v>PROKKA_04153_sense</v>
      </c>
      <c r="O311">
        <f>IF(Table1[[#This Row],[Transcript type]]=N$1, 1, 0)</f>
        <v>0</v>
      </c>
      <c r="P311">
        <f>IF(Table1[[#This Row],[Transcript type]] = O$1, 1, 0)</f>
        <v>1</v>
      </c>
    </row>
    <row r="312" spans="1:16" x14ac:dyDescent="0.25">
      <c r="A312" t="s">
        <v>971</v>
      </c>
      <c r="B312">
        <v>123.411726768954</v>
      </c>
      <c r="C312">
        <v>-0.69626872982444699</v>
      </c>
      <c r="D312" s="3">
        <f>IF(C312&lt;&gt;"NA", (IF(C312&lt;0, -1/(2^C312), (2^C312))), "NA")</f>
        <v>-1.6203087329626291</v>
      </c>
      <c r="E312">
        <v>0.229858644344163</v>
      </c>
      <c r="F312">
        <v>-3.0291170115052801</v>
      </c>
      <c r="G312">
        <v>2.45269666214899E-3</v>
      </c>
      <c r="H312">
        <v>2.6826711153259901E-2</v>
      </c>
      <c r="I312" t="s">
        <v>11</v>
      </c>
      <c r="J312" t="s">
        <v>542</v>
      </c>
      <c r="K312" t="s">
        <v>972</v>
      </c>
      <c r="M312" s="3" t="str">
        <f>RIGHT(A312, 5)</f>
        <v>sense</v>
      </c>
      <c r="N312" s="3" t="str">
        <f>IF((OR($N$1 = M312,$O$1 = M312)), A312, "")</f>
        <v>PROKKA_04226_sense</v>
      </c>
      <c r="O312">
        <f>IF(Table1[[#This Row],[Transcript type]]=N$1, 1, 0)</f>
        <v>0</v>
      </c>
      <c r="P312">
        <f>IF(Table1[[#This Row],[Transcript type]] = O$1, 1, 0)</f>
        <v>1</v>
      </c>
    </row>
    <row r="313" spans="1:16" x14ac:dyDescent="0.25">
      <c r="A313" t="s">
        <v>973</v>
      </c>
      <c r="B313">
        <v>6646.2216867004299</v>
      </c>
      <c r="C313">
        <v>1.08757183798243</v>
      </c>
      <c r="D313" s="3">
        <f>IF(C313&lt;&gt;"NA", (IF(C313&lt;0, -1/(2^C313), (2^C313))), "NA")</f>
        <v>2.1251605514670877</v>
      </c>
      <c r="E313">
        <v>0.14999313612579601</v>
      </c>
      <c r="F313">
        <v>7.2508107109001898</v>
      </c>
      <c r="G313" s="1">
        <v>4.1428432994389999E-13</v>
      </c>
      <c r="H313" s="1">
        <v>1.13030574686361E-10</v>
      </c>
      <c r="I313" t="s">
        <v>11</v>
      </c>
      <c r="J313" t="s">
        <v>974</v>
      </c>
      <c r="K313" t="s">
        <v>975</v>
      </c>
      <c r="M313" s="3" t="str">
        <f>RIGHT(A313, 5)</f>
        <v>sense</v>
      </c>
      <c r="N313" s="3" t="str">
        <f>IF((OR($N$1 = M313,$O$1 = M313)), A313, "")</f>
        <v>PROKKA_04271_sense</v>
      </c>
      <c r="O313">
        <f>IF(Table1[[#This Row],[Transcript type]]=N$1, 1, 0)</f>
        <v>0</v>
      </c>
      <c r="P313">
        <f>IF(Table1[[#This Row],[Transcript type]] = O$1, 1, 0)</f>
        <v>1</v>
      </c>
    </row>
    <row r="314" spans="1:16" x14ac:dyDescent="0.25">
      <c r="A314" t="s">
        <v>976</v>
      </c>
      <c r="B314">
        <v>9333.3545958416908</v>
      </c>
      <c r="C314">
        <v>0.86693650151436397</v>
      </c>
      <c r="D314" s="3">
        <f>IF(C314&lt;&gt;"NA", (IF(C314&lt;0, -1/(2^C314), (2^C314))), "NA")</f>
        <v>1.8237860575249702</v>
      </c>
      <c r="E314">
        <v>0.13516334390988299</v>
      </c>
      <c r="F314">
        <v>6.4139912230373204</v>
      </c>
      <c r="G314" s="1">
        <v>1.4175837287775901E-10</v>
      </c>
      <c r="H314" s="1">
        <v>2.2457269974279799E-8</v>
      </c>
      <c r="I314" t="s">
        <v>11</v>
      </c>
      <c r="J314" t="s">
        <v>977</v>
      </c>
      <c r="K314" t="s">
        <v>978</v>
      </c>
      <c r="M314" s="3" t="str">
        <f>RIGHT(A314, 5)</f>
        <v>sense</v>
      </c>
      <c r="N314" s="3" t="str">
        <f>IF((OR($N$1 = M314,$O$1 = M314)), A314, "")</f>
        <v>PROKKA_04272_sense</v>
      </c>
      <c r="O314">
        <f>IF(Table1[[#This Row],[Transcript type]]=N$1, 1, 0)</f>
        <v>0</v>
      </c>
      <c r="P314">
        <f>IF(Table1[[#This Row],[Transcript type]] = O$1, 1, 0)</f>
        <v>1</v>
      </c>
    </row>
    <row r="315" spans="1:16" x14ac:dyDescent="0.25">
      <c r="A315" t="s">
        <v>979</v>
      </c>
      <c r="B315">
        <v>5114.6076770847103</v>
      </c>
      <c r="C315">
        <v>0.50611228539463904</v>
      </c>
      <c r="D315" s="3">
        <f>IF(C315&lt;&gt;"NA", (IF(C315&lt;0, -1/(2^C315), (2^C315))), "NA")</f>
        <v>1.4202178902331684</v>
      </c>
      <c r="E315">
        <v>0.119172628975938</v>
      </c>
      <c r="F315">
        <v>4.2468836153377802</v>
      </c>
      <c r="G315" s="1">
        <v>2.1676448646821798E-5</v>
      </c>
      <c r="H315" s="3">
        <v>6.3941136280435404E-4</v>
      </c>
      <c r="I315" t="s">
        <v>11</v>
      </c>
      <c r="J315" t="s">
        <v>977</v>
      </c>
      <c r="K315" t="s">
        <v>980</v>
      </c>
      <c r="M315" s="3" t="str">
        <f>RIGHT(A315, 5)</f>
        <v>sense</v>
      </c>
      <c r="N315" s="3" t="str">
        <f>IF((OR($N$1 = M315,$O$1 = M315)), A315, "")</f>
        <v>PROKKA_04273_sense</v>
      </c>
      <c r="O315">
        <f>IF(Table1[[#This Row],[Transcript type]]=N$1, 1, 0)</f>
        <v>0</v>
      </c>
      <c r="P315">
        <f>IF(Table1[[#This Row],[Transcript type]] = O$1, 1, 0)</f>
        <v>1</v>
      </c>
    </row>
    <row r="316" spans="1:16" x14ac:dyDescent="0.25">
      <c r="A316" t="s">
        <v>981</v>
      </c>
      <c r="B316">
        <v>2465.6380072608199</v>
      </c>
      <c r="C316">
        <v>0.73686311403586802</v>
      </c>
      <c r="D316" s="3">
        <f>IF(C316&lt;&gt;"NA", (IF(C316&lt;0, -1/(2^C316), (2^C316))), "NA")</f>
        <v>1.6665482811823904</v>
      </c>
      <c r="E316">
        <v>0.18230927320927001</v>
      </c>
      <c r="F316">
        <v>4.04183013329241</v>
      </c>
      <c r="G316" s="1">
        <v>5.3035647319093398E-5</v>
      </c>
      <c r="H316" s="3">
        <v>1.33910427203939E-3</v>
      </c>
      <c r="I316" t="s">
        <v>11</v>
      </c>
      <c r="J316" t="s">
        <v>982</v>
      </c>
      <c r="K316" t="s">
        <v>983</v>
      </c>
      <c r="M316" s="3" t="str">
        <f>RIGHT(A316, 5)</f>
        <v>sense</v>
      </c>
      <c r="N316" s="3" t="str">
        <f>IF((OR($N$1 = M316,$O$1 = M316)), A316, "")</f>
        <v>PROKKA_04278_sense</v>
      </c>
      <c r="O316">
        <f>IF(Table1[[#This Row],[Transcript type]]=N$1, 1, 0)</f>
        <v>0</v>
      </c>
      <c r="P316">
        <f>IF(Table1[[#This Row],[Transcript type]] = O$1, 1, 0)</f>
        <v>1</v>
      </c>
    </row>
    <row r="317" spans="1:16" x14ac:dyDescent="0.25">
      <c r="A317" t="s">
        <v>984</v>
      </c>
      <c r="B317">
        <v>172.37761727185</v>
      </c>
      <c r="C317">
        <v>-0.63313755788827597</v>
      </c>
      <c r="D317" s="3">
        <f>IF(C317&lt;&gt;"NA", (IF(C317&lt;0, -1/(2^C317), (2^C317))), "NA")</f>
        <v>-1.5509342839130238</v>
      </c>
      <c r="E317">
        <v>0.19529706963724</v>
      </c>
      <c r="F317">
        <v>-3.2419204193094902</v>
      </c>
      <c r="G317" s="3">
        <v>1.1872717091303E-3</v>
      </c>
      <c r="H317" s="3">
        <v>1.60625106433578E-2</v>
      </c>
      <c r="I317" t="s">
        <v>11</v>
      </c>
      <c r="J317" t="s">
        <v>985</v>
      </c>
      <c r="K317" t="s">
        <v>986</v>
      </c>
      <c r="M317" s="3" t="str">
        <f>RIGHT(A317, 5)</f>
        <v>sense</v>
      </c>
      <c r="N317" s="3" t="str">
        <f>IF((OR($N$1 = M317,$O$1 = M317)), A317, "")</f>
        <v>PROKKA_04314_sense</v>
      </c>
      <c r="O317">
        <f>IF(Table1[[#This Row],[Transcript type]]=N$1, 1, 0)</f>
        <v>0</v>
      </c>
      <c r="P317">
        <f>IF(Table1[[#This Row],[Transcript type]] = O$1, 1, 0)</f>
        <v>1</v>
      </c>
    </row>
    <row r="318" spans="1:16" x14ac:dyDescent="0.25">
      <c r="A318" t="s">
        <v>987</v>
      </c>
      <c r="B318">
        <v>242.89344728579999</v>
      </c>
      <c r="C318">
        <v>0.602038040732365</v>
      </c>
      <c r="D318" s="3">
        <f>IF(C318&lt;&gt;"NA", (IF(C318&lt;0, -1/(2^C318), (2^C318))), "NA")</f>
        <v>1.5178592750962465</v>
      </c>
      <c r="E318">
        <v>0.168012266930615</v>
      </c>
      <c r="F318">
        <v>3.5832981229935501</v>
      </c>
      <c r="G318" s="3">
        <v>3.3928300095350801E-4</v>
      </c>
      <c r="H318" s="3">
        <v>6.1941219988203601E-3</v>
      </c>
      <c r="I318" t="s">
        <v>988</v>
      </c>
      <c r="J318" t="s">
        <v>989</v>
      </c>
      <c r="K318" t="s">
        <v>990</v>
      </c>
      <c r="M318" s="3" t="str">
        <f>RIGHT(A318, 5)</f>
        <v>sense</v>
      </c>
      <c r="N318" s="3" t="str">
        <f>IF((OR($N$1 = M318,$O$1 = M318)), A318, "")</f>
        <v>PROKKA_04356_sense</v>
      </c>
      <c r="O318">
        <f>IF(Table1[[#This Row],[Transcript type]]=N$1, 1, 0)</f>
        <v>0</v>
      </c>
      <c r="P318">
        <f>IF(Table1[[#This Row],[Transcript type]] = O$1, 1, 0)</f>
        <v>1</v>
      </c>
    </row>
    <row r="319" spans="1:16" x14ac:dyDescent="0.25">
      <c r="A319" t="s">
        <v>991</v>
      </c>
      <c r="B319">
        <v>141.15795575965899</v>
      </c>
      <c r="C319">
        <v>0.63771310631598599</v>
      </c>
      <c r="D319" s="3">
        <f>IF(C319&lt;&gt;"NA", (IF(C319&lt;0, -1/(2^C319), (2^C319))), "NA")</f>
        <v>1.5558609245449355</v>
      </c>
      <c r="E319">
        <v>0.20845811370926101</v>
      </c>
      <c r="F319">
        <v>3.0591906209293098</v>
      </c>
      <c r="G319">
        <v>2.2193588553161702E-3</v>
      </c>
      <c r="H319">
        <v>2.5003340262774398E-2</v>
      </c>
      <c r="I319" t="s">
        <v>11</v>
      </c>
      <c r="J319" t="s">
        <v>992</v>
      </c>
      <c r="K319" t="s">
        <v>993</v>
      </c>
      <c r="M319" s="3" t="str">
        <f>RIGHT(A319, 5)</f>
        <v>sense</v>
      </c>
      <c r="N319" s="3" t="str">
        <f>IF((OR($N$1 = M319,$O$1 = M319)), A319, "")</f>
        <v>PROKKA_04367_sense</v>
      </c>
      <c r="O319">
        <f>IF(Table1[[#This Row],[Transcript type]]=N$1, 1, 0)</f>
        <v>0</v>
      </c>
      <c r="P319">
        <f>IF(Table1[[#This Row],[Transcript type]] = O$1, 1, 0)</f>
        <v>1</v>
      </c>
    </row>
    <row r="320" spans="1:16" x14ac:dyDescent="0.25">
      <c r="A320" t="s">
        <v>994</v>
      </c>
      <c r="B320">
        <v>141.44444112297899</v>
      </c>
      <c r="C320">
        <v>0.58169796868089696</v>
      </c>
      <c r="D320" s="3">
        <f>IF(C320&lt;&gt;"NA", (IF(C320&lt;0, -1/(2^C320), (2^C320))), "NA")</f>
        <v>1.4966096355376537</v>
      </c>
      <c r="E320">
        <v>0.20248250771941001</v>
      </c>
      <c r="F320">
        <v>2.8728307211948598</v>
      </c>
      <c r="G320" s="3">
        <v>4.0681203125632398E-3</v>
      </c>
      <c r="H320" s="3">
        <v>3.8126982547706301E-2</v>
      </c>
      <c r="I320" t="s">
        <v>11</v>
      </c>
      <c r="J320" t="s">
        <v>995</v>
      </c>
      <c r="K320" t="s">
        <v>996</v>
      </c>
      <c r="M320" s="3" t="str">
        <f>RIGHT(A320, 5)</f>
        <v>sense</v>
      </c>
      <c r="N320" s="3" t="str">
        <f>IF((OR($N$1 = M320,$O$1 = M320)), A320, "")</f>
        <v>PROKKA_04413_sense</v>
      </c>
      <c r="O320">
        <f>IF(Table1[[#This Row],[Transcript type]]=N$1, 1, 0)</f>
        <v>0</v>
      </c>
      <c r="P320">
        <f>IF(Table1[[#This Row],[Transcript type]] = O$1, 1, 0)</f>
        <v>1</v>
      </c>
    </row>
    <row r="321" spans="1:16" x14ac:dyDescent="0.25">
      <c r="A321" t="s">
        <v>997</v>
      </c>
      <c r="B321">
        <v>336.77713745960301</v>
      </c>
      <c r="C321">
        <v>1.2060984785921101</v>
      </c>
      <c r="D321" s="3">
        <f>IF(C321&lt;&gt;"NA", (IF(C321&lt;0, -1/(2^C321), (2^C321))), "NA")</f>
        <v>2.3071286897151557</v>
      </c>
      <c r="E321">
        <v>0.16493417856909501</v>
      </c>
      <c r="F321">
        <v>7.3126048770227703</v>
      </c>
      <c r="G321" s="1">
        <v>2.6201262791064699E-13</v>
      </c>
      <c r="H321" s="1">
        <v>8.0421500979324103E-11</v>
      </c>
      <c r="I321" t="s">
        <v>998</v>
      </c>
      <c r="J321" t="s">
        <v>999</v>
      </c>
      <c r="K321" t="s">
        <v>1000</v>
      </c>
      <c r="M321" s="3" t="str">
        <f>RIGHT(A321, 5)</f>
        <v>sense</v>
      </c>
      <c r="N321" s="3" t="str">
        <f>IF((OR($N$1 = M321,$O$1 = M321)), A321, "")</f>
        <v>PROKKA_04448_sense</v>
      </c>
      <c r="O321">
        <f>IF(Table1[[#This Row],[Transcript type]]=N$1, 1, 0)</f>
        <v>0</v>
      </c>
      <c r="P321">
        <f>IF(Table1[[#This Row],[Transcript type]] = O$1, 1, 0)</f>
        <v>1</v>
      </c>
    </row>
    <row r="322" spans="1:16" x14ac:dyDescent="0.25">
      <c r="A322" t="s">
        <v>1001</v>
      </c>
      <c r="B322">
        <v>146.52009999342701</v>
      </c>
      <c r="C322">
        <v>0.66049104079205601</v>
      </c>
      <c r="D322" s="3">
        <f>IF(C322&lt;&gt;"NA", (IF(C322&lt;0, -1/(2^C322), (2^C322))), "NA")</f>
        <v>1.5806205177775021</v>
      </c>
      <c r="E322">
        <v>0.21483521637299299</v>
      </c>
      <c r="F322">
        <v>3.0744076876359201</v>
      </c>
      <c r="G322" s="3">
        <v>2.1092098435272601E-3</v>
      </c>
      <c r="H322" s="3">
        <v>2.4315327562352999E-2</v>
      </c>
      <c r="I322" t="s">
        <v>1002</v>
      </c>
      <c r="J322" t="s">
        <v>1003</v>
      </c>
      <c r="K322" t="s">
        <v>1004</v>
      </c>
      <c r="M322" s="3" t="str">
        <f>RIGHT(A322, 5)</f>
        <v>sense</v>
      </c>
      <c r="N322" s="3" t="str">
        <f>IF((OR($N$1 = M322,$O$1 = M322)), A322, "")</f>
        <v>PROKKA_04449_sense</v>
      </c>
      <c r="O322">
        <f>IF(Table1[[#This Row],[Transcript type]]=N$1, 1, 0)</f>
        <v>0</v>
      </c>
      <c r="P322">
        <f>IF(Table1[[#This Row],[Transcript type]] = O$1, 1, 0)</f>
        <v>1</v>
      </c>
    </row>
    <row r="323" spans="1:16" x14ac:dyDescent="0.25">
      <c r="A323" t="s">
        <v>1005</v>
      </c>
      <c r="B323">
        <v>173.73786156224699</v>
      </c>
      <c r="C323">
        <v>0.65581439157510601</v>
      </c>
      <c r="D323" s="3">
        <f>IF(C323&lt;&gt;"NA", (IF(C323&lt;0, -1/(2^C323), (2^C323))), "NA")</f>
        <v>1.5755050640995489</v>
      </c>
      <c r="E323">
        <v>0.21145581965597801</v>
      </c>
      <c r="F323">
        <v>3.1014251234232502</v>
      </c>
      <c r="G323">
        <v>1.92591572659376E-3</v>
      </c>
      <c r="H323">
        <v>2.26814679455682E-2</v>
      </c>
      <c r="I323" t="s">
        <v>1006</v>
      </c>
      <c r="J323" t="s">
        <v>1007</v>
      </c>
      <c r="K323" t="s">
        <v>1008</v>
      </c>
      <c r="M323" s="3" t="str">
        <f>RIGHT(A323, 5)</f>
        <v>sense</v>
      </c>
      <c r="N323" s="3" t="str">
        <f>IF((OR($N$1 = M323,$O$1 = M323)), A323, "")</f>
        <v>PROKKA_04451_sense</v>
      </c>
      <c r="O323">
        <f>IF(Table1[[#This Row],[Transcript type]]=N$1, 1, 0)</f>
        <v>0</v>
      </c>
      <c r="P323">
        <f>IF(Table1[[#This Row],[Transcript type]] = O$1, 1, 0)</f>
        <v>1</v>
      </c>
    </row>
    <row r="324" spans="1:16" x14ac:dyDescent="0.25">
      <c r="A324" t="s">
        <v>1009</v>
      </c>
      <c r="B324">
        <v>202.78515088579101</v>
      </c>
      <c r="C324">
        <v>0.63802285097581901</v>
      </c>
      <c r="D324" s="3">
        <f>IF(C324&lt;&gt;"NA", (IF(C324&lt;0, -1/(2^C324), (2^C324))), "NA")</f>
        <v>1.5561950016274828</v>
      </c>
      <c r="E324">
        <v>0.20548784612755799</v>
      </c>
      <c r="F324">
        <v>3.1049177019440899</v>
      </c>
      <c r="G324" s="3">
        <v>1.90331974242708E-3</v>
      </c>
      <c r="H324">
        <v>2.2469238593892701E-2</v>
      </c>
      <c r="I324" t="s">
        <v>1010</v>
      </c>
      <c r="J324" t="s">
        <v>1011</v>
      </c>
      <c r="K324" t="s">
        <v>1012</v>
      </c>
      <c r="M324" s="3" t="str">
        <f>RIGHT(A324, 5)</f>
        <v>sense</v>
      </c>
      <c r="N324" s="3" t="str">
        <f>IF((OR($N$1 = M324,$O$1 = M324)), A324, "")</f>
        <v>PROKKA_04452_sense</v>
      </c>
      <c r="O324">
        <f>IF(Table1[[#This Row],[Transcript type]]=N$1, 1, 0)</f>
        <v>0</v>
      </c>
      <c r="P324">
        <f>IF(Table1[[#This Row],[Transcript type]] = O$1, 1, 0)</f>
        <v>1</v>
      </c>
    </row>
    <row r="325" spans="1:16" x14ac:dyDescent="0.25">
      <c r="A325" t="s">
        <v>1013</v>
      </c>
      <c r="B325">
        <v>153.36814129156801</v>
      </c>
      <c r="C325">
        <v>-0.53616924063210303</v>
      </c>
      <c r="D325" s="3">
        <f>IF(C325&lt;&gt;"NA", (IF(C325&lt;0, -1/(2^C325), (2^C325))), "NA")</f>
        <v>-1.4501169341859901</v>
      </c>
      <c r="E325">
        <v>0.18471885484267</v>
      </c>
      <c r="F325">
        <v>-2.9026232383736499</v>
      </c>
      <c r="G325" s="3">
        <v>3.7005153015430498E-3</v>
      </c>
      <c r="H325">
        <v>3.54254008691577E-2</v>
      </c>
      <c r="I325" t="s">
        <v>11</v>
      </c>
      <c r="J325" t="s">
        <v>1014</v>
      </c>
      <c r="K325" t="s">
        <v>1015</v>
      </c>
      <c r="M325" s="3" t="str">
        <f>RIGHT(A325, 5)</f>
        <v>sense</v>
      </c>
      <c r="N325" s="3" t="str">
        <f>IF((OR($N$1 = M325,$O$1 = M325)), A325, "")</f>
        <v>PROKKA_04463_sense</v>
      </c>
      <c r="O325">
        <f>IF(Table1[[#This Row],[Transcript type]]=N$1, 1, 0)</f>
        <v>0</v>
      </c>
      <c r="P325">
        <f>IF(Table1[[#This Row],[Transcript type]] = O$1, 1, 0)</f>
        <v>1</v>
      </c>
    </row>
    <row r="326" spans="1:16" x14ac:dyDescent="0.25">
      <c r="A326" t="s">
        <v>1016</v>
      </c>
      <c r="B326">
        <v>2940.87109494775</v>
      </c>
      <c r="C326">
        <v>-0.60203592230292602</v>
      </c>
      <c r="D326" s="3">
        <f>IF(C326&lt;&gt;"NA", (IF(C326&lt;0, -1/(2^C326), (2^C326))), "NA")</f>
        <v>-1.5178570462985306</v>
      </c>
      <c r="E326">
        <v>0.12649219045499099</v>
      </c>
      <c r="F326">
        <v>-4.7594710798936397</v>
      </c>
      <c r="G326" s="1">
        <v>1.9410093335246001E-6</v>
      </c>
      <c r="H326" s="1">
        <v>8.90868863265358E-5</v>
      </c>
      <c r="I326" t="s">
        <v>1017</v>
      </c>
      <c r="J326" t="s">
        <v>1018</v>
      </c>
      <c r="K326" t="s">
        <v>1019</v>
      </c>
      <c r="M326" s="3" t="str">
        <f>RIGHT(A326, 5)</f>
        <v>sense</v>
      </c>
      <c r="N326" s="3" t="str">
        <f>IF((OR($N$1 = M326,$O$1 = M326)), A326, "")</f>
        <v>PROKKA_04466_sense</v>
      </c>
      <c r="O326">
        <f>IF(Table1[[#This Row],[Transcript type]]=N$1, 1, 0)</f>
        <v>0</v>
      </c>
      <c r="P326">
        <f>IF(Table1[[#This Row],[Transcript type]] = O$1, 1, 0)</f>
        <v>1</v>
      </c>
    </row>
    <row r="327" spans="1:16" x14ac:dyDescent="0.25">
      <c r="A327" t="s">
        <v>1020</v>
      </c>
      <c r="B327">
        <v>1189.17325501286</v>
      </c>
      <c r="C327">
        <v>-0.39568113644784397</v>
      </c>
      <c r="D327" s="3">
        <f>IF(C327&lt;&gt;"NA", (IF(C327&lt;0, -1/(2^C327), (2^C327))), "NA")</f>
        <v>-1.3155637278251235</v>
      </c>
      <c r="E327">
        <v>0.13908923661935299</v>
      </c>
      <c r="F327">
        <v>-2.8448005472250002</v>
      </c>
      <c r="G327" s="3">
        <v>4.4439239926422599E-3</v>
      </c>
      <c r="H327" s="3">
        <v>4.0490001350400998E-2</v>
      </c>
      <c r="I327" t="s">
        <v>1021</v>
      </c>
      <c r="J327" t="s">
        <v>1022</v>
      </c>
      <c r="K327" t="s">
        <v>1023</v>
      </c>
      <c r="M327" s="3" t="str">
        <f>RIGHT(A327, 5)</f>
        <v>sense</v>
      </c>
      <c r="N327" s="3" t="str">
        <f>IF((OR($N$1 = M327,$O$1 = M327)), A327, "")</f>
        <v>PROKKA_04467_sense</v>
      </c>
      <c r="O327">
        <f>IF(Table1[[#This Row],[Transcript type]]=N$1, 1, 0)</f>
        <v>0</v>
      </c>
      <c r="P327">
        <f>IF(Table1[[#This Row],[Transcript type]] = O$1, 1, 0)</f>
        <v>1</v>
      </c>
    </row>
    <row r="328" spans="1:16" x14ac:dyDescent="0.25">
      <c r="A328" t="s">
        <v>1024</v>
      </c>
      <c r="B328">
        <v>1221.0270582170899</v>
      </c>
      <c r="C328">
        <v>0.52771339426782704</v>
      </c>
      <c r="D328" s="3">
        <f>IF(C328&lt;&gt;"NA", (IF(C328&lt;0, -1/(2^C328), (2^C328))), "NA")</f>
        <v>1.4416424463867743</v>
      </c>
      <c r="E328">
        <v>0.172504370748812</v>
      </c>
      <c r="F328">
        <v>3.0591305714580601</v>
      </c>
      <c r="G328" s="3">
        <v>2.2198037781652699E-3</v>
      </c>
      <c r="H328">
        <v>2.5003340262774398E-2</v>
      </c>
      <c r="I328" t="s">
        <v>1025</v>
      </c>
      <c r="J328" t="s">
        <v>1026</v>
      </c>
      <c r="K328" t="s">
        <v>1027</v>
      </c>
      <c r="M328" s="3" t="str">
        <f>RIGHT(A328, 5)</f>
        <v>igbot</v>
      </c>
      <c r="N328" s="3" t="str">
        <f>IF((OR($N$1 = M328,$O$1 = M328)), A328, "")</f>
        <v/>
      </c>
      <c r="O328">
        <f>IF(Table1[[#This Row],[Transcript type]]=N$1, 1, 0)</f>
        <v>0</v>
      </c>
      <c r="P328">
        <f>IF(Table1[[#This Row],[Transcript type]] = O$1, 1, 0)</f>
        <v>0</v>
      </c>
    </row>
    <row r="329" spans="1:16" x14ac:dyDescent="0.25">
      <c r="A329" t="s">
        <v>1028</v>
      </c>
      <c r="B329">
        <v>302.09502205585198</v>
      </c>
      <c r="C329">
        <v>1.2452313716352901</v>
      </c>
      <c r="D329" s="3">
        <f>IF(C329&lt;&gt;"NA", (IF(C329&lt;0, -1/(2^C329), (2^C329))), "NA")</f>
        <v>2.3705656899156886</v>
      </c>
      <c r="E329">
        <v>0.45100710477816602</v>
      </c>
      <c r="F329">
        <v>2.7610016747913</v>
      </c>
      <c r="G329" s="3">
        <v>5.7624380901899397E-3</v>
      </c>
      <c r="H329">
        <v>4.8306976293365098E-2</v>
      </c>
      <c r="I329" t="s">
        <v>11</v>
      </c>
      <c r="J329" t="s">
        <v>25</v>
      </c>
      <c r="K329" t="s">
        <v>1029</v>
      </c>
      <c r="M329" s="3" t="str">
        <f>RIGHT(A329, 5)</f>
        <v>igtop</v>
      </c>
      <c r="N329" s="3" t="str">
        <f>IF((OR($N$1 = M329,$O$1 = M329)), A329, "")</f>
        <v/>
      </c>
      <c r="O329">
        <f>IF(Table1[[#This Row],[Transcript type]]=N$1, 1, 0)</f>
        <v>0</v>
      </c>
      <c r="P329">
        <f>IF(Table1[[#This Row],[Transcript type]] = O$1, 1, 0)</f>
        <v>0</v>
      </c>
    </row>
    <row r="330" spans="1:16" x14ac:dyDescent="0.25">
      <c r="A330" t="s">
        <v>1030</v>
      </c>
      <c r="B330">
        <v>248.873622276475</v>
      </c>
      <c r="C330">
        <v>-0.69845136744166203</v>
      </c>
      <c r="D330" s="3">
        <f>IF(C330&lt;&gt;"NA", (IF(C330&lt;0, -1/(2^C330), (2^C330))), "NA")</f>
        <v>-1.6227619356443654</v>
      </c>
      <c r="E330">
        <v>0.168936022835247</v>
      </c>
      <c r="F330">
        <v>-4.1344134644558297</v>
      </c>
      <c r="G330" s="1">
        <v>3.5586230702697602E-5</v>
      </c>
      <c r="H330">
        <v>9.65546845198608E-4</v>
      </c>
      <c r="I330" t="s">
        <v>11</v>
      </c>
      <c r="J330" t="s">
        <v>25</v>
      </c>
      <c r="K330" t="s">
        <v>1031</v>
      </c>
      <c r="M330" s="3" t="str">
        <f>RIGHT(A330, 5)</f>
        <v>sense</v>
      </c>
      <c r="N330" s="3" t="str">
        <f>IF((OR($N$1 = M330,$O$1 = M330)), A330, "")</f>
        <v>PROKKA_04499_sense</v>
      </c>
      <c r="O330">
        <f>IF(Table1[[#This Row],[Transcript type]]=N$1, 1, 0)</f>
        <v>0</v>
      </c>
      <c r="P330">
        <f>IF(Table1[[#This Row],[Transcript type]] = O$1, 1, 0)</f>
        <v>1</v>
      </c>
    </row>
    <row r="331" spans="1:16" x14ac:dyDescent="0.25">
      <c r="A331" t="s">
        <v>1032</v>
      </c>
      <c r="B331">
        <v>74.672710424962105</v>
      </c>
      <c r="C331">
        <v>-0.76173929189959599</v>
      </c>
      <c r="D331" s="3">
        <f>IF(C331&lt;&gt;"NA", (IF(C331&lt;0, -1/(2^C331), (2^C331))), "NA")</f>
        <v>-1.6955335032726195</v>
      </c>
      <c r="E331">
        <v>0.25588902536972102</v>
      </c>
      <c r="F331">
        <v>-2.9768345508331202</v>
      </c>
      <c r="G331" s="3">
        <v>2.9124113242498802E-3</v>
      </c>
      <c r="H331" s="3">
        <v>3.0048008431494001E-2</v>
      </c>
      <c r="I331" t="s">
        <v>1033</v>
      </c>
      <c r="J331" t="s">
        <v>1034</v>
      </c>
      <c r="K331" t="s">
        <v>1035</v>
      </c>
      <c r="M331" s="3" t="str">
        <f>RIGHT(A331, 5)</f>
        <v>igtop</v>
      </c>
      <c r="N331" s="3" t="str">
        <f>IF((OR($N$1 = M331,$O$1 = M331)), A331, "")</f>
        <v/>
      </c>
      <c r="O331">
        <f>IF(Table1[[#This Row],[Transcript type]]=N$1, 1, 0)</f>
        <v>0</v>
      </c>
      <c r="P331">
        <f>IF(Table1[[#This Row],[Transcript type]] = O$1, 1, 0)</f>
        <v>0</v>
      </c>
    </row>
    <row r="332" spans="1:16" x14ac:dyDescent="0.25">
      <c r="A332" t="s">
        <v>1036</v>
      </c>
      <c r="B332">
        <v>507.65940716245302</v>
      </c>
      <c r="C332">
        <v>1.0858163373049601</v>
      </c>
      <c r="D332" s="3">
        <f>IF(C332&lt;&gt;"NA", (IF(C332&lt;0, -1/(2^C332), (2^C332))), "NA")</f>
        <v>2.1225761855449403</v>
      </c>
      <c r="E332">
        <v>0.192134059074377</v>
      </c>
      <c r="F332">
        <v>5.6513475150422501</v>
      </c>
      <c r="G332" s="1">
        <v>1.5919487310871598E-8</v>
      </c>
      <c r="H332" s="1">
        <v>1.34794141696018E-6</v>
      </c>
      <c r="I332" t="s">
        <v>1037</v>
      </c>
      <c r="J332" t="s">
        <v>1038</v>
      </c>
      <c r="K332" t="s">
        <v>1039</v>
      </c>
      <c r="M332" s="3" t="str">
        <f>RIGHT(A332, 5)</f>
        <v>igbot</v>
      </c>
      <c r="N332" s="3" t="str">
        <f>IF((OR($N$1 = M332,$O$1 = M332)), A332, "")</f>
        <v/>
      </c>
      <c r="O332">
        <f>IF(Table1[[#This Row],[Transcript type]]=N$1, 1, 0)</f>
        <v>0</v>
      </c>
      <c r="P332">
        <f>IF(Table1[[#This Row],[Transcript type]] = O$1, 1, 0)</f>
        <v>0</v>
      </c>
    </row>
    <row r="333" spans="1:16" x14ac:dyDescent="0.25">
      <c r="A333" t="s">
        <v>1040</v>
      </c>
      <c r="B333">
        <v>531.53761001298506</v>
      </c>
      <c r="C333">
        <v>-0.45616034732265798</v>
      </c>
      <c r="D333" s="3">
        <f>IF(C333&lt;&gt;"NA", (IF(C333&lt;0, -1/(2^C333), (2^C333))), "NA")</f>
        <v>-1.3718857573922136</v>
      </c>
      <c r="E333">
        <v>0.14749598333095701</v>
      </c>
      <c r="F333">
        <v>-3.0926967434706798</v>
      </c>
      <c r="G333" s="3">
        <v>1.98346708661824E-3</v>
      </c>
      <c r="H333" s="3">
        <v>2.3051052035721501E-2</v>
      </c>
      <c r="I333" t="s">
        <v>1041</v>
      </c>
      <c r="J333" t="s">
        <v>1042</v>
      </c>
      <c r="K333" t="s">
        <v>1043</v>
      </c>
      <c r="M333" s="3" t="str">
        <f>RIGHT(A333, 5)</f>
        <v>sense</v>
      </c>
      <c r="N333" s="3" t="str">
        <f>IF((OR($N$1 = M333,$O$1 = M333)), A333, "")</f>
        <v>PROKKA_04529_sense</v>
      </c>
      <c r="O333">
        <f>IF(Table1[[#This Row],[Transcript type]]=N$1, 1, 0)</f>
        <v>0</v>
      </c>
      <c r="P333">
        <f>IF(Table1[[#This Row],[Transcript type]] = O$1, 1, 0)</f>
        <v>1</v>
      </c>
    </row>
    <row r="334" spans="1:16" x14ac:dyDescent="0.25">
      <c r="A334" t="s">
        <v>1044</v>
      </c>
      <c r="B334">
        <v>353.91850471337898</v>
      </c>
      <c r="C334">
        <v>-0.52968883437527303</v>
      </c>
      <c r="D334" s="3">
        <f>IF(C334&lt;&gt;"NA", (IF(C334&lt;0, -1/(2^C334), (2^C334))), "NA")</f>
        <v>-1.443617797293834</v>
      </c>
      <c r="E334">
        <v>0.16412062708843</v>
      </c>
      <c r="F334">
        <v>-3.2274360863237002</v>
      </c>
      <c r="G334">
        <v>1.2490494134600801E-3</v>
      </c>
      <c r="H334">
        <v>1.6548075247524201E-2</v>
      </c>
      <c r="I334" t="s">
        <v>11</v>
      </c>
      <c r="J334" t="s">
        <v>843</v>
      </c>
      <c r="K334" t="s">
        <v>1045</v>
      </c>
      <c r="M334" s="3" t="str">
        <f>RIGHT(A334, 5)</f>
        <v>sense</v>
      </c>
      <c r="N334" s="3" t="str">
        <f>IF((OR($N$1 = M334,$O$1 = M334)), A334, "")</f>
        <v>PROKKA_04537_sense</v>
      </c>
      <c r="O334">
        <f>IF(Table1[[#This Row],[Transcript type]]=N$1, 1, 0)</f>
        <v>0</v>
      </c>
      <c r="P334">
        <f>IF(Table1[[#This Row],[Transcript type]] = O$1, 1, 0)</f>
        <v>1</v>
      </c>
    </row>
    <row r="335" spans="1:16" x14ac:dyDescent="0.25">
      <c r="A335" t="s">
        <v>1046</v>
      </c>
      <c r="B335">
        <v>3076.78432151886</v>
      </c>
      <c r="C335">
        <v>-0.52845233851368101</v>
      </c>
      <c r="D335" s="3">
        <f>IF(C335&lt;&gt;"NA", (IF(C335&lt;0, -1/(2^C335), (2^C335))), "NA")</f>
        <v>-1.4423810406335311</v>
      </c>
      <c r="E335">
        <v>0.17316275460478101</v>
      </c>
      <c r="F335">
        <v>-3.0517667596579598</v>
      </c>
      <c r="G335" s="3">
        <v>2.2749880064209201E-3</v>
      </c>
      <c r="H335">
        <v>2.5391968408029798E-2</v>
      </c>
      <c r="I335" t="s">
        <v>11</v>
      </c>
      <c r="J335" t="s">
        <v>843</v>
      </c>
      <c r="K335" t="s">
        <v>1047</v>
      </c>
      <c r="M335" s="3" t="str">
        <f>RIGHT(A335, 5)</f>
        <v>igbot</v>
      </c>
      <c r="N335" s="3" t="str">
        <f>IF((OR($N$1 = M335,$O$1 = M335)), A335, "")</f>
        <v/>
      </c>
      <c r="O335">
        <f>IF(Table1[[#This Row],[Transcript type]]=N$1, 1, 0)</f>
        <v>0</v>
      </c>
      <c r="P335">
        <f>IF(Table1[[#This Row],[Transcript type]] = O$1, 1, 0)</f>
        <v>0</v>
      </c>
    </row>
    <row r="336" spans="1:16" x14ac:dyDescent="0.25">
      <c r="A336" t="s">
        <v>1048</v>
      </c>
      <c r="B336">
        <v>271.88991172831402</v>
      </c>
      <c r="C336">
        <v>-0.56280774173713399</v>
      </c>
      <c r="D336" s="3">
        <f>IF(C336&lt;&gt;"NA", (IF(C336&lt;0, -1/(2^C336), (2^C336))), "NA")</f>
        <v>-1.4771412017946237</v>
      </c>
      <c r="E336">
        <v>0.188359644813444</v>
      </c>
      <c r="F336">
        <v>-2.9879422542687002</v>
      </c>
      <c r="G336" s="3">
        <v>2.80862615419925E-3</v>
      </c>
      <c r="H336">
        <v>2.93355827002637E-2</v>
      </c>
      <c r="I336" t="s">
        <v>11</v>
      </c>
      <c r="J336" t="s">
        <v>620</v>
      </c>
      <c r="K336" t="s">
        <v>1049</v>
      </c>
      <c r="M336" s="3" t="str">
        <f>RIGHT(A336, 5)</f>
        <v>sense</v>
      </c>
      <c r="N336" s="3" t="str">
        <f>IF((OR($N$1 = M336,$O$1 = M336)), A336, "")</f>
        <v>PROKKA_04539_sense</v>
      </c>
      <c r="O336">
        <f>IF(Table1[[#This Row],[Transcript type]]=N$1, 1, 0)</f>
        <v>0</v>
      </c>
      <c r="P336">
        <f>IF(Table1[[#This Row],[Transcript type]] = O$1, 1, 0)</f>
        <v>1</v>
      </c>
    </row>
    <row r="337" spans="1:16" x14ac:dyDescent="0.25">
      <c r="A337" t="s">
        <v>1050</v>
      </c>
      <c r="B337">
        <v>1798.38988517345</v>
      </c>
      <c r="C337">
        <v>0.73832532645723703</v>
      </c>
      <c r="D337" s="3">
        <f>IF(C337&lt;&gt;"NA", (IF(C337&lt;0, -1/(2^C337), (2^C337))), "NA")</f>
        <v>1.6682382314857536</v>
      </c>
      <c r="E337">
        <v>0.17501738946831399</v>
      </c>
      <c r="F337">
        <v>4.2185826717002204</v>
      </c>
      <c r="G337" s="1">
        <v>2.4584282977946801E-5</v>
      </c>
      <c r="H337">
        <v>7.1019655120409904E-4</v>
      </c>
      <c r="I337" t="s">
        <v>1051</v>
      </c>
      <c r="J337" t="s">
        <v>1052</v>
      </c>
      <c r="K337" t="s">
        <v>1053</v>
      </c>
      <c r="M337" s="3" t="str">
        <f>RIGHT(A337, 5)</f>
        <v>igtop</v>
      </c>
      <c r="N337" s="3" t="str">
        <f>IF((OR($N$1 = M337,$O$1 = M337)), A337, "")</f>
        <v/>
      </c>
      <c r="O337">
        <f>IF(Table1[[#This Row],[Transcript type]]=N$1, 1, 0)</f>
        <v>0</v>
      </c>
      <c r="P337">
        <f>IF(Table1[[#This Row],[Transcript type]] = O$1, 1, 0)</f>
        <v>0</v>
      </c>
    </row>
    <row r="338" spans="1:16" x14ac:dyDescent="0.25">
      <c r="A338" t="s">
        <v>1054</v>
      </c>
      <c r="B338">
        <v>507.78196567430803</v>
      </c>
      <c r="C338">
        <v>-0.49073525857988098</v>
      </c>
      <c r="D338" s="3">
        <f>IF(C338&lt;&gt;"NA", (IF(C338&lt;0, -1/(2^C338), (2^C338))), "NA")</f>
        <v>-1.4051608228344714</v>
      </c>
      <c r="E338">
        <v>0.147117267118413</v>
      </c>
      <c r="F338">
        <v>-3.3356741067307398</v>
      </c>
      <c r="G338" s="3">
        <v>8.5092851682480803E-4</v>
      </c>
      <c r="H338" s="3">
        <v>1.2663363473111E-2</v>
      </c>
      <c r="I338" t="s">
        <v>11</v>
      </c>
      <c r="J338" t="s">
        <v>25</v>
      </c>
      <c r="K338" t="s">
        <v>1055</v>
      </c>
      <c r="M338" s="3" t="str">
        <f>RIGHT(A338, 5)</f>
        <v>sense</v>
      </c>
      <c r="N338" s="3" t="str">
        <f>IF((OR($N$1 = M338,$O$1 = M338)), A338, "")</f>
        <v>PROKKA_04591_sense</v>
      </c>
      <c r="O338">
        <f>IF(Table1[[#This Row],[Transcript type]]=N$1, 1, 0)</f>
        <v>0</v>
      </c>
      <c r="P338">
        <f>IF(Table1[[#This Row],[Transcript type]] = O$1, 1, 0)</f>
        <v>1</v>
      </c>
    </row>
    <row r="339" spans="1:16" x14ac:dyDescent="0.25">
      <c r="A339" t="s">
        <v>1056</v>
      </c>
      <c r="B339">
        <v>79.864563399228899</v>
      </c>
      <c r="C339">
        <v>0.99088567078258605</v>
      </c>
      <c r="D339" s="3">
        <f>IF(C339&lt;&gt;"NA", (IF(C339&lt;0, -1/(2^C339), (2^C339))), "NA")</f>
        <v>1.9874046845956406</v>
      </c>
      <c r="E339">
        <v>0.25925228820547003</v>
      </c>
      <c r="F339">
        <v>3.8220903570087699</v>
      </c>
      <c r="G339">
        <v>1.3232518232501601E-4</v>
      </c>
      <c r="H339">
        <v>2.88821764621402E-3</v>
      </c>
      <c r="I339" t="s">
        <v>11</v>
      </c>
      <c r="J339" t="s">
        <v>1057</v>
      </c>
      <c r="K339" t="s">
        <v>1058</v>
      </c>
      <c r="M339" s="3" t="str">
        <f>RIGHT(A339, 5)</f>
        <v>igtop</v>
      </c>
      <c r="N339" s="3" t="str">
        <f>IF((OR($N$1 = M339,$O$1 = M339)), A339, "")</f>
        <v/>
      </c>
      <c r="O339">
        <f>IF(Table1[[#This Row],[Transcript type]]=N$1, 1, 0)</f>
        <v>0</v>
      </c>
      <c r="P339">
        <f>IF(Table1[[#This Row],[Transcript type]] = O$1, 1, 0)</f>
        <v>0</v>
      </c>
    </row>
    <row r="340" spans="1:16" x14ac:dyDescent="0.25">
      <c r="A340" t="s">
        <v>1059</v>
      </c>
      <c r="B340">
        <v>637.59777899227197</v>
      </c>
      <c r="C340">
        <v>0.459463562050765</v>
      </c>
      <c r="D340" s="3">
        <f>IF(C340&lt;&gt;"NA", (IF(C340&lt;0, -1/(2^C340), (2^C340))), "NA")</f>
        <v>1.3750304448816473</v>
      </c>
      <c r="E340">
        <v>0.156115328900646</v>
      </c>
      <c r="F340">
        <v>2.9431034433727801</v>
      </c>
      <c r="G340" s="3">
        <v>3.2493982314386102E-3</v>
      </c>
      <c r="H340">
        <v>3.2237969120393999E-2</v>
      </c>
      <c r="I340" t="s">
        <v>11</v>
      </c>
      <c r="J340" t="s">
        <v>1060</v>
      </c>
      <c r="K340" t="s">
        <v>1061</v>
      </c>
      <c r="M340" s="3" t="str">
        <f>RIGHT(A340, 5)</f>
        <v>igbot</v>
      </c>
      <c r="N340" s="3" t="str">
        <f>IF((OR($N$1 = M340,$O$1 = M340)), A340, "")</f>
        <v/>
      </c>
      <c r="O340">
        <f>IF(Table1[[#This Row],[Transcript type]]=N$1, 1, 0)</f>
        <v>0</v>
      </c>
      <c r="P340">
        <f>IF(Table1[[#This Row],[Transcript type]] = O$1, 1, 0)</f>
        <v>0</v>
      </c>
    </row>
    <row r="341" spans="1:16" x14ac:dyDescent="0.25">
      <c r="A341" t="s">
        <v>1062</v>
      </c>
      <c r="B341">
        <v>3907.2274890133599</v>
      </c>
      <c r="C341">
        <v>0.36997121518033199</v>
      </c>
      <c r="D341" s="3">
        <f>IF(C341&lt;&gt;"NA", (IF(C341&lt;0, -1/(2^C341), (2^C341))), "NA")</f>
        <v>1.2923270457203651</v>
      </c>
      <c r="E341">
        <v>0.122362359251872</v>
      </c>
      <c r="F341">
        <v>3.0235704627007101</v>
      </c>
      <c r="G341" s="3">
        <v>2.4981084662876198E-3</v>
      </c>
      <c r="H341">
        <v>2.7022490480040798E-2</v>
      </c>
      <c r="I341" t="s">
        <v>11</v>
      </c>
      <c r="J341" t="s">
        <v>1060</v>
      </c>
      <c r="K341" t="s">
        <v>1061</v>
      </c>
      <c r="M341" s="3" t="str">
        <f>RIGHT(A341, 5)</f>
        <v>sense</v>
      </c>
      <c r="N341" s="3" t="str">
        <f>IF((OR($N$1 = M341,$O$1 = M341)), A341, "")</f>
        <v>PROKKA_04639_sense</v>
      </c>
      <c r="O341">
        <f>IF(Table1[[#This Row],[Transcript type]]=N$1, 1, 0)</f>
        <v>0</v>
      </c>
      <c r="P341">
        <f>IF(Table1[[#This Row],[Transcript type]] = O$1, 1, 0)</f>
        <v>1</v>
      </c>
    </row>
    <row r="342" spans="1:16" x14ac:dyDescent="0.25">
      <c r="A342" t="s">
        <v>1063</v>
      </c>
      <c r="B342">
        <v>190.29341999666201</v>
      </c>
      <c r="C342">
        <v>-0.57191509227831105</v>
      </c>
      <c r="D342" s="3">
        <f>IF(C342&lt;&gt;"NA", (IF(C342&lt;0, -1/(2^C342), (2^C342))), "NA")</f>
        <v>-1.4864954963226567</v>
      </c>
      <c r="E342">
        <v>0.20350699467667299</v>
      </c>
      <c r="F342">
        <v>-2.81029697867121</v>
      </c>
      <c r="G342" s="3">
        <v>4.9495805069893197E-3</v>
      </c>
      <c r="H342" s="3">
        <v>4.30648941852841E-2</v>
      </c>
      <c r="I342" t="s">
        <v>11</v>
      </c>
      <c r="J342" t="s">
        <v>25</v>
      </c>
      <c r="K342" t="s">
        <v>1064</v>
      </c>
      <c r="M342" s="3" t="str">
        <f>RIGHT(A342, 5)</f>
        <v>antis</v>
      </c>
      <c r="N342" s="3" t="str">
        <f>IF((OR($N$1 = M342,$O$1 = M342)), A342, "")</f>
        <v>PROKKA_04640_antis</v>
      </c>
      <c r="O342">
        <f>IF(Table1[[#This Row],[Transcript type]]=N$1, 1, 0)</f>
        <v>1</v>
      </c>
      <c r="P342">
        <f>IF(Table1[[#This Row],[Transcript type]] = O$1, 1, 0)</f>
        <v>0</v>
      </c>
    </row>
    <row r="343" spans="1:16" x14ac:dyDescent="0.25">
      <c r="A343" t="s">
        <v>1065</v>
      </c>
      <c r="B343">
        <v>1070.0497346520999</v>
      </c>
      <c r="C343">
        <v>0.49720812187800301</v>
      </c>
      <c r="D343" s="3">
        <f>IF(C343&lt;&gt;"NA", (IF(C343&lt;0, -1/(2^C343), (2^C343))), "NA")</f>
        <v>1.4114794474672809</v>
      </c>
      <c r="E343">
        <v>0.13150931263439899</v>
      </c>
      <c r="F343">
        <v>3.78078260708625</v>
      </c>
      <c r="G343" s="3">
        <v>1.5633614366225001E-4</v>
      </c>
      <c r="H343" s="3">
        <v>3.3673982523039899E-3</v>
      </c>
      <c r="I343" t="s">
        <v>11</v>
      </c>
      <c r="J343" t="s">
        <v>592</v>
      </c>
      <c r="K343" t="s">
        <v>1066</v>
      </c>
      <c r="M343" s="3" t="str">
        <f>RIGHT(A343, 5)</f>
        <v>sense</v>
      </c>
      <c r="N343" s="3" t="str">
        <f>IF((OR($N$1 = M343,$O$1 = M343)), A343, "")</f>
        <v>PROKKA_04642_sense</v>
      </c>
      <c r="O343">
        <f>IF(Table1[[#This Row],[Transcript type]]=N$1, 1, 0)</f>
        <v>0</v>
      </c>
      <c r="P343">
        <f>IF(Table1[[#This Row],[Transcript type]] = O$1, 1, 0)</f>
        <v>1</v>
      </c>
    </row>
    <row r="344" spans="1:16" x14ac:dyDescent="0.25">
      <c r="A344" t="s">
        <v>1067</v>
      </c>
      <c r="B344">
        <v>1313.4071573981801</v>
      </c>
      <c r="C344">
        <v>0.457338927417413</v>
      </c>
      <c r="D344" s="3">
        <f>IF(C344&lt;&gt;"NA", (IF(C344&lt;0, -1/(2^C344), (2^C344))), "NA")</f>
        <v>1.3730069492015093</v>
      </c>
      <c r="E344">
        <v>0.12491513645961599</v>
      </c>
      <c r="F344">
        <v>3.6611970364797699</v>
      </c>
      <c r="G344" s="3">
        <v>2.5103959636445401E-4</v>
      </c>
      <c r="H344">
        <v>4.9117747320551099E-3</v>
      </c>
      <c r="I344" t="s">
        <v>11</v>
      </c>
      <c r="J344" t="s">
        <v>995</v>
      </c>
      <c r="K344" t="s">
        <v>1068</v>
      </c>
      <c r="M344" s="3" t="str">
        <f>RIGHT(A344, 5)</f>
        <v>sense</v>
      </c>
      <c r="N344" s="3" t="str">
        <f>IF((OR($N$1 = M344,$O$1 = M344)), A344, "")</f>
        <v>PROKKA_04645_sense</v>
      </c>
      <c r="O344">
        <f>IF(Table1[[#This Row],[Transcript type]]=N$1, 1, 0)</f>
        <v>0</v>
      </c>
      <c r="P344">
        <f>IF(Table1[[#This Row],[Transcript type]] = O$1, 1, 0)</f>
        <v>1</v>
      </c>
    </row>
    <row r="345" spans="1:16" x14ac:dyDescent="0.25">
      <c r="A345" t="s">
        <v>1069</v>
      </c>
      <c r="B345">
        <v>473.30100991150198</v>
      </c>
      <c r="C345">
        <v>0.42270290256795701</v>
      </c>
      <c r="D345" s="3">
        <f>IF(C345&lt;&gt;"NA", (IF(C345&lt;0, -1/(2^C345), (2^C345))), "NA")</f>
        <v>1.3404365240498504</v>
      </c>
      <c r="E345">
        <v>0.15030554531572901</v>
      </c>
      <c r="F345">
        <v>2.8122908019130999</v>
      </c>
      <c r="G345" s="3">
        <v>4.9190009282832799E-3</v>
      </c>
      <c r="H345" s="3">
        <v>4.3048423686132001E-2</v>
      </c>
      <c r="I345" t="s">
        <v>11</v>
      </c>
      <c r="J345" t="s">
        <v>25</v>
      </c>
      <c r="K345" t="s">
        <v>1070</v>
      </c>
      <c r="M345" s="3" t="str">
        <f>RIGHT(A345, 5)</f>
        <v>sense</v>
      </c>
      <c r="N345" s="3" t="str">
        <f>IF((OR($N$1 = M345,$O$1 = M345)), A345, "")</f>
        <v>PROKKA_04653_sense</v>
      </c>
      <c r="O345">
        <f>IF(Table1[[#This Row],[Transcript type]]=N$1, 1, 0)</f>
        <v>0</v>
      </c>
      <c r="P345">
        <f>IF(Table1[[#This Row],[Transcript type]] = O$1, 1, 0)</f>
        <v>1</v>
      </c>
    </row>
    <row r="346" spans="1:16" x14ac:dyDescent="0.25">
      <c r="A346" t="s">
        <v>1071</v>
      </c>
      <c r="B346">
        <v>68.102479037847999</v>
      </c>
      <c r="C346">
        <v>1.2378293468980399</v>
      </c>
      <c r="D346" s="3">
        <f>IF(C346&lt;&gt;"NA", (IF(C346&lt;0, -1/(2^C346), (2^C346))), "NA")</f>
        <v>2.3584341942268976</v>
      </c>
      <c r="E346">
        <v>0.30357060595936902</v>
      </c>
      <c r="F346">
        <v>4.0775665449760901</v>
      </c>
      <c r="G346" s="1">
        <v>4.5509507101277901E-5</v>
      </c>
      <c r="H346">
        <v>1.17014235274542E-3</v>
      </c>
      <c r="I346" t="s">
        <v>11</v>
      </c>
      <c r="J346" t="s">
        <v>1072</v>
      </c>
      <c r="K346" t="s">
        <v>1073</v>
      </c>
      <c r="M346" s="3" t="str">
        <f>RIGHT(A346, 5)</f>
        <v>antis</v>
      </c>
      <c r="N346" s="3" t="str">
        <f>IF((OR($N$1 = M346,$O$1 = M346)), A346, "")</f>
        <v>PROKKA_04655_antis</v>
      </c>
      <c r="O346">
        <f>IF(Table1[[#This Row],[Transcript type]]=N$1, 1, 0)</f>
        <v>1</v>
      </c>
      <c r="P346">
        <f>IF(Table1[[#This Row],[Transcript type]] = O$1, 1, 0)</f>
        <v>0</v>
      </c>
    </row>
    <row r="347" spans="1:16" x14ac:dyDescent="0.25">
      <c r="A347" t="s">
        <v>1074</v>
      </c>
      <c r="B347">
        <v>500.53462400224203</v>
      </c>
      <c r="C347">
        <v>0.43916046440245998</v>
      </c>
      <c r="D347" s="3">
        <f>IF(C347&lt;&gt;"NA", (IF(C347&lt;0, -1/(2^C347), (2^C347))), "NA")</f>
        <v>1.3558151195581245</v>
      </c>
      <c r="E347">
        <v>0.14760761197758901</v>
      </c>
      <c r="F347">
        <v>2.9751884643261901</v>
      </c>
      <c r="G347">
        <v>2.9280859502008E-3</v>
      </c>
      <c r="H347">
        <v>3.0083326572042102E-2</v>
      </c>
      <c r="I347" t="s">
        <v>11</v>
      </c>
      <c r="J347" t="s">
        <v>1072</v>
      </c>
      <c r="K347" t="s">
        <v>1075</v>
      </c>
      <c r="M347" s="3" t="str">
        <f>RIGHT(A347, 5)</f>
        <v>sense</v>
      </c>
      <c r="N347" s="3" t="str">
        <f>IF((OR($N$1 = M347,$O$1 = M347)), A347, "")</f>
        <v>PROKKA_04658_sense</v>
      </c>
      <c r="O347">
        <f>IF(Table1[[#This Row],[Transcript type]]=N$1, 1, 0)</f>
        <v>0</v>
      </c>
      <c r="P347">
        <f>IF(Table1[[#This Row],[Transcript type]] = O$1, 1, 0)</f>
        <v>1</v>
      </c>
    </row>
    <row r="348" spans="1:16" x14ac:dyDescent="0.25">
      <c r="A348" t="s">
        <v>1076</v>
      </c>
      <c r="B348">
        <v>29.539056873219501</v>
      </c>
      <c r="C348">
        <v>-1.3814283561146099</v>
      </c>
      <c r="D348" s="3">
        <f>IF(C348&lt;&gt;"NA", (IF(C348&lt;0, -1/(2^C348), (2^C348))), "NA")</f>
        <v>-2.6052618025803942</v>
      </c>
      <c r="E348">
        <v>0.39331910455774</v>
      </c>
      <c r="F348">
        <v>-3.5122330446366901</v>
      </c>
      <c r="G348">
        <v>4.4435816824655802E-4</v>
      </c>
      <c r="H348">
        <v>7.5772325147876601E-3</v>
      </c>
      <c r="I348" t="s">
        <v>11</v>
      </c>
      <c r="J348" t="s">
        <v>25</v>
      </c>
      <c r="K348" t="s">
        <v>1077</v>
      </c>
      <c r="M348" s="3" t="str">
        <f>RIGHT(A348, 5)</f>
        <v>igbot</v>
      </c>
      <c r="N348" s="3" t="str">
        <f>IF((OR($N$1 = M348,$O$1 = M348)), A348, "")</f>
        <v/>
      </c>
      <c r="O348">
        <f>IF(Table1[[#This Row],[Transcript type]]=N$1, 1, 0)</f>
        <v>0</v>
      </c>
      <c r="P348">
        <f>IF(Table1[[#This Row],[Transcript type]] = O$1, 1, 0)</f>
        <v>0</v>
      </c>
    </row>
    <row r="349" spans="1:16" x14ac:dyDescent="0.25">
      <c r="A349" t="s">
        <v>1078</v>
      </c>
      <c r="B349">
        <v>1858.37706957969</v>
      </c>
      <c r="C349">
        <v>-0.47968572604180798</v>
      </c>
      <c r="D349" s="3">
        <f>IF(C349&lt;&gt;"NA", (IF(C349&lt;0, -1/(2^C349), (2^C349))), "NA")</f>
        <v>-1.3944398711192116</v>
      </c>
      <c r="E349">
        <v>0.15097620164732001</v>
      </c>
      <c r="F349">
        <v>-3.1772274094055799</v>
      </c>
      <c r="G349" s="3">
        <v>1.4869039448792999E-3</v>
      </c>
      <c r="H349">
        <v>1.8936451848137099E-2</v>
      </c>
      <c r="I349" t="s">
        <v>11</v>
      </c>
      <c r="J349" t="s">
        <v>25</v>
      </c>
      <c r="K349" t="s">
        <v>1077</v>
      </c>
      <c r="M349" s="3" t="str">
        <f>RIGHT(A349, 5)</f>
        <v>igtop</v>
      </c>
      <c r="N349" s="3" t="str">
        <f>IF((OR($N$1 = M349,$O$1 = M349)), A349, "")</f>
        <v/>
      </c>
      <c r="O349">
        <f>IF(Table1[[#This Row],[Transcript type]]=N$1, 1, 0)</f>
        <v>0</v>
      </c>
      <c r="P349">
        <f>IF(Table1[[#This Row],[Transcript type]] = O$1, 1, 0)</f>
        <v>0</v>
      </c>
    </row>
    <row r="350" spans="1:16" x14ac:dyDescent="0.25">
      <c r="A350" t="s">
        <v>1079</v>
      </c>
      <c r="B350">
        <v>431.49855157005902</v>
      </c>
      <c r="C350">
        <v>0.79148451046761703</v>
      </c>
      <c r="D350" s="3">
        <f>IF(C350&lt;&gt;"NA", (IF(C350&lt;0, -1/(2^C350), (2^C350))), "NA")</f>
        <v>1.7308545686899233</v>
      </c>
      <c r="E350">
        <v>0.14481653556680199</v>
      </c>
      <c r="F350">
        <v>5.4654291194703699</v>
      </c>
      <c r="G350" s="1">
        <v>4.6178829143266902E-8</v>
      </c>
      <c r="H350" s="1">
        <v>3.43612469579672E-6</v>
      </c>
      <c r="I350" t="s">
        <v>1080</v>
      </c>
      <c r="J350" t="s">
        <v>1081</v>
      </c>
      <c r="K350" t="s">
        <v>1082</v>
      </c>
      <c r="M350" s="3" t="str">
        <f>RIGHT(A350, 5)</f>
        <v>sense</v>
      </c>
      <c r="N350" s="3" t="str">
        <f>IF((OR($N$1 = M350,$O$1 = M350)), A350, "")</f>
        <v>PROKKA_04703_sense</v>
      </c>
      <c r="O350">
        <f>IF(Table1[[#This Row],[Transcript type]]=N$1, 1, 0)</f>
        <v>0</v>
      </c>
      <c r="P350">
        <f>IF(Table1[[#This Row],[Transcript type]] = O$1, 1, 0)</f>
        <v>1</v>
      </c>
    </row>
    <row r="351" spans="1:16" x14ac:dyDescent="0.25">
      <c r="A351" t="s">
        <v>1083</v>
      </c>
      <c r="B351">
        <v>633.66521325538599</v>
      </c>
      <c r="C351">
        <v>-0.411626449783635</v>
      </c>
      <c r="D351" s="3">
        <f>IF(C351&lt;&gt;"NA", (IF(C351&lt;0, -1/(2^C351), (2^C351))), "NA")</f>
        <v>-1.3301845780741608</v>
      </c>
      <c r="E351">
        <v>0.14653663568487099</v>
      </c>
      <c r="F351">
        <v>-2.8090343951177101</v>
      </c>
      <c r="G351">
        <v>4.9690337503353801E-3</v>
      </c>
      <c r="H351">
        <v>4.3101732250548697E-2</v>
      </c>
      <c r="I351" t="s">
        <v>11</v>
      </c>
      <c r="J351" t="s">
        <v>25</v>
      </c>
      <c r="K351" t="s">
        <v>1084</v>
      </c>
      <c r="M351" s="3" t="str">
        <f>RIGHT(A351, 5)</f>
        <v>sense</v>
      </c>
      <c r="N351" s="3" t="str">
        <f>IF((OR($N$1 = M351,$O$1 = M351)), A351, "")</f>
        <v>PROKKA_04713_sense</v>
      </c>
      <c r="O351">
        <f>IF(Table1[[#This Row],[Transcript type]]=N$1, 1, 0)</f>
        <v>0</v>
      </c>
      <c r="P351">
        <f>IF(Table1[[#This Row],[Transcript type]] = O$1, 1, 0)</f>
        <v>1</v>
      </c>
    </row>
    <row r="352" spans="1:16" x14ac:dyDescent="0.25">
      <c r="A352" t="s">
        <v>1085</v>
      </c>
      <c r="B352">
        <v>122.745906706979</v>
      </c>
      <c r="C352">
        <v>-0.59175726533254602</v>
      </c>
      <c r="D352" s="3">
        <f>IF(C352&lt;&gt;"NA", (IF(C352&lt;0, -1/(2^C352), (2^C352))), "NA")</f>
        <v>-1.50708132051194</v>
      </c>
      <c r="E352">
        <v>0.20876368562063899</v>
      </c>
      <c r="F352">
        <v>-2.8345795082765202</v>
      </c>
      <c r="G352">
        <v>4.5886038158737003E-3</v>
      </c>
      <c r="H352">
        <v>4.1046690964946703E-2</v>
      </c>
      <c r="I352" t="s">
        <v>11</v>
      </c>
      <c r="J352" t="s">
        <v>1086</v>
      </c>
      <c r="K352" t="s">
        <v>1087</v>
      </c>
      <c r="M352" s="3" t="str">
        <f>RIGHT(A352, 5)</f>
        <v>sense</v>
      </c>
      <c r="N352" s="3" t="str">
        <f>IF((OR($N$1 = M352,$O$1 = M352)), A352, "")</f>
        <v>PROKKA_04723_sense</v>
      </c>
      <c r="O352">
        <f>IF(Table1[[#This Row],[Transcript type]]=N$1, 1, 0)</f>
        <v>0</v>
      </c>
      <c r="P352">
        <f>IF(Table1[[#This Row],[Transcript type]] = O$1, 1, 0)</f>
        <v>1</v>
      </c>
    </row>
    <row r="353" spans="1:16" x14ac:dyDescent="0.25">
      <c r="A353" t="s">
        <v>1088</v>
      </c>
      <c r="B353">
        <v>496.33253630970501</v>
      </c>
      <c r="C353">
        <v>0.50848455941099502</v>
      </c>
      <c r="D353" s="3">
        <f>IF(C353&lt;&gt;"NA", (IF(C353&lt;0, -1/(2^C353), (2^C353))), "NA")</f>
        <v>1.4225551253551532</v>
      </c>
      <c r="E353">
        <v>0.18115471854444601</v>
      </c>
      <c r="F353">
        <v>2.8069076174035201</v>
      </c>
      <c r="G353" s="3">
        <v>5.0019584347266999E-3</v>
      </c>
      <c r="H353">
        <v>4.3101732250548697E-2</v>
      </c>
      <c r="I353" t="s">
        <v>1089</v>
      </c>
      <c r="J353" t="s">
        <v>1090</v>
      </c>
      <c r="K353" t="s">
        <v>1091</v>
      </c>
      <c r="M353" s="3" t="str">
        <f>RIGHT(A353, 5)</f>
        <v>sense</v>
      </c>
      <c r="N353" s="3" t="str">
        <f>IF((OR($N$1 = M353,$O$1 = M353)), A353, "")</f>
        <v>PROKKA_04733_sense</v>
      </c>
      <c r="O353">
        <f>IF(Table1[[#This Row],[Transcript type]]=N$1, 1, 0)</f>
        <v>0</v>
      </c>
      <c r="P353">
        <f>IF(Table1[[#This Row],[Transcript type]] = O$1, 1, 0)</f>
        <v>1</v>
      </c>
    </row>
    <row r="354" spans="1:16" x14ac:dyDescent="0.25">
      <c r="A354" t="s">
        <v>1092</v>
      </c>
      <c r="B354">
        <v>384.02000115705403</v>
      </c>
      <c r="C354">
        <v>-0.72973752544986104</v>
      </c>
      <c r="D354" s="3">
        <f>IF(C354&lt;&gt;"NA", (IF(C354&lt;0, -1/(2^C354), (2^C354))), "NA")</f>
        <v>-1.6583373570716422</v>
      </c>
      <c r="E354">
        <v>0.15679310972858901</v>
      </c>
      <c r="F354">
        <v>-4.6541428173281698</v>
      </c>
      <c r="G354" s="1">
        <v>3.2533125854165298E-6</v>
      </c>
      <c r="H354">
        <v>1.3539845853373399E-4</v>
      </c>
      <c r="I354" t="s">
        <v>1093</v>
      </c>
      <c r="J354" t="s">
        <v>1094</v>
      </c>
      <c r="K354" t="s">
        <v>1095</v>
      </c>
      <c r="M354" s="3" t="str">
        <f>RIGHT(A354, 5)</f>
        <v>igtop</v>
      </c>
      <c r="N354" s="3" t="str">
        <f>IF((OR($N$1 = M354,$O$1 = M354)), A354, "")</f>
        <v/>
      </c>
      <c r="O354">
        <f>IF(Table1[[#This Row],[Transcript type]]=N$1, 1, 0)</f>
        <v>0</v>
      </c>
      <c r="P354">
        <f>IF(Table1[[#This Row],[Transcript type]] = O$1, 1, 0)</f>
        <v>0</v>
      </c>
    </row>
    <row r="355" spans="1:16" x14ac:dyDescent="0.25">
      <c r="A355" t="s">
        <v>1096</v>
      </c>
      <c r="B355">
        <v>51.216480164378702</v>
      </c>
      <c r="C355">
        <v>-0.93560295729444898</v>
      </c>
      <c r="D355" s="3">
        <f>IF(C355&lt;&gt;"NA", (IF(C355&lt;0, -1/(2^C355), (2^C355))), "NA")</f>
        <v>-1.9126898542203949</v>
      </c>
      <c r="E355">
        <v>0.29368625193307601</v>
      </c>
      <c r="F355">
        <v>-3.1857226926225</v>
      </c>
      <c r="G355" s="3">
        <v>1.4439292822996199E-3</v>
      </c>
      <c r="H355" s="3">
        <v>1.8514717246405899E-2</v>
      </c>
      <c r="I355" t="s">
        <v>11</v>
      </c>
      <c r="J355" t="s">
        <v>164</v>
      </c>
      <c r="K355" t="s">
        <v>1097</v>
      </c>
      <c r="M355" s="3" t="str">
        <f>RIGHT(A355, 5)</f>
        <v>igtop</v>
      </c>
      <c r="N355" s="3" t="str">
        <f>IF((OR($N$1 = M355,$O$1 = M355)), A355, "")</f>
        <v/>
      </c>
      <c r="O355">
        <f>IF(Table1[[#This Row],[Transcript type]]=N$1, 1, 0)</f>
        <v>0</v>
      </c>
      <c r="P355">
        <f>IF(Table1[[#This Row],[Transcript type]] = O$1, 1, 0)</f>
        <v>0</v>
      </c>
    </row>
    <row r="356" spans="1:16" x14ac:dyDescent="0.25">
      <c r="A356" t="s">
        <v>1098</v>
      </c>
      <c r="B356">
        <v>924.24051026222901</v>
      </c>
      <c r="C356">
        <v>-0.49202024172835002</v>
      </c>
      <c r="D356" s="3">
        <f>IF(C356&lt;&gt;"NA", (IF(C356&lt;0, -1/(2^C356), (2^C356))), "NA")</f>
        <v>-1.4064129324470289</v>
      </c>
      <c r="E356">
        <v>0.15168271008179299</v>
      </c>
      <c r="F356">
        <v>-3.2437463799469</v>
      </c>
      <c r="G356">
        <v>1.1796873566200601E-3</v>
      </c>
      <c r="H356">
        <v>1.60483230148507E-2</v>
      </c>
      <c r="I356" t="s">
        <v>11</v>
      </c>
      <c r="J356" t="s">
        <v>1099</v>
      </c>
      <c r="K356" t="s">
        <v>1100</v>
      </c>
      <c r="M356" s="3" t="str">
        <f>RIGHT(A356, 5)</f>
        <v>igtop</v>
      </c>
      <c r="N356" s="3" t="str">
        <f>IF((OR($N$1 = M356,$O$1 = M356)), A356, "")</f>
        <v/>
      </c>
      <c r="O356">
        <f>IF(Table1[[#This Row],[Transcript type]]=N$1, 1, 0)</f>
        <v>0</v>
      </c>
      <c r="P356">
        <f>IF(Table1[[#This Row],[Transcript type]] = O$1, 1, 0)</f>
        <v>0</v>
      </c>
    </row>
    <row r="357" spans="1:16" x14ac:dyDescent="0.25">
      <c r="A357" t="s">
        <v>1101</v>
      </c>
      <c r="B357">
        <v>3996.91414694375</v>
      </c>
      <c r="C357">
        <v>0.54879100436480799</v>
      </c>
      <c r="D357" s="3">
        <f>IF(C357&lt;&gt;"NA", (IF(C357&lt;0, -1/(2^C357), (2^C357))), "NA")</f>
        <v>1.462859288630352</v>
      </c>
      <c r="E357">
        <v>0.13420782853097399</v>
      </c>
      <c r="F357">
        <v>4.0891132087585396</v>
      </c>
      <c r="G357" s="1">
        <v>4.3302548729450597E-5</v>
      </c>
      <c r="H357">
        <v>1.13116391920389E-3</v>
      </c>
      <c r="I357" t="s">
        <v>11</v>
      </c>
      <c r="J357" t="s">
        <v>25</v>
      </c>
      <c r="K357" t="s">
        <v>1102</v>
      </c>
      <c r="M357" s="3" t="str">
        <f>RIGHT(A357, 5)</f>
        <v>sense</v>
      </c>
      <c r="N357" s="3" t="str">
        <f>IF((OR($N$1 = M357,$O$1 = M357)), A357, "")</f>
        <v>PROKKA_04783_sense</v>
      </c>
      <c r="O357">
        <f>IF(Table1[[#This Row],[Transcript type]]=N$1, 1, 0)</f>
        <v>0</v>
      </c>
      <c r="P357">
        <f>IF(Table1[[#This Row],[Transcript type]] = O$1, 1, 0)</f>
        <v>1</v>
      </c>
    </row>
    <row r="358" spans="1:16" x14ac:dyDescent="0.25">
      <c r="A358" t="s">
        <v>1103</v>
      </c>
      <c r="B358">
        <v>5588.9200860916999</v>
      </c>
      <c r="C358">
        <v>0.50868185307666602</v>
      </c>
      <c r="D358" s="3">
        <f>IF(C358&lt;&gt;"NA", (IF(C358&lt;0, -1/(2^C358), (2^C358))), "NA")</f>
        <v>1.4227496781185036</v>
      </c>
      <c r="E358">
        <v>0.17075603090025701</v>
      </c>
      <c r="F358">
        <v>2.9789978743052399</v>
      </c>
      <c r="G358" s="3">
        <v>2.8919278452304901E-3</v>
      </c>
      <c r="H358" s="3">
        <v>2.9899489785109399E-2</v>
      </c>
      <c r="I358" t="s">
        <v>11</v>
      </c>
      <c r="J358" t="s">
        <v>1104</v>
      </c>
      <c r="K358" t="s">
        <v>1105</v>
      </c>
      <c r="M358" s="3" t="str">
        <f>RIGHT(A358, 5)</f>
        <v>sense</v>
      </c>
      <c r="N358" s="3" t="str">
        <f>IF((OR($N$1 = M358,$O$1 = M358)), A358, "")</f>
        <v>PROKKA_04784_sense</v>
      </c>
      <c r="O358">
        <f>IF(Table1[[#This Row],[Transcript type]]=N$1, 1, 0)</f>
        <v>0</v>
      </c>
      <c r="P358">
        <f>IF(Table1[[#This Row],[Transcript type]] = O$1, 1, 0)</f>
        <v>1</v>
      </c>
    </row>
    <row r="359" spans="1:16" x14ac:dyDescent="0.25">
      <c r="A359" t="s">
        <v>1106</v>
      </c>
      <c r="B359">
        <v>1554.5501465537</v>
      </c>
      <c r="C359">
        <v>0.61237718902730298</v>
      </c>
      <c r="D359" s="3">
        <f>IF(C359&lt;&gt;"NA", (IF(C359&lt;0, -1/(2^C359), (2^C359))), "NA")</f>
        <v>1.5287761632425949</v>
      </c>
      <c r="E359">
        <v>0.204122372492299</v>
      </c>
      <c r="F359">
        <v>3.0000493407473399</v>
      </c>
      <c r="G359" s="3">
        <v>2.6993587542014398E-3</v>
      </c>
      <c r="H359">
        <v>2.8631859269726299E-2</v>
      </c>
      <c r="I359" t="s">
        <v>11</v>
      </c>
      <c r="J359" t="s">
        <v>25</v>
      </c>
      <c r="K359" t="s">
        <v>1107</v>
      </c>
      <c r="M359" s="3" t="str">
        <f>RIGHT(A359, 5)</f>
        <v>igbot</v>
      </c>
      <c r="N359" s="3" t="str">
        <f>IF((OR($N$1 = M359,$O$1 = M359)), A359, "")</f>
        <v/>
      </c>
      <c r="O359">
        <f>IF(Table1[[#This Row],[Transcript type]]=N$1, 1, 0)</f>
        <v>0</v>
      </c>
      <c r="P359">
        <f>IF(Table1[[#This Row],[Transcript type]] = O$1, 1, 0)</f>
        <v>0</v>
      </c>
    </row>
    <row r="360" spans="1:16" x14ac:dyDescent="0.25">
      <c r="A360" t="s">
        <v>1108</v>
      </c>
      <c r="B360">
        <v>418.91700577807399</v>
      </c>
      <c r="C360">
        <v>0.52335620229533097</v>
      </c>
      <c r="D360" s="3">
        <f>IF(C360&lt;&gt;"NA", (IF(C360&lt;0, -1/(2^C360), (2^C360))), "NA")</f>
        <v>1.4372950017613182</v>
      </c>
      <c r="E360">
        <v>0.15987432927675199</v>
      </c>
      <c r="F360">
        <v>3.2735474460654101</v>
      </c>
      <c r="G360" s="3">
        <v>1.06206558659835E-3</v>
      </c>
      <c r="H360">
        <v>1.4612608694721699E-2</v>
      </c>
      <c r="I360" t="s">
        <v>11</v>
      </c>
      <c r="J360" t="s">
        <v>25</v>
      </c>
      <c r="K360" t="s">
        <v>1109</v>
      </c>
      <c r="M360" s="3" t="str">
        <f>RIGHT(A360, 5)</f>
        <v>sense</v>
      </c>
      <c r="N360" s="3" t="str">
        <f>IF((OR($N$1 = M360,$O$1 = M360)), A360, "")</f>
        <v>PROKKA_04866_sense</v>
      </c>
      <c r="O360">
        <f>IF(Table1[[#This Row],[Transcript type]]=N$1, 1, 0)</f>
        <v>0</v>
      </c>
      <c r="P360">
        <f>IF(Table1[[#This Row],[Transcript type]] = O$1, 1, 0)</f>
        <v>1</v>
      </c>
    </row>
    <row r="361" spans="1:16" x14ac:dyDescent="0.25">
      <c r="A361" t="s">
        <v>1110</v>
      </c>
      <c r="B361">
        <v>66.495159814575302</v>
      </c>
      <c r="C361">
        <v>0.79321057869008804</v>
      </c>
      <c r="D361" s="3">
        <f>IF(C361&lt;&gt;"NA", (IF(C361&lt;0, -1/(2^C361), (2^C361))), "NA")</f>
        <v>1.7329266358226438</v>
      </c>
      <c r="E361">
        <v>0.26124486902393301</v>
      </c>
      <c r="F361">
        <v>3.0362723740898501</v>
      </c>
      <c r="G361" s="3">
        <v>2.39522885295367E-3</v>
      </c>
      <c r="H361">
        <v>2.6256627001909501E-2</v>
      </c>
      <c r="I361" t="s">
        <v>11</v>
      </c>
      <c r="J361" t="s">
        <v>25</v>
      </c>
      <c r="K361" t="s">
        <v>1111</v>
      </c>
      <c r="M361" s="3" t="str">
        <f>RIGHT(A361, 5)</f>
        <v>antis</v>
      </c>
      <c r="N361" s="3" t="str">
        <f>IF((OR($N$1 = M361,$O$1 = M361)), A361, "")</f>
        <v>PROKKA_04887_antis</v>
      </c>
      <c r="O361">
        <f>IF(Table1[[#This Row],[Transcript type]]=N$1, 1, 0)</f>
        <v>1</v>
      </c>
      <c r="P361">
        <f>IF(Table1[[#This Row],[Transcript type]] = O$1, 1, 0)</f>
        <v>0</v>
      </c>
    </row>
    <row r="362" spans="1:16" x14ac:dyDescent="0.25">
      <c r="A362" t="s">
        <v>1112</v>
      </c>
      <c r="B362">
        <v>18652.8608634839</v>
      </c>
      <c r="C362">
        <v>0.794735601983799</v>
      </c>
      <c r="D362" s="3">
        <f>IF(C362&lt;&gt;"NA", (IF(C362&lt;0, -1/(2^C362), (2^C362))), "NA")</f>
        <v>1.7347594214669895</v>
      </c>
      <c r="E362">
        <v>0.18716428371926899</v>
      </c>
      <c r="F362">
        <v>4.2461926292295997</v>
      </c>
      <c r="G362" s="1">
        <v>2.1743371530915701E-5</v>
      </c>
      <c r="H362" s="3">
        <v>6.3941136280435404E-4</v>
      </c>
      <c r="I362" t="s">
        <v>1113</v>
      </c>
      <c r="J362" t="s">
        <v>1114</v>
      </c>
      <c r="K362" t="s">
        <v>1115</v>
      </c>
      <c r="M362" s="3" t="str">
        <f>RIGHT(A362, 5)</f>
        <v>sense</v>
      </c>
      <c r="N362" s="3" t="str">
        <f>IF((OR($N$1 = M362,$O$1 = M362)), A362, "")</f>
        <v>PROKKA_04890_sense</v>
      </c>
      <c r="O362">
        <f>IF(Table1[[#This Row],[Transcript type]]=N$1, 1, 0)</f>
        <v>0</v>
      </c>
      <c r="P362">
        <f>IF(Table1[[#This Row],[Transcript type]] = O$1, 1, 0)</f>
        <v>1</v>
      </c>
    </row>
    <row r="363" spans="1:16" x14ac:dyDescent="0.25">
      <c r="A363" t="s">
        <v>1116</v>
      </c>
      <c r="B363">
        <v>202.067330027998</v>
      </c>
      <c r="C363">
        <v>-0.59899070294730095</v>
      </c>
      <c r="D363" s="3">
        <f>IF(C363&lt;&gt;"NA", (IF(C363&lt;0, -1/(2^C363), (2^C363))), "NA")</f>
        <v>-1.5146565550565754</v>
      </c>
      <c r="E363">
        <v>0.17158126915661401</v>
      </c>
      <c r="F363">
        <v>-3.4910028693199702</v>
      </c>
      <c r="G363" s="3">
        <v>4.81211085298302E-4</v>
      </c>
      <c r="H363">
        <v>8.0381892513604197E-3</v>
      </c>
      <c r="I363" t="s">
        <v>1117</v>
      </c>
      <c r="J363" t="s">
        <v>1118</v>
      </c>
      <c r="K363" t="s">
        <v>1119</v>
      </c>
      <c r="M363" s="3" t="str">
        <f>RIGHT(A363, 5)</f>
        <v>sense</v>
      </c>
      <c r="N363" s="3" t="str">
        <f>IF((OR($N$1 = M363,$O$1 = M363)), A363, "")</f>
        <v>PROKKA_04891_sense</v>
      </c>
      <c r="O363">
        <f>IF(Table1[[#This Row],[Transcript type]]=N$1, 1, 0)</f>
        <v>0</v>
      </c>
      <c r="P363">
        <f>IF(Table1[[#This Row],[Transcript type]] = O$1, 1, 0)</f>
        <v>1</v>
      </c>
    </row>
    <row r="364" spans="1:16" x14ac:dyDescent="0.25">
      <c r="A364" t="s">
        <v>1120</v>
      </c>
      <c r="B364">
        <v>80.779011220136098</v>
      </c>
      <c r="C364">
        <v>-0.68516326960960905</v>
      </c>
      <c r="D364" s="3">
        <f>IF(C364&lt;&gt;"NA", (IF(C364&lt;0, -1/(2^C364), (2^C364))), "NA")</f>
        <v>-1.6078839352055028</v>
      </c>
      <c r="E364">
        <v>0.24732678360569499</v>
      </c>
      <c r="F364">
        <v>-2.77027525939909</v>
      </c>
      <c r="G364">
        <v>5.6008937464483398E-3</v>
      </c>
      <c r="H364">
        <v>4.7180084371883001E-2</v>
      </c>
      <c r="I364" t="s">
        <v>11</v>
      </c>
      <c r="J364" t="s">
        <v>151</v>
      </c>
      <c r="K364" t="s">
        <v>1121</v>
      </c>
      <c r="M364" s="3" t="str">
        <f>RIGHT(A364, 5)</f>
        <v>sense</v>
      </c>
      <c r="N364" s="3" t="str">
        <f>IF((OR($N$1 = M364,$O$1 = M364)), A364, "")</f>
        <v>PROKKA_04892_sense</v>
      </c>
      <c r="O364">
        <f>IF(Table1[[#This Row],[Transcript type]]=N$1, 1, 0)</f>
        <v>0</v>
      </c>
      <c r="P364">
        <f>IF(Table1[[#This Row],[Transcript type]] = O$1, 1, 0)</f>
        <v>1</v>
      </c>
    </row>
    <row r="365" spans="1:16" x14ac:dyDescent="0.25">
      <c r="A365" t="s">
        <v>1122</v>
      </c>
      <c r="B365">
        <v>119.08279072900601</v>
      </c>
      <c r="C365">
        <v>0.71321231345292102</v>
      </c>
      <c r="D365" s="3">
        <f>IF(C365&lt;&gt;"NA", (IF(C365&lt;0, -1/(2^C365), (2^C365))), "NA")</f>
        <v>1.6394504663838898</v>
      </c>
      <c r="E365">
        <v>0.23879091999937299</v>
      </c>
      <c r="F365">
        <v>2.9867647959763</v>
      </c>
      <c r="G365" s="3">
        <v>2.8194654926744999E-3</v>
      </c>
      <c r="H365">
        <v>2.93355827002637E-2</v>
      </c>
      <c r="I365" t="s">
        <v>11</v>
      </c>
      <c r="J365" t="s">
        <v>1123</v>
      </c>
      <c r="K365" t="s">
        <v>1124</v>
      </c>
      <c r="M365" s="3" t="str">
        <f>RIGHT(A365, 5)</f>
        <v>sense</v>
      </c>
      <c r="N365" s="3" t="str">
        <f>IF((OR($N$1 = M365,$O$1 = M365)), A365, "")</f>
        <v>PROKKA_04895_sense</v>
      </c>
      <c r="O365">
        <f>IF(Table1[[#This Row],[Transcript type]]=N$1, 1, 0)</f>
        <v>0</v>
      </c>
      <c r="P365">
        <f>IF(Table1[[#This Row],[Transcript type]] = O$1, 1, 0)</f>
        <v>1</v>
      </c>
    </row>
    <row r="366" spans="1:16" x14ac:dyDescent="0.25">
      <c r="A366" t="s">
        <v>1125</v>
      </c>
      <c r="B366">
        <v>132.84748571003499</v>
      </c>
      <c r="C366">
        <v>0.67018577049793204</v>
      </c>
      <c r="D366" s="3">
        <f>IF(C366&lt;&gt;"NA", (IF(C366&lt;0, -1/(2^C366), (2^C366))), "NA")</f>
        <v>1.591277857275083</v>
      </c>
      <c r="E366">
        <v>0.21519398696395201</v>
      </c>
      <c r="F366">
        <v>3.1143331649419999</v>
      </c>
      <c r="G366" s="3">
        <v>1.8436118555806701E-3</v>
      </c>
      <c r="H366" s="3">
        <v>2.2029143121062501E-2</v>
      </c>
      <c r="I366" t="s">
        <v>11</v>
      </c>
      <c r="J366" t="s">
        <v>25</v>
      </c>
      <c r="K366" t="s">
        <v>1126</v>
      </c>
      <c r="M366" s="3" t="str">
        <f>RIGHT(A366, 5)</f>
        <v>sense</v>
      </c>
      <c r="N366" s="3" t="str">
        <f>IF((OR($N$1 = M366,$O$1 = M366)), A366, "")</f>
        <v>PROKKA_04896_sense</v>
      </c>
      <c r="O366">
        <f>IF(Table1[[#This Row],[Transcript type]]=N$1, 1, 0)</f>
        <v>0</v>
      </c>
      <c r="P366">
        <f>IF(Table1[[#This Row],[Transcript type]] = O$1, 1, 0)</f>
        <v>1</v>
      </c>
    </row>
    <row r="367" spans="1:16" x14ac:dyDescent="0.25">
      <c r="A367" t="s">
        <v>1127</v>
      </c>
      <c r="B367">
        <v>63.329347708604999</v>
      </c>
      <c r="C367">
        <v>1.4474957112559499</v>
      </c>
      <c r="D367" s="3">
        <f>IF(C367&lt;&gt;"NA", (IF(C367&lt;0, -1/(2^C367), (2^C367))), "NA")</f>
        <v>2.7273421707001519</v>
      </c>
      <c r="E367">
        <v>0.29150411409712002</v>
      </c>
      <c r="F367">
        <v>4.9656098876659103</v>
      </c>
      <c r="G367" s="1">
        <v>6.8485500617864597E-7</v>
      </c>
      <c r="H367" s="1">
        <v>3.8219578810719698E-5</v>
      </c>
      <c r="I367" t="s">
        <v>11</v>
      </c>
      <c r="J367" t="s">
        <v>1128</v>
      </c>
      <c r="K367" t="s">
        <v>1129</v>
      </c>
      <c r="M367" s="3" t="str">
        <f>RIGHT(A367, 5)</f>
        <v>sense</v>
      </c>
      <c r="N367" s="3" t="str">
        <f>IF((OR($N$1 = M367,$O$1 = M367)), A367, "")</f>
        <v>PROKKA_04923_sense</v>
      </c>
      <c r="O367">
        <f>IF(Table1[[#This Row],[Transcript type]]=N$1, 1, 0)</f>
        <v>0</v>
      </c>
      <c r="P367">
        <f>IF(Table1[[#This Row],[Transcript type]] = O$1, 1, 0)</f>
        <v>1</v>
      </c>
    </row>
    <row r="368" spans="1:16" x14ac:dyDescent="0.25">
      <c r="A368" t="s">
        <v>1130</v>
      </c>
      <c r="B368">
        <v>11720.2231746301</v>
      </c>
      <c r="C368">
        <v>0.72390460902854703</v>
      </c>
      <c r="D368" s="3">
        <f>IF(C368&lt;&gt;"NA", (IF(C368&lt;0, -1/(2^C368), (2^C368))), "NA")</f>
        <v>1.6516461194477869</v>
      </c>
      <c r="E368">
        <v>0.209115460693966</v>
      </c>
      <c r="F368">
        <v>3.46174599728884</v>
      </c>
      <c r="G368" s="3">
        <v>5.3668340318343004E-4</v>
      </c>
      <c r="H368">
        <v>8.7855073101127494E-3</v>
      </c>
      <c r="I368" t="s">
        <v>11</v>
      </c>
      <c r="J368" t="s">
        <v>1131</v>
      </c>
      <c r="K368" t="s">
        <v>1132</v>
      </c>
      <c r="M368" s="3" t="str">
        <f>RIGHT(A368, 5)</f>
        <v>sense</v>
      </c>
      <c r="N368" s="3" t="str">
        <f>IF((OR($N$1 = M368,$O$1 = M368)), A368, "")</f>
        <v>PROKKA_04965_sense</v>
      </c>
      <c r="O368">
        <f>IF(Table1[[#This Row],[Transcript type]]=N$1, 1, 0)</f>
        <v>0</v>
      </c>
      <c r="P368">
        <f>IF(Table1[[#This Row],[Transcript type]] = O$1, 1, 0)</f>
        <v>1</v>
      </c>
    </row>
    <row r="369" spans="1:16" x14ac:dyDescent="0.25">
      <c r="A369" t="s">
        <v>1133</v>
      </c>
      <c r="B369">
        <v>165.157488429002</v>
      </c>
      <c r="C369">
        <v>0.71779362638052802</v>
      </c>
      <c r="D369" s="3">
        <f>IF(C369&lt;&gt;"NA", (IF(C369&lt;0, -1/(2^C369), (2^C369))), "NA")</f>
        <v>1.6446648557424766</v>
      </c>
      <c r="E369">
        <v>0.25221072930323701</v>
      </c>
      <c r="F369">
        <v>2.8460074968401301</v>
      </c>
      <c r="G369" s="3">
        <v>4.4271152603593397E-3</v>
      </c>
      <c r="H369" s="3">
        <v>4.0474674577451401E-2</v>
      </c>
      <c r="I369" t="s">
        <v>1134</v>
      </c>
      <c r="J369" t="s">
        <v>1135</v>
      </c>
      <c r="K369" t="s">
        <v>1136</v>
      </c>
      <c r="M369" s="3" t="str">
        <f>RIGHT(A369, 5)</f>
        <v>igbot</v>
      </c>
      <c r="N369" s="3" t="str">
        <f>IF((OR($N$1 = M369,$O$1 = M369)), A369, "")</f>
        <v/>
      </c>
      <c r="O369">
        <f>IF(Table1[[#This Row],[Transcript type]]=N$1, 1, 0)</f>
        <v>0</v>
      </c>
      <c r="P369">
        <f>IF(Table1[[#This Row],[Transcript type]] = O$1, 1, 0)</f>
        <v>0</v>
      </c>
    </row>
    <row r="370" spans="1:16" x14ac:dyDescent="0.25">
      <c r="A370" t="s">
        <v>1137</v>
      </c>
      <c r="B370">
        <v>30.2548586357108</v>
      </c>
      <c r="C370">
        <v>0.98747719310821203</v>
      </c>
      <c r="D370" s="3">
        <f>IF(C370&lt;&gt;"NA", (IF(C370&lt;0, -1/(2^C370), (2^C370))), "NA")</f>
        <v>1.9827148308652547</v>
      </c>
      <c r="E370">
        <v>0.35291398614145802</v>
      </c>
      <c r="F370">
        <v>2.7980676082143199</v>
      </c>
      <c r="G370" s="3">
        <v>5.1409350591321004E-3</v>
      </c>
      <c r="H370" s="3">
        <v>4.4061312522509097E-2</v>
      </c>
      <c r="I370" t="s">
        <v>1138</v>
      </c>
      <c r="J370" t="s">
        <v>1139</v>
      </c>
      <c r="K370" t="s">
        <v>1140</v>
      </c>
      <c r="M370" s="3" t="str">
        <f>RIGHT(A370, 5)</f>
        <v>igbot</v>
      </c>
      <c r="N370" s="3" t="str">
        <f>IF((OR($N$1 = M370,$O$1 = M370)), A370, "")</f>
        <v/>
      </c>
      <c r="O370">
        <f>IF(Table1[[#This Row],[Transcript type]]=N$1, 1, 0)</f>
        <v>0</v>
      </c>
      <c r="P370">
        <f>IF(Table1[[#This Row],[Transcript type]] = O$1, 1, 0)</f>
        <v>0</v>
      </c>
    </row>
    <row r="371" spans="1:16" x14ac:dyDescent="0.25">
      <c r="A371" t="s">
        <v>1141</v>
      </c>
      <c r="B371">
        <v>432.74935894467399</v>
      </c>
      <c r="C371">
        <v>0.61007083213018098</v>
      </c>
      <c r="D371" s="3">
        <f>IF(C371&lt;&gt;"NA", (IF(C371&lt;0, -1/(2^C371), (2^C371))), "NA")</f>
        <v>1.5263341456879043</v>
      </c>
      <c r="E371">
        <v>0.147078436751689</v>
      </c>
      <c r="F371">
        <v>4.1479284496350601</v>
      </c>
      <c r="G371" s="1">
        <v>3.3549720895806198E-5</v>
      </c>
      <c r="H371" s="3">
        <v>9.1534821844057896E-4</v>
      </c>
      <c r="I371" t="s">
        <v>1138</v>
      </c>
      <c r="J371" t="s">
        <v>1139</v>
      </c>
      <c r="K371" t="s">
        <v>1140</v>
      </c>
      <c r="M371" s="3" t="str">
        <f>RIGHT(A371, 5)</f>
        <v>sense</v>
      </c>
      <c r="N371" s="3" t="str">
        <f>IF((OR($N$1 = M371,$O$1 = M371)), A371, "")</f>
        <v>PROKKA_04988_sense</v>
      </c>
      <c r="O371">
        <f>IF(Table1[[#This Row],[Transcript type]]=N$1, 1, 0)</f>
        <v>0</v>
      </c>
      <c r="P371">
        <f>IF(Table1[[#This Row],[Transcript type]] = O$1, 1, 0)</f>
        <v>1</v>
      </c>
    </row>
    <row r="372" spans="1:16" x14ac:dyDescent="0.25">
      <c r="A372" t="s">
        <v>1142</v>
      </c>
      <c r="B372">
        <v>491.38365346593201</v>
      </c>
      <c r="C372">
        <v>0.42086661339207798</v>
      </c>
      <c r="D372" s="3">
        <f>IF(C372&lt;&gt;"NA", (IF(C372&lt;0, -1/(2^C372), (2^C372))), "NA")</f>
        <v>1.3387314767610523</v>
      </c>
      <c r="E372">
        <v>0.14743784994367701</v>
      </c>
      <c r="F372">
        <v>2.8545357488111298</v>
      </c>
      <c r="G372">
        <v>4.3099780756662197E-3</v>
      </c>
      <c r="H372">
        <v>3.9861209660257697E-2</v>
      </c>
      <c r="I372" t="s">
        <v>1143</v>
      </c>
      <c r="J372" t="s">
        <v>1144</v>
      </c>
      <c r="K372" t="s">
        <v>1145</v>
      </c>
      <c r="M372" s="3" t="str">
        <f>RIGHT(A372, 5)</f>
        <v>sense</v>
      </c>
      <c r="N372" s="3" t="str">
        <f>IF((OR($N$1 = M372,$O$1 = M372)), A372, "")</f>
        <v>PROKKA_04994_sense</v>
      </c>
      <c r="O372">
        <f>IF(Table1[[#This Row],[Transcript type]]=N$1, 1, 0)</f>
        <v>0</v>
      </c>
      <c r="P372">
        <f>IF(Table1[[#This Row],[Transcript type]] = O$1, 1, 0)</f>
        <v>1</v>
      </c>
    </row>
    <row r="373" spans="1:16" x14ac:dyDescent="0.25">
      <c r="A373" t="s">
        <v>1146</v>
      </c>
      <c r="B373">
        <v>463.53341130804102</v>
      </c>
      <c r="C373">
        <v>0.51410387721574602</v>
      </c>
      <c r="D373" s="3">
        <f>IF(C373&lt;&gt;"NA", (IF(C373&lt;0, -1/(2^C373), (2^C373))), "NA")</f>
        <v>1.428106802813796</v>
      </c>
      <c r="E373">
        <v>0.172569560573128</v>
      </c>
      <c r="F373">
        <v>2.9791110060681301</v>
      </c>
      <c r="G373" s="3">
        <v>2.8908602815102599E-3</v>
      </c>
      <c r="H373">
        <v>2.9899489785109399E-2</v>
      </c>
      <c r="I373" t="s">
        <v>1147</v>
      </c>
      <c r="J373" t="s">
        <v>1148</v>
      </c>
      <c r="K373" t="s">
        <v>1149</v>
      </c>
      <c r="M373" s="3" t="str">
        <f>RIGHT(A373, 5)</f>
        <v>sense</v>
      </c>
      <c r="N373" s="3" t="str">
        <f>IF((OR($N$1 = M373,$O$1 = M373)), A373, "")</f>
        <v>PROKKA_04997_sense</v>
      </c>
      <c r="O373">
        <f>IF(Table1[[#This Row],[Transcript type]]=N$1, 1, 0)</f>
        <v>0</v>
      </c>
      <c r="P373">
        <f>IF(Table1[[#This Row],[Transcript type]] = O$1, 1, 0)</f>
        <v>1</v>
      </c>
    </row>
    <row r="374" spans="1:16" x14ac:dyDescent="0.25">
      <c r="A374" t="s">
        <v>1150</v>
      </c>
      <c r="B374">
        <v>2361.6047266284099</v>
      </c>
      <c r="C374">
        <v>0.66463169035139802</v>
      </c>
      <c r="D374" s="3">
        <f>IF(C374&lt;&gt;"NA", (IF(C374&lt;0, -1/(2^C374), (2^C374))), "NA")</f>
        <v>1.5851635407300679</v>
      </c>
      <c r="E374">
        <v>0.189922383508177</v>
      </c>
      <c r="F374">
        <v>3.4994910977556501</v>
      </c>
      <c r="G374" s="3">
        <v>4.6614716989709301E-4</v>
      </c>
      <c r="H374" s="3">
        <v>7.8398929841254194E-3</v>
      </c>
      <c r="I374" t="s">
        <v>11</v>
      </c>
      <c r="J374" t="s">
        <v>1151</v>
      </c>
      <c r="K374" t="s">
        <v>1152</v>
      </c>
      <c r="M374" s="3" t="str">
        <f>RIGHT(A374, 5)</f>
        <v>igbot</v>
      </c>
      <c r="N374" s="3" t="str">
        <f>IF((OR($N$1 = M374,$O$1 = M374)), A374, "")</f>
        <v/>
      </c>
      <c r="O374">
        <f>IF(Table1[[#This Row],[Transcript type]]=N$1, 1, 0)</f>
        <v>0</v>
      </c>
      <c r="P374">
        <f>IF(Table1[[#This Row],[Transcript type]] = O$1, 1, 0)</f>
        <v>0</v>
      </c>
    </row>
    <row r="375" spans="1:16" x14ac:dyDescent="0.25">
      <c r="A375" t="s">
        <v>1153</v>
      </c>
      <c r="B375">
        <v>51.157304795542998</v>
      </c>
      <c r="C375">
        <v>-1.04394497245975</v>
      </c>
      <c r="D375" s="3">
        <f>IF(C375&lt;&gt;"NA", (IF(C375&lt;0, -1/(2^C375), (2^C375))), "NA")</f>
        <v>-2.0618579923220328</v>
      </c>
      <c r="E375">
        <v>0.29928430320732902</v>
      </c>
      <c r="F375">
        <v>-3.4881380723016502</v>
      </c>
      <c r="G375">
        <v>4.8639683391239101E-4</v>
      </c>
      <c r="H375">
        <v>8.0972706825211908E-3</v>
      </c>
      <c r="I375" t="s">
        <v>11</v>
      </c>
      <c r="J375" t="s">
        <v>542</v>
      </c>
      <c r="K375" t="s">
        <v>1154</v>
      </c>
      <c r="M375" s="3" t="str">
        <f>RIGHT(A375, 5)</f>
        <v>igtop</v>
      </c>
      <c r="N375" s="3" t="str">
        <f>IF((OR($N$1 = M375,$O$1 = M375)), A375, "")</f>
        <v/>
      </c>
      <c r="O375">
        <f>IF(Table1[[#This Row],[Transcript type]]=N$1, 1, 0)</f>
        <v>0</v>
      </c>
      <c r="P375">
        <f>IF(Table1[[#This Row],[Transcript type]] = O$1, 1, 0)</f>
        <v>0</v>
      </c>
    </row>
    <row r="376" spans="1:16" x14ac:dyDescent="0.25">
      <c r="A376" t="s">
        <v>1155</v>
      </c>
      <c r="B376">
        <v>665.16957552665497</v>
      </c>
      <c r="C376">
        <v>-0.38945467573063702</v>
      </c>
      <c r="D376" s="3">
        <f>IF(C376&lt;&gt;"NA", (IF(C376&lt;0, -1/(2^C376), (2^C376))), "NA")</f>
        <v>-1.3098981818824775</v>
      </c>
      <c r="E376">
        <v>0.13686626179750599</v>
      </c>
      <c r="F376">
        <v>-2.84551262389876</v>
      </c>
      <c r="G376" s="3">
        <v>4.4340001878780001E-3</v>
      </c>
      <c r="H376">
        <v>4.0474674577451401E-2</v>
      </c>
      <c r="I376" t="s">
        <v>1156</v>
      </c>
      <c r="J376" t="s">
        <v>1157</v>
      </c>
      <c r="K376" t="s">
        <v>1158</v>
      </c>
      <c r="M376" s="3" t="str">
        <f>RIGHT(A376, 5)</f>
        <v>sense</v>
      </c>
      <c r="N376" s="3" t="str">
        <f>IF((OR($N$1 = M376,$O$1 = M376)), A376, "")</f>
        <v>PROKKA_05024_sense</v>
      </c>
      <c r="O376">
        <f>IF(Table1[[#This Row],[Transcript type]]=N$1, 1, 0)</f>
        <v>0</v>
      </c>
      <c r="P376">
        <f>IF(Table1[[#This Row],[Transcript type]] = O$1, 1, 0)</f>
        <v>1</v>
      </c>
    </row>
    <row r="377" spans="1:16" x14ac:dyDescent="0.25">
      <c r="A377" t="s">
        <v>1159</v>
      </c>
      <c r="B377">
        <v>83.446719179107404</v>
      </c>
      <c r="C377">
        <v>0.70648193239451496</v>
      </c>
      <c r="D377" s="3">
        <f>IF(C377&lt;&gt;"NA", (IF(C377&lt;0, -1/(2^C377), (2^C377))), "NA")</f>
        <v>1.6318200052452818</v>
      </c>
      <c r="E377">
        <v>0.23470028517413399</v>
      </c>
      <c r="F377">
        <v>3.0101451809926298</v>
      </c>
      <c r="G377" s="3">
        <v>2.61122842436546E-3</v>
      </c>
      <c r="H377">
        <v>2.8060706328356201E-2</v>
      </c>
      <c r="I377" t="s">
        <v>11</v>
      </c>
      <c r="J377" t="s">
        <v>1160</v>
      </c>
      <c r="K377" t="s">
        <v>1161</v>
      </c>
      <c r="M377" s="3" t="str">
        <f>RIGHT(A377, 5)</f>
        <v>sense</v>
      </c>
      <c r="N377" s="3" t="str">
        <f>IF((OR($N$1 = M377,$O$1 = M377)), A377, "")</f>
        <v>PROKKA_05034_sense</v>
      </c>
      <c r="O377">
        <f>IF(Table1[[#This Row],[Transcript type]]=N$1, 1, 0)</f>
        <v>0</v>
      </c>
      <c r="P377">
        <f>IF(Table1[[#This Row],[Transcript type]] = O$1, 1, 0)</f>
        <v>1</v>
      </c>
    </row>
    <row r="378" spans="1:16" x14ac:dyDescent="0.25">
      <c r="A378" t="s">
        <v>1162</v>
      </c>
      <c r="B378">
        <v>419.30296578309799</v>
      </c>
      <c r="C378">
        <v>-0.43337645045890899</v>
      </c>
      <c r="D378" s="3">
        <f>IF(C378&lt;&gt;"NA", (IF(C378&lt;0, -1/(2^C378), (2^C378))), "NA")</f>
        <v>-1.3503903040238718</v>
      </c>
      <c r="E378">
        <v>0.15137912088101799</v>
      </c>
      <c r="F378">
        <v>-2.8628548503696098</v>
      </c>
      <c r="G378" s="3">
        <v>4.1984284613515704E-3</v>
      </c>
      <c r="H378" s="3">
        <v>3.9124254599046601E-2</v>
      </c>
      <c r="I378" t="s">
        <v>1163</v>
      </c>
      <c r="J378" t="s">
        <v>1164</v>
      </c>
      <c r="K378" t="s">
        <v>1165</v>
      </c>
      <c r="M378" s="3" t="str">
        <f>RIGHT(A378, 5)</f>
        <v>sense</v>
      </c>
      <c r="N378" s="3" t="str">
        <f>IF((OR($N$1 = M378,$O$1 = M378)), A378, "")</f>
        <v>PROKKA_05042_sense</v>
      </c>
      <c r="O378">
        <f>IF(Table1[[#This Row],[Transcript type]]=N$1, 1, 0)</f>
        <v>0</v>
      </c>
      <c r="P378">
        <f>IF(Table1[[#This Row],[Transcript type]] = O$1, 1, 0)</f>
        <v>1</v>
      </c>
    </row>
    <row r="379" spans="1:16" x14ac:dyDescent="0.25">
      <c r="A379" t="s">
        <v>1166</v>
      </c>
      <c r="B379">
        <v>2493.3599804331998</v>
      </c>
      <c r="C379">
        <v>0.61883905299443598</v>
      </c>
      <c r="D379" s="3">
        <f>IF(C379&lt;&gt;"NA", (IF(C379&lt;0, -1/(2^C379), (2^C379))), "NA")</f>
        <v>1.5356389443217457</v>
      </c>
      <c r="E379">
        <v>0.13660906365491601</v>
      </c>
      <c r="F379">
        <v>4.5299999607468697</v>
      </c>
      <c r="G379" s="1">
        <v>5.8983697416492799E-6</v>
      </c>
      <c r="H379" s="3">
        <v>2.0943381108982399E-4</v>
      </c>
      <c r="I379" t="s">
        <v>11</v>
      </c>
      <c r="J379" t="s">
        <v>1167</v>
      </c>
      <c r="K379" t="s">
        <v>1168</v>
      </c>
      <c r="M379" s="3" t="str">
        <f>RIGHT(A379, 5)</f>
        <v>igtop</v>
      </c>
      <c r="N379" s="3" t="str">
        <f>IF((OR($N$1 = M379,$O$1 = M379)), A379, "")</f>
        <v/>
      </c>
      <c r="O379">
        <f>IF(Table1[[#This Row],[Transcript type]]=N$1, 1, 0)</f>
        <v>0</v>
      </c>
      <c r="P379">
        <f>IF(Table1[[#This Row],[Transcript type]] = O$1, 1, 0)</f>
        <v>0</v>
      </c>
    </row>
    <row r="380" spans="1:16" x14ac:dyDescent="0.25">
      <c r="A380" t="s">
        <v>1169</v>
      </c>
      <c r="B380">
        <v>672.31139152678998</v>
      </c>
      <c r="C380">
        <v>0.44360545692245701</v>
      </c>
      <c r="D380" s="3">
        <f>IF(C380&lt;&gt;"NA", (IF(C380&lt;0, -1/(2^C380), (2^C380))), "NA")</f>
        <v>1.3599988739188977</v>
      </c>
      <c r="E380">
        <v>0.14978045134660101</v>
      </c>
      <c r="F380">
        <v>2.96170463457829</v>
      </c>
      <c r="G380" s="3">
        <v>3.0594111667155998E-3</v>
      </c>
      <c r="H380" s="3">
        <v>3.08516801637378E-2</v>
      </c>
      <c r="I380" t="s">
        <v>1170</v>
      </c>
      <c r="J380" t="s">
        <v>1171</v>
      </c>
      <c r="K380" t="s">
        <v>1172</v>
      </c>
      <c r="M380" s="3" t="str">
        <f>RIGHT(A380, 5)</f>
        <v>sense</v>
      </c>
      <c r="N380" s="3" t="str">
        <f>IF((OR($N$1 = M380,$O$1 = M380)), A380, "")</f>
        <v>PROKKA_05048_sense</v>
      </c>
      <c r="O380">
        <f>IF(Table1[[#This Row],[Transcript type]]=N$1, 1, 0)</f>
        <v>0</v>
      </c>
      <c r="P380">
        <f>IF(Table1[[#This Row],[Transcript type]] = O$1, 1, 0)</f>
        <v>1</v>
      </c>
    </row>
    <row r="381" spans="1:16" x14ac:dyDescent="0.25">
      <c r="A381" t="s">
        <v>1173</v>
      </c>
      <c r="B381">
        <v>43.530361804082801</v>
      </c>
      <c r="C381">
        <v>-1.4683354068224601</v>
      </c>
      <c r="D381" s="3">
        <f>IF(C381&lt;&gt;"NA", (IF(C381&lt;0, -1/(2^C381), (2^C381))), "NA")</f>
        <v>-2.7670244785136182</v>
      </c>
      <c r="E381">
        <v>0.32658523730841699</v>
      </c>
      <c r="F381">
        <v>-4.4960250467041298</v>
      </c>
      <c r="G381" s="1">
        <v>6.9235584278323396E-6</v>
      </c>
      <c r="H381">
        <v>2.4114606694386299E-4</v>
      </c>
      <c r="I381" t="s">
        <v>11</v>
      </c>
      <c r="J381" t="s">
        <v>1174</v>
      </c>
      <c r="K381" t="s">
        <v>1175</v>
      </c>
      <c r="M381" s="3" t="str">
        <f>RIGHT(A381, 5)</f>
        <v>igtop</v>
      </c>
      <c r="N381" s="3" t="str">
        <f>IF((OR($N$1 = M381,$O$1 = M381)), A381, "")</f>
        <v/>
      </c>
      <c r="O381">
        <f>IF(Table1[[#This Row],[Transcript type]]=N$1, 1, 0)</f>
        <v>0</v>
      </c>
      <c r="P381">
        <f>IF(Table1[[#This Row],[Transcript type]] = O$1, 1, 0)</f>
        <v>0</v>
      </c>
    </row>
    <row r="382" spans="1:16" x14ac:dyDescent="0.25">
      <c r="A382" t="s">
        <v>1176</v>
      </c>
      <c r="B382">
        <v>68.751917863108901</v>
      </c>
      <c r="C382">
        <v>-0.77042241886945295</v>
      </c>
      <c r="D382" s="3">
        <f>IF(C382&lt;&gt;"NA", (IF(C382&lt;0, -1/(2^C382), (2^C382))), "NA")</f>
        <v>-1.7057691569869144</v>
      </c>
      <c r="E382">
        <v>0.26588364366873302</v>
      </c>
      <c r="F382">
        <v>-2.8975923762701599</v>
      </c>
      <c r="G382" s="3">
        <v>3.76038978663809E-3</v>
      </c>
      <c r="H382">
        <v>3.59285491092989E-2</v>
      </c>
      <c r="I382" t="s">
        <v>11</v>
      </c>
      <c r="J382" t="s">
        <v>1174</v>
      </c>
      <c r="K382" t="s">
        <v>1175</v>
      </c>
      <c r="M382" s="3" t="str">
        <f>RIGHT(A382, 5)</f>
        <v>sense</v>
      </c>
      <c r="N382" s="3" t="str">
        <f>IF((OR($N$1 = M382,$O$1 = M382)), A382, "")</f>
        <v>PROKKA_05056_sense</v>
      </c>
      <c r="O382">
        <f>IF(Table1[[#This Row],[Transcript type]]=N$1, 1, 0)</f>
        <v>0</v>
      </c>
      <c r="P382">
        <f>IF(Table1[[#This Row],[Transcript type]] = O$1, 1, 0)</f>
        <v>1</v>
      </c>
    </row>
    <row r="383" spans="1:16" x14ac:dyDescent="0.25">
      <c r="A383" t="s">
        <v>1177</v>
      </c>
      <c r="B383">
        <v>1686.16466804116</v>
      </c>
      <c r="C383">
        <v>0.50147516617617305</v>
      </c>
      <c r="D383" s="3">
        <f>IF(C383&lt;&gt;"NA", (IF(C383&lt;0, -1/(2^C383), (2^C383))), "NA")</f>
        <v>1.4156603455773809</v>
      </c>
      <c r="E383">
        <v>0.13988578879335301</v>
      </c>
      <c r="F383">
        <v>3.5848900056386701</v>
      </c>
      <c r="G383" s="3">
        <v>3.3722029762995101E-4</v>
      </c>
      <c r="H383" s="3">
        <v>6.1794361255996001E-3</v>
      </c>
      <c r="I383" t="s">
        <v>1178</v>
      </c>
      <c r="J383" t="s">
        <v>1179</v>
      </c>
      <c r="K383" t="s">
        <v>1180</v>
      </c>
      <c r="M383" s="3" t="str">
        <f>RIGHT(A383, 5)</f>
        <v>sense</v>
      </c>
      <c r="N383" s="3" t="str">
        <f>IF((OR($N$1 = M383,$O$1 = M383)), A383, "")</f>
        <v>PROKKA_05064_sense</v>
      </c>
      <c r="O383">
        <f>IF(Table1[[#This Row],[Transcript type]]=N$1, 1, 0)</f>
        <v>0</v>
      </c>
      <c r="P383">
        <f>IF(Table1[[#This Row],[Transcript type]] = O$1, 1, 0)</f>
        <v>1</v>
      </c>
    </row>
    <row r="384" spans="1:16" x14ac:dyDescent="0.25">
      <c r="A384" t="s">
        <v>1181</v>
      </c>
      <c r="B384">
        <v>426.949626972575</v>
      </c>
      <c r="C384">
        <v>0.94615202944265497</v>
      </c>
      <c r="D384" s="3">
        <f>IF(C384&lt;&gt;"NA", (IF(C384&lt;0, -1/(2^C384), (2^C384))), "NA")</f>
        <v>1.9267268134629287</v>
      </c>
      <c r="E384">
        <v>0.17715851232650301</v>
      </c>
      <c r="F384">
        <v>5.3407088206910398</v>
      </c>
      <c r="G384" s="1">
        <v>9.2583862025163701E-8</v>
      </c>
      <c r="H384" s="1">
        <v>6.4039344564165999E-6</v>
      </c>
      <c r="I384" t="s">
        <v>1182</v>
      </c>
      <c r="J384" t="s">
        <v>1183</v>
      </c>
      <c r="K384" t="s">
        <v>1184</v>
      </c>
      <c r="M384" s="3" t="str">
        <f>RIGHT(A384, 5)</f>
        <v>sense</v>
      </c>
      <c r="N384" s="3" t="str">
        <f>IF((OR($N$1 = M384,$O$1 = M384)), A384, "")</f>
        <v>PROKKA_05072_sense</v>
      </c>
      <c r="O384">
        <f>IF(Table1[[#This Row],[Transcript type]]=N$1, 1, 0)</f>
        <v>0</v>
      </c>
      <c r="P384">
        <f>IF(Table1[[#This Row],[Transcript type]] = O$1, 1, 0)</f>
        <v>1</v>
      </c>
    </row>
    <row r="385" spans="1:16" x14ac:dyDescent="0.25">
      <c r="A385" t="s">
        <v>1185</v>
      </c>
      <c r="B385">
        <v>267.24827166516297</v>
      </c>
      <c r="C385">
        <v>0.79945058730642904</v>
      </c>
      <c r="D385" s="3">
        <f>IF(C385&lt;&gt;"NA", (IF(C385&lt;0, -1/(2^C385), (2^C385))), "NA")</f>
        <v>1.7404381999785654</v>
      </c>
      <c r="E385">
        <v>0.17270272749058299</v>
      </c>
      <c r="F385">
        <v>4.6290559444118902</v>
      </c>
      <c r="G385" s="1">
        <v>3.6733652847080299E-6</v>
      </c>
      <c r="H385">
        <v>1.4388047637647799E-4</v>
      </c>
      <c r="I385" t="s">
        <v>1186</v>
      </c>
      <c r="J385" t="s">
        <v>1187</v>
      </c>
      <c r="K385" t="s">
        <v>1188</v>
      </c>
      <c r="M385" s="3" t="str">
        <f>RIGHT(A385, 5)</f>
        <v>sense</v>
      </c>
      <c r="N385" s="3" t="str">
        <f>IF((OR($N$1 = M385,$O$1 = M385)), A385, "")</f>
        <v>PROKKA_05073_sense</v>
      </c>
      <c r="O385">
        <f>IF(Table1[[#This Row],[Transcript type]]=N$1, 1, 0)</f>
        <v>0</v>
      </c>
      <c r="P385">
        <f>IF(Table1[[#This Row],[Transcript type]] = O$1, 1, 0)</f>
        <v>1</v>
      </c>
    </row>
    <row r="386" spans="1:16" x14ac:dyDescent="0.25">
      <c r="A386" t="s">
        <v>1189</v>
      </c>
      <c r="B386">
        <v>473.56974219703602</v>
      </c>
      <c r="C386">
        <v>0.76134529672644302</v>
      </c>
      <c r="D386" s="3">
        <f>IF(C386&lt;&gt;"NA", (IF(C386&lt;0, -1/(2^C386), (2^C386))), "NA")</f>
        <v>1.6950705219862559</v>
      </c>
      <c r="E386">
        <v>0.16693933272162301</v>
      </c>
      <c r="F386">
        <v>4.5606106380933698</v>
      </c>
      <c r="G386" s="1">
        <v>5.1005079718299804E-6</v>
      </c>
      <c r="H386">
        <v>1.8554514555301499E-4</v>
      </c>
      <c r="I386" t="s">
        <v>1190</v>
      </c>
      <c r="J386" t="s">
        <v>1191</v>
      </c>
      <c r="K386" t="s">
        <v>1192</v>
      </c>
      <c r="M386" s="3" t="str">
        <f>RIGHT(A386, 5)</f>
        <v>sense</v>
      </c>
      <c r="N386" s="3" t="str">
        <f>IF((OR($N$1 = M386,$O$1 = M386)), A386, "")</f>
        <v>PROKKA_05077_sense</v>
      </c>
      <c r="O386">
        <f>IF(Table1[[#This Row],[Transcript type]]=N$1, 1, 0)</f>
        <v>0</v>
      </c>
      <c r="P386">
        <f>IF(Table1[[#This Row],[Transcript type]] = O$1, 1, 0)</f>
        <v>1</v>
      </c>
    </row>
    <row r="387" spans="1:16" x14ac:dyDescent="0.25">
      <c r="A387" t="s">
        <v>1193</v>
      </c>
      <c r="B387">
        <v>114.71371974193301</v>
      </c>
      <c r="C387">
        <v>-0.70113811838036699</v>
      </c>
      <c r="D387" s="3">
        <f>IF(C387&lt;&gt;"NA", (IF(C387&lt;0, -1/(2^C387), (2^C387))), "NA")</f>
        <v>-1.6257868434425182</v>
      </c>
      <c r="E387">
        <v>0.22063504410059301</v>
      </c>
      <c r="F387">
        <v>-3.1778184704905801</v>
      </c>
      <c r="G387">
        <v>1.4838762482756499E-3</v>
      </c>
      <c r="H387">
        <v>1.8936451848137099E-2</v>
      </c>
      <c r="I387" t="s">
        <v>1194</v>
      </c>
      <c r="J387" t="s">
        <v>1195</v>
      </c>
      <c r="K387" t="s">
        <v>1196</v>
      </c>
      <c r="M387" s="3" t="str">
        <f>RIGHT(A387, 5)</f>
        <v>sense</v>
      </c>
      <c r="N387" s="3" t="str">
        <f>IF((OR($N$1 = M387,$O$1 = M387)), A387, "")</f>
        <v>PROKKA_05095_sense</v>
      </c>
      <c r="O387">
        <f>IF(Table1[[#This Row],[Transcript type]]=N$1, 1, 0)</f>
        <v>0</v>
      </c>
      <c r="P387">
        <f>IF(Table1[[#This Row],[Transcript type]] = O$1, 1, 0)</f>
        <v>1</v>
      </c>
    </row>
    <row r="388" spans="1:16" x14ac:dyDescent="0.25">
      <c r="A388" t="s">
        <v>1197</v>
      </c>
      <c r="B388">
        <v>386.97925005541498</v>
      </c>
      <c r="C388">
        <v>-0.51676203161380097</v>
      </c>
      <c r="D388" s="3">
        <f>IF(C388&lt;&gt;"NA", (IF(C388&lt;0, -1/(2^C388), (2^C388))), "NA")</f>
        <v>-1.4307405040385466</v>
      </c>
      <c r="E388">
        <v>0.17089246663489899</v>
      </c>
      <c r="F388">
        <v>-3.0239017657684699</v>
      </c>
      <c r="G388" s="3">
        <v>2.4953745032755101E-3</v>
      </c>
      <c r="H388">
        <v>2.7022490480040798E-2</v>
      </c>
      <c r="I388" t="s">
        <v>1198</v>
      </c>
      <c r="J388" t="s">
        <v>1199</v>
      </c>
      <c r="K388" t="s">
        <v>1200</v>
      </c>
      <c r="M388" s="3" t="str">
        <f>RIGHT(A388, 5)</f>
        <v>igbot</v>
      </c>
      <c r="N388" s="3" t="str">
        <f>IF((OR($N$1 = M388,$O$1 = M388)), A388, "")</f>
        <v/>
      </c>
      <c r="O388">
        <f>IF(Table1[[#This Row],[Transcript type]]=N$1, 1, 0)</f>
        <v>0</v>
      </c>
      <c r="P388">
        <f>IF(Table1[[#This Row],[Transcript type]] = O$1, 1, 0)</f>
        <v>0</v>
      </c>
    </row>
    <row r="389" spans="1:16" x14ac:dyDescent="0.25">
      <c r="A389" t="s">
        <v>1201</v>
      </c>
      <c r="B389">
        <v>98.549147065749196</v>
      </c>
      <c r="C389">
        <v>0.68408409102813905</v>
      </c>
      <c r="D389" s="3">
        <f>IF(C389&lt;&gt;"NA", (IF(C389&lt;0, -1/(2^C389), (2^C389))), "NA")</f>
        <v>1.6066816401751602</v>
      </c>
      <c r="E389">
        <v>0.238018169758376</v>
      </c>
      <c r="F389">
        <v>2.8740834858220601</v>
      </c>
      <c r="G389" s="3">
        <v>4.0520183792091902E-3</v>
      </c>
      <c r="H389">
        <v>3.8048685010126801E-2</v>
      </c>
      <c r="I389" t="s">
        <v>1202</v>
      </c>
      <c r="J389" t="s">
        <v>1203</v>
      </c>
      <c r="K389" t="s">
        <v>1204</v>
      </c>
      <c r="M389" s="3" t="str">
        <f>RIGHT(A389, 5)</f>
        <v>igtop</v>
      </c>
      <c r="N389" s="3" t="str">
        <f>IF((OR($N$1 = M389,$O$1 = M389)), A389, "")</f>
        <v/>
      </c>
      <c r="O389">
        <f>IF(Table1[[#This Row],[Transcript type]]=N$1, 1, 0)</f>
        <v>0</v>
      </c>
      <c r="P389">
        <f>IF(Table1[[#This Row],[Transcript type]] = O$1, 1, 0)</f>
        <v>0</v>
      </c>
    </row>
    <row r="390" spans="1:16" x14ac:dyDescent="0.25">
      <c r="A390" t="s">
        <v>1205</v>
      </c>
      <c r="B390">
        <v>31.8488036918558</v>
      </c>
      <c r="C390">
        <v>1.81841247027331</v>
      </c>
      <c r="D390" s="3">
        <f>IF(C390&lt;&gt;"NA", (IF(C390&lt;0, -1/(2^C390), (2^C390))), "NA")</f>
        <v>3.5269288456480123</v>
      </c>
      <c r="E390">
        <v>0.37364719012931003</v>
      </c>
      <c r="F390">
        <v>4.8666563493867097</v>
      </c>
      <c r="G390" s="1">
        <v>1.13502136976521E-6</v>
      </c>
      <c r="H390" s="1">
        <v>5.8674631020178202E-5</v>
      </c>
      <c r="I390" t="s">
        <v>11</v>
      </c>
      <c r="J390" t="s">
        <v>25</v>
      </c>
      <c r="K390" t="s">
        <v>1206</v>
      </c>
      <c r="M390" s="3" t="str">
        <f>RIGHT(A390, 5)</f>
        <v>sense</v>
      </c>
      <c r="N390" s="3" t="str">
        <f>IF((OR($N$1 = M390,$O$1 = M390)), A390, "")</f>
        <v>PROKKA_05134_sense</v>
      </c>
      <c r="O390">
        <f>IF(Table1[[#This Row],[Transcript type]]=N$1, 1, 0)</f>
        <v>0</v>
      </c>
      <c r="P390">
        <f>IF(Table1[[#This Row],[Transcript type]] = O$1, 1, 0)</f>
        <v>1</v>
      </c>
    </row>
    <row r="391" spans="1:16" x14ac:dyDescent="0.25">
      <c r="A391" t="s">
        <v>1207</v>
      </c>
      <c r="B391">
        <v>111.97805427756001</v>
      </c>
      <c r="C391">
        <v>0.71031612781636999</v>
      </c>
      <c r="D391" s="3">
        <f>IF(C391&lt;&gt;"NA", (IF(C391&lt;0, -1/(2^C391), (2^C391))), "NA")</f>
        <v>1.6361625988666268</v>
      </c>
      <c r="E391">
        <v>0.24393083422967701</v>
      </c>
      <c r="F391">
        <v>2.9119571130050699</v>
      </c>
      <c r="G391">
        <v>3.5917194601019198E-3</v>
      </c>
      <c r="H391">
        <v>3.45861456246285E-2</v>
      </c>
      <c r="I391" t="s">
        <v>11</v>
      </c>
      <c r="J391" t="s">
        <v>25</v>
      </c>
      <c r="K391" t="s">
        <v>1208</v>
      </c>
      <c r="M391" s="3" t="str">
        <f>RIGHT(A391, 5)</f>
        <v>antis</v>
      </c>
      <c r="N391" s="3" t="str">
        <f>IF((OR($N$1 = M391,$O$1 = M391)), A391, "")</f>
        <v>PROKKA_05147_antis</v>
      </c>
      <c r="O391">
        <f>IF(Table1[[#This Row],[Transcript type]]=N$1, 1, 0)</f>
        <v>1</v>
      </c>
      <c r="P391">
        <f>IF(Table1[[#This Row],[Transcript type]] = O$1, 1, 0)</f>
        <v>0</v>
      </c>
    </row>
    <row r="392" spans="1:16" x14ac:dyDescent="0.25">
      <c r="A392" t="s">
        <v>1209</v>
      </c>
      <c r="B392">
        <v>37.386652915484397</v>
      </c>
      <c r="C392">
        <v>1.31142891660939</v>
      </c>
      <c r="D392" s="3">
        <f>IF(C392&lt;&gt;"NA", (IF(C392&lt;0, -1/(2^C392), (2^C392))), "NA")</f>
        <v>2.4818723522110919</v>
      </c>
      <c r="E392">
        <v>0.34172214012951302</v>
      </c>
      <c r="F392">
        <v>3.8377054413634299</v>
      </c>
      <c r="G392">
        <v>1.2418932422673799E-4</v>
      </c>
      <c r="H392">
        <v>2.7472692399887898E-3</v>
      </c>
      <c r="I392" t="s">
        <v>11</v>
      </c>
      <c r="J392" t="s">
        <v>1210</v>
      </c>
      <c r="K392" t="s">
        <v>1211</v>
      </c>
      <c r="M392" s="3" t="str">
        <f>RIGHT(A392, 5)</f>
        <v>sense</v>
      </c>
      <c r="N392" s="3" t="str">
        <f>IF((OR($N$1 = M392,$O$1 = M392)), A392, "")</f>
        <v>PROKKA_05152_sense</v>
      </c>
      <c r="O392">
        <f>IF(Table1[[#This Row],[Transcript type]]=N$1, 1, 0)</f>
        <v>0</v>
      </c>
      <c r="P392">
        <f>IF(Table1[[#This Row],[Transcript type]] = O$1, 1, 0)</f>
        <v>1</v>
      </c>
    </row>
    <row r="393" spans="1:16" x14ac:dyDescent="0.25">
      <c r="A393" t="s">
        <v>1212</v>
      </c>
      <c r="B393">
        <v>51.536392797372599</v>
      </c>
      <c r="C393">
        <v>1.2467820117928301</v>
      </c>
      <c r="D393" s="3">
        <f>IF(C393&lt;&gt;"NA", (IF(C393&lt;0, -1/(2^C393), (2^C393))), "NA")</f>
        <v>2.3731149955030588</v>
      </c>
      <c r="E393">
        <v>0.28117207814545497</v>
      </c>
      <c r="F393">
        <v>4.4342312366729804</v>
      </c>
      <c r="G393" s="1">
        <v>9.2401409649622792E-6</v>
      </c>
      <c r="H393">
        <v>3.1512730749256798E-4</v>
      </c>
      <c r="I393" t="s">
        <v>11</v>
      </c>
      <c r="J393" t="s">
        <v>1213</v>
      </c>
      <c r="K393" t="s">
        <v>1214</v>
      </c>
      <c r="M393" s="3" t="str">
        <f>RIGHT(A393, 5)</f>
        <v>sense</v>
      </c>
      <c r="N393" s="3" t="str">
        <f>IF((OR($N$1 = M393,$O$1 = M393)), A393, "")</f>
        <v>PROKKA_05153_sense</v>
      </c>
      <c r="O393">
        <f>IF(Table1[[#This Row],[Transcript type]]=N$1, 1, 0)</f>
        <v>0</v>
      </c>
      <c r="P393">
        <f>IF(Table1[[#This Row],[Transcript type]] = O$1, 1, 0)</f>
        <v>1</v>
      </c>
    </row>
    <row r="394" spans="1:16" x14ac:dyDescent="0.25">
      <c r="A394" t="s">
        <v>1215</v>
      </c>
      <c r="B394">
        <v>407.91740371348499</v>
      </c>
      <c r="C394">
        <v>0.88879701761046503</v>
      </c>
      <c r="D394" s="3">
        <f>IF(C394&lt;&gt;"NA", (IF(C394&lt;0, -1/(2^C394), (2^C394))), "NA")</f>
        <v>1.851631508337594</v>
      </c>
      <c r="E394">
        <v>0.16819804209035599</v>
      </c>
      <c r="F394">
        <v>5.2842292726154403</v>
      </c>
      <c r="G394" s="1">
        <v>1.2623507634598901E-7</v>
      </c>
      <c r="H394" s="1">
        <v>8.3775737829074696E-6</v>
      </c>
      <c r="I394" t="s">
        <v>11</v>
      </c>
      <c r="J394" t="s">
        <v>1216</v>
      </c>
      <c r="K394" t="s">
        <v>1217</v>
      </c>
      <c r="M394" s="3" t="str">
        <f>RIGHT(A394, 5)</f>
        <v>sense</v>
      </c>
      <c r="N394" s="3" t="str">
        <f>IF((OR($N$1 = M394,$O$1 = M394)), A394, "")</f>
        <v>PROKKA_05157_sense</v>
      </c>
      <c r="O394">
        <f>IF(Table1[[#This Row],[Transcript type]]=N$1, 1, 0)</f>
        <v>0</v>
      </c>
      <c r="P394">
        <f>IF(Table1[[#This Row],[Transcript type]] = O$1, 1, 0)</f>
        <v>1</v>
      </c>
    </row>
    <row r="395" spans="1:16" x14ac:dyDescent="0.25">
      <c r="A395" t="s">
        <v>1218</v>
      </c>
      <c r="B395">
        <v>39.826313792156299</v>
      </c>
      <c r="C395">
        <v>-0.98393745551992595</v>
      </c>
      <c r="D395" s="3">
        <f>IF(C395&lt;&gt;"NA", (IF(C395&lt;0, -1/(2^C395), (2^C395))), "NA")</f>
        <v>-1.9778560858378611</v>
      </c>
      <c r="E395">
        <v>0.33535733963075398</v>
      </c>
      <c r="F395">
        <v>-2.93399708085499</v>
      </c>
      <c r="G395" s="3">
        <v>3.34627355548271E-3</v>
      </c>
      <c r="H395" s="3">
        <v>3.2999095242922903E-2</v>
      </c>
      <c r="I395" t="s">
        <v>11</v>
      </c>
      <c r="J395" t="s">
        <v>108</v>
      </c>
      <c r="K395" t="s">
        <v>1219</v>
      </c>
      <c r="M395" s="3" t="str">
        <f>RIGHT(A395, 5)</f>
        <v>igbot</v>
      </c>
      <c r="N395" s="3" t="str">
        <f>IF((OR($N$1 = M395,$O$1 = M395)), A395, "")</f>
        <v/>
      </c>
      <c r="O395">
        <f>IF(Table1[[#This Row],[Transcript type]]=N$1, 1, 0)</f>
        <v>0</v>
      </c>
      <c r="P395">
        <f>IF(Table1[[#This Row],[Transcript type]] = O$1, 1, 0)</f>
        <v>0</v>
      </c>
    </row>
    <row r="396" spans="1:16" x14ac:dyDescent="0.25">
      <c r="A396" t="s">
        <v>1220</v>
      </c>
      <c r="B396">
        <v>2838.0336521936902</v>
      </c>
      <c r="C396">
        <v>-2.3737574168919</v>
      </c>
      <c r="D396" s="3">
        <f>IF(C396&lt;&gt;"NA", (IF(C396&lt;0, -1/(2^C396), (2^C396))), "NA")</f>
        <v>-5.1828923069013033</v>
      </c>
      <c r="E396">
        <v>0.161281663019882</v>
      </c>
      <c r="F396">
        <v>-14.7180861881321</v>
      </c>
      <c r="G396" s="1">
        <v>4.9342779961958699E-49</v>
      </c>
      <c r="H396" s="1">
        <v>6.0580598098294799E-46</v>
      </c>
      <c r="I396" t="s">
        <v>11</v>
      </c>
      <c r="J396" t="s">
        <v>108</v>
      </c>
      <c r="K396" t="s">
        <v>1219</v>
      </c>
      <c r="M396" s="3" t="str">
        <f>RIGHT(A396, 5)</f>
        <v>sense</v>
      </c>
      <c r="N396" s="3" t="str">
        <f>IF((OR($N$1 = M396,$O$1 = M396)), A396, "")</f>
        <v>PROKKA_05160_sense</v>
      </c>
      <c r="O396">
        <f>IF(Table1[[#This Row],[Transcript type]]=N$1, 1, 0)</f>
        <v>0</v>
      </c>
      <c r="P396">
        <f>IF(Table1[[#This Row],[Transcript type]] = O$1, 1, 0)</f>
        <v>1</v>
      </c>
    </row>
    <row r="397" spans="1:16" x14ac:dyDescent="0.25">
      <c r="A397" t="s">
        <v>1221</v>
      </c>
      <c r="B397">
        <v>30.7864230362594</v>
      </c>
      <c r="C397">
        <v>-2.3767944336200002</v>
      </c>
      <c r="D397" s="3">
        <f>IF(C397&lt;&gt;"NA", (IF(C397&lt;0, -1/(2^C397), (2^C397))), "NA")</f>
        <v>-5.1938143032437836</v>
      </c>
      <c r="E397">
        <v>0.40465954456617198</v>
      </c>
      <c r="F397">
        <v>-5.8735657308370701</v>
      </c>
      <c r="G397" s="1">
        <v>4.2651980026954399E-9</v>
      </c>
      <c r="H397" s="1">
        <v>4.7605425889175699E-7</v>
      </c>
      <c r="I397" t="s">
        <v>1222</v>
      </c>
      <c r="J397" t="s">
        <v>463</v>
      </c>
      <c r="K397" t="s">
        <v>1223</v>
      </c>
      <c r="M397" s="3" t="str">
        <f>RIGHT(A397, 5)</f>
        <v>sense</v>
      </c>
      <c r="N397" s="3" t="str">
        <f>IF((OR($N$1 = M397,$O$1 = M397)), A397, "")</f>
        <v>PROKKA_05161_sense</v>
      </c>
      <c r="O397">
        <f>IF(Table1[[#This Row],[Transcript type]]=N$1, 1, 0)</f>
        <v>0</v>
      </c>
      <c r="P397">
        <f>IF(Table1[[#This Row],[Transcript type]] = O$1, 1, 0)</f>
        <v>1</v>
      </c>
    </row>
    <row r="398" spans="1:16" x14ac:dyDescent="0.25">
      <c r="A398" t="s">
        <v>1224</v>
      </c>
      <c r="B398">
        <v>27.1801670505258</v>
      </c>
      <c r="C398">
        <v>-1.1282588432279099</v>
      </c>
      <c r="D398" s="3">
        <f>IF(C398&lt;&gt;"NA", (IF(C398&lt;0, -1/(2^C398), (2^C398))), "NA")</f>
        <v>-2.1859476379939293</v>
      </c>
      <c r="E398">
        <v>0.37261156889681202</v>
      </c>
      <c r="F398">
        <v>-3.0279758799984098</v>
      </c>
      <c r="G398" s="3">
        <v>2.4619773707591601E-3</v>
      </c>
      <c r="H398" s="3">
        <v>2.68683797062183E-2</v>
      </c>
      <c r="I398" t="s">
        <v>11</v>
      </c>
      <c r="J398" t="s">
        <v>1225</v>
      </c>
      <c r="K398" t="s">
        <v>1226</v>
      </c>
      <c r="M398" s="3" t="str">
        <f>RIGHT(A398, 5)</f>
        <v>igbot</v>
      </c>
      <c r="N398" s="3" t="str">
        <f>IF((OR($N$1 = M398,$O$1 = M398)), A398, "")</f>
        <v/>
      </c>
      <c r="O398">
        <f>IF(Table1[[#This Row],[Transcript type]]=N$1, 1, 0)</f>
        <v>0</v>
      </c>
      <c r="P398">
        <f>IF(Table1[[#This Row],[Transcript type]] = O$1, 1, 0)</f>
        <v>0</v>
      </c>
    </row>
    <row r="399" spans="1:16" x14ac:dyDescent="0.25">
      <c r="A399" t="s">
        <v>1227</v>
      </c>
      <c r="B399">
        <v>13316.745112426701</v>
      </c>
      <c r="C399">
        <v>0.53309871981769996</v>
      </c>
      <c r="D399" s="3">
        <f>IF(C399&lt;&gt;"NA", (IF(C399&lt;0, -1/(2^C399), (2^C399))), "NA")</f>
        <v>1.4470338991972105</v>
      </c>
      <c r="E399">
        <v>0.15611875001713901</v>
      </c>
      <c r="F399">
        <v>3.41470015458858</v>
      </c>
      <c r="G399" s="3">
        <v>6.3852260497320899E-4</v>
      </c>
      <c r="H399" s="3">
        <v>1.0281260698437499E-2</v>
      </c>
      <c r="I399" t="s">
        <v>11</v>
      </c>
      <c r="J399" t="s">
        <v>1225</v>
      </c>
      <c r="K399" t="s">
        <v>1226</v>
      </c>
      <c r="M399" s="3" t="str">
        <f>RIGHT(A399, 5)</f>
        <v>sense</v>
      </c>
      <c r="N399" s="3" t="str">
        <f>IF((OR($N$1 = M399,$O$1 = M399)), A399, "")</f>
        <v>PROKKA_05164_sense</v>
      </c>
      <c r="O399">
        <f>IF(Table1[[#This Row],[Transcript type]]=N$1, 1, 0)</f>
        <v>0</v>
      </c>
      <c r="P399">
        <f>IF(Table1[[#This Row],[Transcript type]] = O$1, 1, 0)</f>
        <v>1</v>
      </c>
    </row>
    <row r="400" spans="1:16" x14ac:dyDescent="0.25">
      <c r="A400" t="s">
        <v>1228</v>
      </c>
      <c r="B400">
        <v>557.05755264757897</v>
      </c>
      <c r="C400">
        <v>1.09699785787819</v>
      </c>
      <c r="D400" s="3">
        <f>IF(C400&lt;&gt;"NA", (IF(C400&lt;0, -1/(2^C400), (2^C400))), "NA")</f>
        <v>2.1390909996336371</v>
      </c>
      <c r="E400">
        <v>0.173889377895211</v>
      </c>
      <c r="F400">
        <v>6.3085961382831703</v>
      </c>
      <c r="G400" s="1">
        <v>2.8157780427294398E-10</v>
      </c>
      <c r="H400" s="1">
        <v>4.1903896872255301E-8</v>
      </c>
      <c r="I400" t="s">
        <v>11</v>
      </c>
      <c r="J400" t="s">
        <v>25</v>
      </c>
      <c r="K400" t="s">
        <v>1229</v>
      </c>
      <c r="M400" s="3" t="str">
        <f>RIGHT(A400, 5)</f>
        <v>igtop</v>
      </c>
      <c r="N400" s="3" t="str">
        <f>IF((OR($N$1 = M400,$O$1 = M400)), A400, "")</f>
        <v/>
      </c>
      <c r="O400">
        <f>IF(Table1[[#This Row],[Transcript type]]=N$1, 1, 0)</f>
        <v>0</v>
      </c>
      <c r="P400">
        <f>IF(Table1[[#This Row],[Transcript type]] = O$1, 1, 0)</f>
        <v>0</v>
      </c>
    </row>
    <row r="401" spans="1:16" x14ac:dyDescent="0.25">
      <c r="A401" t="s">
        <v>1230</v>
      </c>
      <c r="B401">
        <v>11350.284984993001</v>
      </c>
      <c r="C401">
        <v>0.45363528709800099</v>
      </c>
      <c r="D401" s="3">
        <f>IF(C401&lt;&gt;"NA", (IF(C401&lt;0, -1/(2^C401), (2^C401))), "NA")</f>
        <v>1.3694867303398957</v>
      </c>
      <c r="E401">
        <v>0.14287998511709901</v>
      </c>
      <c r="F401">
        <v>3.17493935015613</v>
      </c>
      <c r="G401" s="3">
        <v>1.4986782197969699E-3</v>
      </c>
      <c r="H401" s="3">
        <v>1.9018110432617301E-2</v>
      </c>
      <c r="I401" t="s">
        <v>11</v>
      </c>
      <c r="J401" t="s">
        <v>25</v>
      </c>
      <c r="K401" t="s">
        <v>1229</v>
      </c>
      <c r="M401" s="3" t="str">
        <f>RIGHT(A401, 5)</f>
        <v>sense</v>
      </c>
      <c r="N401" s="3" t="str">
        <f>IF((OR($N$1 = M401,$O$1 = M401)), A401, "")</f>
        <v>PROKKA_05165_sense</v>
      </c>
      <c r="O401">
        <f>IF(Table1[[#This Row],[Transcript type]]=N$1, 1, 0)</f>
        <v>0</v>
      </c>
      <c r="P401">
        <f>IF(Table1[[#This Row],[Transcript type]] = O$1, 1, 0)</f>
        <v>1</v>
      </c>
    </row>
    <row r="402" spans="1:16" x14ac:dyDescent="0.25">
      <c r="A402" t="s">
        <v>1231</v>
      </c>
      <c r="B402">
        <v>31.418181330254299</v>
      </c>
      <c r="C402">
        <v>1.0115531115974199</v>
      </c>
      <c r="D402" s="3">
        <f>IF(C402&lt;&gt;"NA", (IF(C402&lt;0, -1/(2^C402), (2^C402))), "NA")</f>
        <v>2.0160803131555487</v>
      </c>
      <c r="E402">
        <v>0.35091233133821798</v>
      </c>
      <c r="F402">
        <v>2.8826376882790701</v>
      </c>
      <c r="G402">
        <v>3.94360744200939E-3</v>
      </c>
      <c r="H402">
        <v>3.7244338745592499E-2</v>
      </c>
      <c r="I402" t="s">
        <v>11</v>
      </c>
      <c r="J402" t="s">
        <v>1232</v>
      </c>
      <c r="K402" t="s">
        <v>1233</v>
      </c>
      <c r="M402" s="3" t="str">
        <f>RIGHT(A402, 5)</f>
        <v>sense</v>
      </c>
      <c r="N402" s="3" t="str">
        <f>IF((OR($N$1 = M402,$O$1 = M402)), A402, "")</f>
        <v>PROKKA_05172_sense</v>
      </c>
      <c r="O402">
        <f>IF(Table1[[#This Row],[Transcript type]]=N$1, 1, 0)</f>
        <v>0</v>
      </c>
      <c r="P402">
        <f>IF(Table1[[#This Row],[Transcript type]] = O$1, 1, 0)</f>
        <v>1</v>
      </c>
    </row>
    <row r="403" spans="1:16" x14ac:dyDescent="0.25">
      <c r="A403" t="s">
        <v>1234</v>
      </c>
      <c r="B403">
        <v>394.974493730012</v>
      </c>
      <c r="C403">
        <v>1.09218852637579</v>
      </c>
      <c r="D403" s="3">
        <f>IF(C403&lt;&gt;"NA", (IF(C403&lt;0, -1/(2^C403), (2^C403))), "NA")</f>
        <v>2.1319720526345489</v>
      </c>
      <c r="E403">
        <v>0.15239571260576601</v>
      </c>
      <c r="F403">
        <v>7.1667930002806397</v>
      </c>
      <c r="G403" s="1">
        <v>7.6774982283710398E-13</v>
      </c>
      <c r="H403" s="1">
        <v>1.7954377999776301E-10</v>
      </c>
      <c r="I403" t="s">
        <v>11</v>
      </c>
      <c r="J403" t="s">
        <v>1235</v>
      </c>
      <c r="K403" t="s">
        <v>1236</v>
      </c>
      <c r="M403" s="3" t="str">
        <f>RIGHT(A403, 5)</f>
        <v>igbot</v>
      </c>
      <c r="N403" s="3" t="str">
        <f>IF((OR($N$1 = M403,$O$1 = M403)), A403, "")</f>
        <v/>
      </c>
      <c r="O403">
        <f>IF(Table1[[#This Row],[Transcript type]]=N$1, 1, 0)</f>
        <v>0</v>
      </c>
      <c r="P403">
        <f>IF(Table1[[#This Row],[Transcript type]] = O$1, 1, 0)</f>
        <v>0</v>
      </c>
    </row>
    <row r="404" spans="1:16" x14ac:dyDescent="0.25">
      <c r="A404" t="s">
        <v>1237</v>
      </c>
      <c r="B404">
        <v>44.8135363965485</v>
      </c>
      <c r="C404">
        <v>0.86327335038024799</v>
      </c>
      <c r="D404" s="3">
        <f>IF(C404&lt;&gt;"NA", (IF(C404&lt;0, -1/(2^C404), (2^C404))), "NA")</f>
        <v>1.8191611511340688</v>
      </c>
      <c r="E404">
        <v>0.30432708330390601</v>
      </c>
      <c r="F404">
        <v>2.8366629121804801</v>
      </c>
      <c r="G404" s="3">
        <v>4.5587714345799698E-3</v>
      </c>
      <c r="H404">
        <v>4.09436318412029E-2</v>
      </c>
      <c r="I404" t="s">
        <v>11</v>
      </c>
      <c r="J404" t="s">
        <v>25</v>
      </c>
      <c r="K404" t="s">
        <v>1238</v>
      </c>
      <c r="M404" s="3" t="str">
        <f>RIGHT(A404, 5)</f>
        <v>sense</v>
      </c>
      <c r="N404" s="3" t="str">
        <f>IF((OR($N$1 = M404,$O$1 = M404)), A404, "")</f>
        <v>PROKKA_05177_sense</v>
      </c>
      <c r="O404">
        <f>IF(Table1[[#This Row],[Transcript type]]=N$1, 1, 0)</f>
        <v>0</v>
      </c>
      <c r="P404">
        <f>IF(Table1[[#This Row],[Transcript type]] = O$1, 1, 0)</f>
        <v>1</v>
      </c>
    </row>
    <row r="405" spans="1:16" x14ac:dyDescent="0.25">
      <c r="A405" t="s">
        <v>1239</v>
      </c>
      <c r="B405">
        <v>41.038850128552603</v>
      </c>
      <c r="C405">
        <v>1.36928191968296</v>
      </c>
      <c r="D405" s="3">
        <f>IF(C405&lt;&gt;"NA", (IF(C405&lt;0, -1/(2^C405), (2^C405))), "NA")</f>
        <v>2.5834194820203247</v>
      </c>
      <c r="E405">
        <v>0.35761575544840801</v>
      </c>
      <c r="F405">
        <v>3.8289194444636498</v>
      </c>
      <c r="G405">
        <v>1.2870712365142199E-4</v>
      </c>
      <c r="H405">
        <v>2.8217887689827299E-3</v>
      </c>
      <c r="I405" t="s">
        <v>11</v>
      </c>
      <c r="J405" t="s">
        <v>25</v>
      </c>
      <c r="K405" t="s">
        <v>1240</v>
      </c>
      <c r="M405" s="3" t="str">
        <f>RIGHT(A405, 5)</f>
        <v>antis</v>
      </c>
      <c r="N405" s="3" t="str">
        <f>IF((OR($N$1 = M405,$O$1 = M405)), A405, "")</f>
        <v>PROKKA_05179_antis</v>
      </c>
      <c r="O405">
        <f>IF(Table1[[#This Row],[Transcript type]]=N$1, 1, 0)</f>
        <v>1</v>
      </c>
      <c r="P405">
        <f>IF(Table1[[#This Row],[Transcript type]] = O$1, 1, 0)</f>
        <v>0</v>
      </c>
    </row>
    <row r="406" spans="1:16" x14ac:dyDescent="0.25">
      <c r="A406" t="s">
        <v>1241</v>
      </c>
      <c r="B406">
        <v>1801.4352515723499</v>
      </c>
      <c r="C406">
        <v>1.11768359838606</v>
      </c>
      <c r="D406" s="3">
        <f>IF(C406&lt;&gt;"NA", (IF(C406&lt;0, -1/(2^C406), (2^C406))), "NA")</f>
        <v>2.1699827863849155</v>
      </c>
      <c r="E406">
        <v>0.166678061202304</v>
      </c>
      <c r="F406">
        <v>6.70564314417771</v>
      </c>
      <c r="G406" s="1">
        <v>2.0052121454942501E-11</v>
      </c>
      <c r="H406" s="1">
        <v>3.9390387386088996E-9</v>
      </c>
      <c r="I406" t="s">
        <v>11</v>
      </c>
      <c r="J406" t="s">
        <v>1235</v>
      </c>
      <c r="K406" t="s">
        <v>1242</v>
      </c>
      <c r="M406" s="3" t="str">
        <f>RIGHT(A406, 5)</f>
        <v>sense</v>
      </c>
      <c r="N406" s="3" t="str">
        <f>IF((OR($N$1 = M406,$O$1 = M406)), A406, "")</f>
        <v>PROKKA_05180_sense</v>
      </c>
      <c r="O406">
        <f>IF(Table1[[#This Row],[Transcript type]]=N$1, 1, 0)</f>
        <v>0</v>
      </c>
      <c r="P406">
        <f>IF(Table1[[#This Row],[Transcript type]] = O$1, 1, 0)</f>
        <v>1</v>
      </c>
    </row>
    <row r="407" spans="1:16" x14ac:dyDescent="0.25">
      <c r="A407" t="s">
        <v>1243</v>
      </c>
      <c r="B407">
        <v>939.371410023512</v>
      </c>
      <c r="C407">
        <v>1.77925131361981</v>
      </c>
      <c r="D407" s="3">
        <f>IF(C407&lt;&gt;"NA", (IF(C407&lt;0, -1/(2^C407), (2^C407))), "NA")</f>
        <v>3.4324799984797263</v>
      </c>
      <c r="E407">
        <v>0.15338188437567199</v>
      </c>
      <c r="F407">
        <v>11.6001398787224</v>
      </c>
      <c r="G407" s="1">
        <v>4.1140526022334699E-31</v>
      </c>
      <c r="H407" s="1">
        <v>2.8863017613669401E-28</v>
      </c>
      <c r="I407" t="s">
        <v>11</v>
      </c>
      <c r="J407" t="s">
        <v>25</v>
      </c>
      <c r="K407" t="s">
        <v>1244</v>
      </c>
      <c r="M407" s="3" t="str">
        <f>RIGHT(A407, 5)</f>
        <v>igtop</v>
      </c>
      <c r="N407" s="3" t="str">
        <f>IF((OR($N$1 = M407,$O$1 = M407)), A407, "")</f>
        <v/>
      </c>
      <c r="O407">
        <f>IF(Table1[[#This Row],[Transcript type]]=N$1, 1, 0)</f>
        <v>0</v>
      </c>
      <c r="P407">
        <f>IF(Table1[[#This Row],[Transcript type]] = O$1, 1, 0)</f>
        <v>0</v>
      </c>
    </row>
    <row r="408" spans="1:16" x14ac:dyDescent="0.25">
      <c r="A408" t="s">
        <v>1245</v>
      </c>
      <c r="B408">
        <v>445.90564987845698</v>
      </c>
      <c r="C408">
        <v>1.3419638885373399</v>
      </c>
      <c r="D408" s="3">
        <f>IF(C408&lt;&gt;"NA", (IF(C408&lt;0, -1/(2^C408), (2^C408))), "NA")</f>
        <v>2.5349615917702382</v>
      </c>
      <c r="E408">
        <v>0.18529741261433599</v>
      </c>
      <c r="F408">
        <v>7.24221601156622</v>
      </c>
      <c r="G408" s="1">
        <v>4.4141204806778698E-13</v>
      </c>
      <c r="H408" s="1">
        <v>1.14093398318995E-10</v>
      </c>
      <c r="I408" t="s">
        <v>11</v>
      </c>
      <c r="J408" t="s">
        <v>25</v>
      </c>
      <c r="K408" t="s">
        <v>1244</v>
      </c>
      <c r="M408" s="3" t="str">
        <f>RIGHT(A408, 5)</f>
        <v>sense</v>
      </c>
      <c r="N408" s="3" t="str">
        <f>IF((OR($N$1 = M408,$O$1 = M408)), A408, "")</f>
        <v>PROKKA_05181_sense</v>
      </c>
      <c r="O408">
        <f>IF(Table1[[#This Row],[Transcript type]]=N$1, 1, 0)</f>
        <v>0</v>
      </c>
      <c r="P408">
        <f>IF(Table1[[#This Row],[Transcript type]] = O$1, 1, 0)</f>
        <v>1</v>
      </c>
    </row>
    <row r="409" spans="1:16" x14ac:dyDescent="0.25">
      <c r="A409" t="s">
        <v>1246</v>
      </c>
      <c r="B409">
        <v>41.287510909888603</v>
      </c>
      <c r="C409">
        <v>1.5264876652258901</v>
      </c>
      <c r="D409" s="3">
        <f>IF(C409&lt;&gt;"NA", (IF(C409&lt;0, -1/(2^C409), (2^C409))), "NA")</f>
        <v>2.8808362636186016</v>
      </c>
      <c r="E409">
        <v>0.31776261817683499</v>
      </c>
      <c r="F409">
        <v>4.8038616813523296</v>
      </c>
      <c r="G409" s="1">
        <v>1.5563436367578901E-6</v>
      </c>
      <c r="H409" s="1">
        <v>7.6432036001179999E-5</v>
      </c>
      <c r="I409" t="s">
        <v>11</v>
      </c>
      <c r="J409" t="s">
        <v>25</v>
      </c>
      <c r="K409" t="s">
        <v>1247</v>
      </c>
      <c r="M409" s="3" t="str">
        <f>RIGHT(A409, 5)</f>
        <v>igtop</v>
      </c>
      <c r="N409" s="3" t="str">
        <f>IF((OR($N$1 = M409,$O$1 = M409)), A409, "")</f>
        <v/>
      </c>
      <c r="O409">
        <f>IF(Table1[[#This Row],[Transcript type]]=N$1, 1, 0)</f>
        <v>0</v>
      </c>
      <c r="P409">
        <f>IF(Table1[[#This Row],[Transcript type]] = O$1, 1, 0)</f>
        <v>0</v>
      </c>
    </row>
    <row r="410" spans="1:16" x14ac:dyDescent="0.25">
      <c r="A410" t="s">
        <v>1248</v>
      </c>
      <c r="B410">
        <v>95.289012536552207</v>
      </c>
      <c r="C410">
        <v>1.58592699250323</v>
      </c>
      <c r="D410" s="3">
        <f>IF(C410&lt;&gt;"NA", (IF(C410&lt;0, -1/(2^C410), (2^C410))), "NA")</f>
        <v>3.0020062748357619</v>
      </c>
      <c r="E410">
        <v>0.240333418362389</v>
      </c>
      <c r="F410">
        <v>6.5988617118235</v>
      </c>
      <c r="G410" s="1">
        <v>4.1432655219030402E-11</v>
      </c>
      <c r="H410" s="1">
        <v>7.8259911454099298E-9</v>
      </c>
      <c r="I410" t="s">
        <v>11</v>
      </c>
      <c r="J410" t="s">
        <v>25</v>
      </c>
      <c r="K410" t="s">
        <v>1247</v>
      </c>
      <c r="M410" s="3" t="str">
        <f>RIGHT(A410, 5)</f>
        <v>sense</v>
      </c>
      <c r="N410" s="3" t="str">
        <f>IF((OR($N$1 = M410,$O$1 = M410)), A410, "")</f>
        <v>PROKKA_05182_sense</v>
      </c>
      <c r="O410">
        <f>IF(Table1[[#This Row],[Transcript type]]=N$1, 1, 0)</f>
        <v>0</v>
      </c>
      <c r="P410">
        <f>IF(Table1[[#This Row],[Transcript type]] = O$1, 1, 0)</f>
        <v>1</v>
      </c>
    </row>
    <row r="411" spans="1:16" x14ac:dyDescent="0.25">
      <c r="A411" t="s">
        <v>1249</v>
      </c>
      <c r="B411">
        <v>464.09742735509002</v>
      </c>
      <c r="C411">
        <v>2.65286926771702</v>
      </c>
      <c r="D411" s="3">
        <f>IF(C411&lt;&gt;"NA", (IF(C411&lt;0, -1/(2^C411), (2^C411))), "NA")</f>
        <v>6.2891684075296386</v>
      </c>
      <c r="E411">
        <v>0.17186754843649699</v>
      </c>
      <c r="F411">
        <v>15.435544940569301</v>
      </c>
      <c r="G411" s="1">
        <v>9.4399708265713301E-54</v>
      </c>
      <c r="H411" s="1">
        <v>2.3179848364645901E-50</v>
      </c>
      <c r="I411" t="s">
        <v>11</v>
      </c>
      <c r="J411" t="s">
        <v>25</v>
      </c>
      <c r="K411" t="s">
        <v>1250</v>
      </c>
      <c r="M411" s="3" t="str">
        <f>RIGHT(A411, 5)</f>
        <v>sense</v>
      </c>
      <c r="N411" s="3" t="str">
        <f>IF((OR($N$1 = M411,$O$1 = M411)), A411, "")</f>
        <v>PROKKA_05183_sense</v>
      </c>
      <c r="O411">
        <f>IF(Table1[[#This Row],[Transcript type]]=N$1, 1, 0)</f>
        <v>0</v>
      </c>
      <c r="P411">
        <f>IF(Table1[[#This Row],[Transcript type]] = O$1, 1, 0)</f>
        <v>1</v>
      </c>
    </row>
    <row r="412" spans="1:16" x14ac:dyDescent="0.25">
      <c r="A412" t="s">
        <v>1251</v>
      </c>
      <c r="B412">
        <v>63.800072585545401</v>
      </c>
      <c r="C412">
        <v>0.750855729289018</v>
      </c>
      <c r="D412" s="3">
        <f>IF(C412&lt;&gt;"NA", (IF(C412&lt;0, -1/(2^C412), (2^C412))), "NA")</f>
        <v>1.682790675681072</v>
      </c>
      <c r="E412">
        <v>0.26750704028115102</v>
      </c>
      <c r="F412">
        <v>2.80686343245346</v>
      </c>
      <c r="G412" s="3">
        <v>5.00264454954444E-3</v>
      </c>
      <c r="H412">
        <v>4.3101732250548697E-2</v>
      </c>
      <c r="I412" t="s">
        <v>11</v>
      </c>
      <c r="J412" t="s">
        <v>1252</v>
      </c>
      <c r="K412" t="s">
        <v>1253</v>
      </c>
      <c r="M412" s="3" t="str">
        <f>RIGHT(A412, 5)</f>
        <v>igbot</v>
      </c>
      <c r="N412" s="3" t="str">
        <f>IF((OR($N$1 = M412,$O$1 = M412)), A412, "")</f>
        <v/>
      </c>
      <c r="O412">
        <f>IF(Table1[[#This Row],[Transcript type]]=N$1, 1, 0)</f>
        <v>0</v>
      </c>
      <c r="P412">
        <f>IF(Table1[[#This Row],[Transcript type]] = O$1, 1, 0)</f>
        <v>0</v>
      </c>
    </row>
    <row r="413" spans="1:16" x14ac:dyDescent="0.25">
      <c r="A413" t="s">
        <v>1254</v>
      </c>
      <c r="B413">
        <v>533.28903735297695</v>
      </c>
      <c r="C413">
        <v>2.0341723023549299</v>
      </c>
      <c r="D413" s="3">
        <f>IF(C413&lt;&gt;"NA", (IF(C413&lt;0, -1/(2^C413), (2^C413))), "NA")</f>
        <v>4.0958767467151063</v>
      </c>
      <c r="E413">
        <v>0.14621260052717699</v>
      </c>
      <c r="F413">
        <v>13.912428169806301</v>
      </c>
      <c r="G413" s="1">
        <v>5.3240804604232996E-44</v>
      </c>
      <c r="H413" s="1">
        <v>5.2293118282277597E-41</v>
      </c>
      <c r="I413" t="s">
        <v>11</v>
      </c>
      <c r="J413" t="s">
        <v>1252</v>
      </c>
      <c r="K413" t="s">
        <v>1253</v>
      </c>
      <c r="M413" s="3" t="str">
        <f>RIGHT(A413, 5)</f>
        <v>igtop</v>
      </c>
      <c r="N413" s="3" t="str">
        <f>IF((OR($N$1 = M413,$O$1 = M413)), A413, "")</f>
        <v/>
      </c>
      <c r="O413">
        <f>IF(Table1[[#This Row],[Transcript type]]=N$1, 1, 0)</f>
        <v>0</v>
      </c>
      <c r="P413">
        <f>IF(Table1[[#This Row],[Transcript type]] = O$1, 1, 0)</f>
        <v>0</v>
      </c>
    </row>
    <row r="414" spans="1:16" x14ac:dyDescent="0.25">
      <c r="A414" t="s">
        <v>1255</v>
      </c>
      <c r="B414">
        <v>124.30686133990901</v>
      </c>
      <c r="C414">
        <v>1.75332733111524</v>
      </c>
      <c r="D414" s="3">
        <f>IF(C414&lt;&gt;"NA", (IF(C414&lt;0, -1/(2^C414), (2^C414))), "NA")</f>
        <v>3.3713521527468471</v>
      </c>
      <c r="E414">
        <v>0.208974428379681</v>
      </c>
      <c r="F414">
        <v>8.3901525402412709</v>
      </c>
      <c r="G414" s="1">
        <v>4.8551180102233598E-17</v>
      </c>
      <c r="H414" s="1">
        <v>2.6492760609118801E-14</v>
      </c>
      <c r="I414" t="s">
        <v>11</v>
      </c>
      <c r="J414" t="s">
        <v>1252</v>
      </c>
      <c r="K414" t="s">
        <v>1253</v>
      </c>
      <c r="M414" s="3" t="str">
        <f>RIGHT(A414, 5)</f>
        <v>sense</v>
      </c>
      <c r="N414" s="3" t="str">
        <f>IF((OR($N$1 = M414,$O$1 = M414)), A414, "")</f>
        <v>PROKKA_05184_sense</v>
      </c>
      <c r="O414">
        <f>IF(Table1[[#This Row],[Transcript type]]=N$1, 1, 0)</f>
        <v>0</v>
      </c>
      <c r="P414">
        <f>IF(Table1[[#This Row],[Transcript type]] = O$1, 1, 0)</f>
        <v>1</v>
      </c>
    </row>
    <row r="415" spans="1:16" x14ac:dyDescent="0.25">
      <c r="A415" t="s">
        <v>1256</v>
      </c>
      <c r="B415">
        <v>83.294326223786001</v>
      </c>
      <c r="C415">
        <v>2.2286525779790298</v>
      </c>
      <c r="D415" s="3">
        <f>IF(C415&lt;&gt;"NA", (IF(C415&lt;0, -1/(2^C415), (2^C415))), "NA")</f>
        <v>4.6869603103391855</v>
      </c>
      <c r="E415">
        <v>0.28415163965091</v>
      </c>
      <c r="F415">
        <v>7.8431804254833901</v>
      </c>
      <c r="G415" s="1">
        <v>4.3927611966428902E-15</v>
      </c>
      <c r="H415" s="1">
        <v>1.7977375197260999E-12</v>
      </c>
      <c r="I415" t="s">
        <v>11</v>
      </c>
      <c r="J415" t="s">
        <v>1235</v>
      </c>
      <c r="K415" t="s">
        <v>1257</v>
      </c>
      <c r="M415" s="3" t="str">
        <f>RIGHT(A415, 5)</f>
        <v>sense</v>
      </c>
      <c r="N415" s="3" t="str">
        <f>IF((OR($N$1 = M415,$O$1 = M415)), A415, "")</f>
        <v>PROKKA_05185_sense</v>
      </c>
      <c r="O415">
        <f>IF(Table1[[#This Row],[Transcript type]]=N$1, 1, 0)</f>
        <v>0</v>
      </c>
      <c r="P415">
        <f>IF(Table1[[#This Row],[Transcript type]] = O$1, 1, 0)</f>
        <v>1</v>
      </c>
    </row>
    <row r="416" spans="1:16" x14ac:dyDescent="0.25">
      <c r="A416" t="s">
        <v>1258</v>
      </c>
      <c r="B416">
        <v>34.210704972587301</v>
      </c>
      <c r="C416">
        <v>1.7841205975563099</v>
      </c>
      <c r="D416" s="3">
        <f>IF(C416&lt;&gt;"NA", (IF(C416&lt;0, -1/(2^C416), (2^C416))), "NA")</f>
        <v>3.4440846387506623</v>
      </c>
      <c r="E416">
        <v>0.37256263053788902</v>
      </c>
      <c r="F416">
        <v>4.7887803319954001</v>
      </c>
      <c r="G416" s="1">
        <v>1.67798036565981E-6</v>
      </c>
      <c r="H416" s="1">
        <v>7.8481538816717395E-5</v>
      </c>
      <c r="I416" t="s">
        <v>11</v>
      </c>
      <c r="J416" t="s">
        <v>25</v>
      </c>
      <c r="K416" t="s">
        <v>1259</v>
      </c>
      <c r="M416" s="3" t="str">
        <f>RIGHT(A416, 5)</f>
        <v>igtop</v>
      </c>
      <c r="N416" s="3" t="str">
        <f>IF((OR($N$1 = M416,$O$1 = M416)), A416, "")</f>
        <v/>
      </c>
      <c r="O416">
        <f>IF(Table1[[#This Row],[Transcript type]]=N$1, 1, 0)</f>
        <v>0</v>
      </c>
      <c r="P416">
        <f>IF(Table1[[#This Row],[Transcript type]] = O$1, 1, 0)</f>
        <v>0</v>
      </c>
    </row>
    <row r="417" spans="1:16" x14ac:dyDescent="0.25">
      <c r="A417" t="s">
        <v>1260</v>
      </c>
      <c r="B417">
        <v>102.21132450505</v>
      </c>
      <c r="C417">
        <v>2.4811914737884901</v>
      </c>
      <c r="D417" s="3">
        <f>IF(C417&lt;&gt;"NA", (IF(C417&lt;0, -1/(2^C417), (2^C417))), "NA")</f>
        <v>5.5835840578922031</v>
      </c>
      <c r="E417">
        <v>0.256980529601466</v>
      </c>
      <c r="F417">
        <v>9.6551730111086904</v>
      </c>
      <c r="G417" s="1">
        <v>4.6736969475689203E-22</v>
      </c>
      <c r="H417" s="1">
        <v>2.8690657136888699E-19</v>
      </c>
      <c r="I417" t="s">
        <v>11</v>
      </c>
      <c r="J417" t="s">
        <v>25</v>
      </c>
      <c r="K417" t="s">
        <v>1259</v>
      </c>
      <c r="M417" s="3" t="str">
        <f>RIGHT(A417, 5)</f>
        <v>sense</v>
      </c>
      <c r="N417" s="3" t="str">
        <f>IF((OR($N$1 = M417,$O$1 = M417)), A417, "")</f>
        <v>PROKKA_05186_sense</v>
      </c>
      <c r="O417">
        <f>IF(Table1[[#This Row],[Transcript type]]=N$1, 1, 0)</f>
        <v>0</v>
      </c>
      <c r="P417">
        <f>IF(Table1[[#This Row],[Transcript type]] = O$1, 1, 0)</f>
        <v>1</v>
      </c>
    </row>
    <row r="418" spans="1:16" x14ac:dyDescent="0.25">
      <c r="A418" t="s">
        <v>1261</v>
      </c>
      <c r="B418">
        <v>538.77500841426195</v>
      </c>
      <c r="C418">
        <v>0.51679485772274802</v>
      </c>
      <c r="D418" s="3">
        <f>IF(C418&lt;&gt;"NA", (IF(C418&lt;0, -1/(2^C418), (2^C418))), "NA")</f>
        <v>1.430773058512393</v>
      </c>
      <c r="E418">
        <v>0.18391434907055601</v>
      </c>
      <c r="F418">
        <v>2.8099757323692498</v>
      </c>
      <c r="G418">
        <v>4.9545235623468797E-3</v>
      </c>
      <c r="H418">
        <v>4.30648941852841E-2</v>
      </c>
      <c r="I418" t="s">
        <v>11</v>
      </c>
      <c r="J418" t="s">
        <v>1235</v>
      </c>
      <c r="K418" t="s">
        <v>1262</v>
      </c>
      <c r="M418" s="3" t="str">
        <f>RIGHT(A418, 5)</f>
        <v>sense</v>
      </c>
      <c r="N418" s="3" t="str">
        <f>IF((OR($N$1 = M418,$O$1 = M418)), A418, "")</f>
        <v>PROKKA_05199_sense</v>
      </c>
      <c r="O418">
        <f>IF(Table1[[#This Row],[Transcript type]]=N$1, 1, 0)</f>
        <v>0</v>
      </c>
      <c r="P418">
        <f>IF(Table1[[#This Row],[Transcript type]] = O$1, 1, 0)</f>
        <v>1</v>
      </c>
    </row>
    <row r="419" spans="1:16" x14ac:dyDescent="0.25">
      <c r="A419" t="s">
        <v>1263</v>
      </c>
      <c r="B419">
        <v>6888.1021630389996</v>
      </c>
      <c r="C419">
        <v>0.86736540550378205</v>
      </c>
      <c r="D419" s="3">
        <f>IF(C419&lt;&gt;"NA", (IF(C419&lt;0, -1/(2^C419), (2^C419))), "NA")</f>
        <v>1.8243283380354864</v>
      </c>
      <c r="E419">
        <v>0.17373079198927299</v>
      </c>
      <c r="F419">
        <v>4.9925830393804702</v>
      </c>
      <c r="G419" s="1">
        <v>5.9577085020717696E-7</v>
      </c>
      <c r="H419" s="1">
        <v>3.3630237303074097E-5</v>
      </c>
      <c r="I419" t="s">
        <v>11</v>
      </c>
      <c r="J419" t="s">
        <v>25</v>
      </c>
      <c r="K419" t="s">
        <v>1264</v>
      </c>
      <c r="M419" s="3" t="str">
        <f>RIGHT(A419, 5)</f>
        <v>igtop</v>
      </c>
      <c r="N419" s="3" t="str">
        <f>IF((OR($N$1 = M419,$O$1 = M419)), A419, "")</f>
        <v/>
      </c>
      <c r="O419">
        <f>IF(Table1[[#This Row],[Transcript type]]=N$1, 1, 0)</f>
        <v>0</v>
      </c>
      <c r="P419">
        <f>IF(Table1[[#This Row],[Transcript type]] = O$1, 1, 0)</f>
        <v>0</v>
      </c>
    </row>
    <row r="420" spans="1:16" x14ac:dyDescent="0.25">
      <c r="A420" t="s">
        <v>1265</v>
      </c>
      <c r="B420">
        <v>5233.4058223274897</v>
      </c>
      <c r="C420">
        <v>0.41081769823323599</v>
      </c>
      <c r="D420" s="3">
        <f>IF(C420&lt;&gt;"NA", (IF(C420&lt;0, -1/(2^C420), (2^C420))), "NA")</f>
        <v>1.3294391070419871</v>
      </c>
      <c r="E420">
        <v>0.12141583094992101</v>
      </c>
      <c r="F420">
        <v>3.3835595821329099</v>
      </c>
      <c r="G420" s="3">
        <v>7.15526802316853E-4</v>
      </c>
      <c r="H420" s="3">
        <v>1.12988814346562E-2</v>
      </c>
      <c r="I420" t="s">
        <v>11</v>
      </c>
      <c r="J420" t="s">
        <v>25</v>
      </c>
      <c r="K420" t="s">
        <v>1264</v>
      </c>
      <c r="M420" s="3" t="str">
        <f>RIGHT(A420, 5)</f>
        <v>sense</v>
      </c>
      <c r="N420" s="3" t="str">
        <f>IF((OR($N$1 = M420,$O$1 = M420)), A420, "")</f>
        <v>PROKKA_05200_sense</v>
      </c>
      <c r="O420">
        <f>IF(Table1[[#This Row],[Transcript type]]=N$1, 1, 0)</f>
        <v>0</v>
      </c>
      <c r="P420">
        <f>IF(Table1[[#This Row],[Transcript type]] = O$1, 1, 0)</f>
        <v>1</v>
      </c>
    </row>
    <row r="421" spans="1:16" x14ac:dyDescent="0.25">
      <c r="A421" t="s">
        <v>1266</v>
      </c>
      <c r="B421">
        <v>31.9562892881899</v>
      </c>
      <c r="C421">
        <v>-1.14557654204629</v>
      </c>
      <c r="D421" s="3">
        <f>IF(C421&lt;&gt;"NA", (IF(C421&lt;0, -1/(2^C421), (2^C421))), "NA")</f>
        <v>-2.2123452462036948</v>
      </c>
      <c r="E421">
        <v>0.356811416480594</v>
      </c>
      <c r="F421">
        <v>-3.2105938575219102</v>
      </c>
      <c r="G421" s="3">
        <v>1.3246100321898701E-3</v>
      </c>
      <c r="H421">
        <v>1.7208528556273101E-2</v>
      </c>
      <c r="I421" t="s">
        <v>11</v>
      </c>
      <c r="J421" t="s">
        <v>25</v>
      </c>
      <c r="K421" t="s">
        <v>1267</v>
      </c>
      <c r="M421" s="3" t="str">
        <f>RIGHT(A421, 5)</f>
        <v>igtop</v>
      </c>
      <c r="N421" s="3" t="str">
        <f>IF((OR($N$1 = M421,$O$1 = M421)), A421, "")</f>
        <v/>
      </c>
      <c r="O421">
        <f>IF(Table1[[#This Row],[Transcript type]]=N$1, 1, 0)</f>
        <v>0</v>
      </c>
      <c r="P421">
        <f>IF(Table1[[#This Row],[Transcript type]] = O$1, 1, 0)</f>
        <v>0</v>
      </c>
    </row>
    <row r="422" spans="1:16" x14ac:dyDescent="0.25">
      <c r="A422" t="s">
        <v>1268</v>
      </c>
      <c r="B422">
        <v>45.625550270355703</v>
      </c>
      <c r="C422">
        <v>0.94706268235090596</v>
      </c>
      <c r="D422" s="3">
        <f>IF(C422&lt;&gt;"NA", (IF(C422&lt;0, -1/(2^C422), (2^C422))), "NA")</f>
        <v>1.9279433791282956</v>
      </c>
      <c r="E422">
        <v>0.29883494344644501</v>
      </c>
      <c r="F422">
        <v>3.1691832000250399</v>
      </c>
      <c r="G422" s="3">
        <v>1.52868006665115E-3</v>
      </c>
      <c r="H422" s="3">
        <v>1.9273549365051601E-2</v>
      </c>
      <c r="I422" t="s">
        <v>11</v>
      </c>
      <c r="J422" t="s">
        <v>25</v>
      </c>
      <c r="K422" t="s">
        <v>1269</v>
      </c>
      <c r="M422" s="3" t="str">
        <f>RIGHT(A422, 5)</f>
        <v>sense</v>
      </c>
      <c r="N422" s="3" t="str">
        <f>IF((OR($N$1 = M422,$O$1 = M422)), A422, "")</f>
        <v>PROKKA_05211_sense</v>
      </c>
      <c r="O422">
        <f>IF(Table1[[#This Row],[Transcript type]]=N$1, 1, 0)</f>
        <v>0</v>
      </c>
      <c r="P422">
        <f>IF(Table1[[#This Row],[Transcript type]] = O$1, 1, 0)</f>
        <v>1</v>
      </c>
    </row>
    <row r="423" spans="1:16" x14ac:dyDescent="0.25">
      <c r="A423" t="s">
        <v>1270</v>
      </c>
      <c r="B423">
        <v>186.735384066466</v>
      </c>
      <c r="C423">
        <v>0.70775804255824504</v>
      </c>
      <c r="D423" s="3">
        <f>IF(C423&lt;&gt;"NA", (IF(C423&lt;0, -1/(2^C423), (2^C423))), "NA")</f>
        <v>1.6332640410765531</v>
      </c>
      <c r="E423">
        <v>0.18670489828179099</v>
      </c>
      <c r="F423">
        <v>3.7907845432637499</v>
      </c>
      <c r="G423">
        <v>1.5017218290762501E-4</v>
      </c>
      <c r="H423">
        <v>3.2488792522438201E-3</v>
      </c>
      <c r="I423" t="s">
        <v>11</v>
      </c>
      <c r="J423" t="s">
        <v>25</v>
      </c>
      <c r="K423" t="s">
        <v>1271</v>
      </c>
      <c r="M423" s="3" t="str">
        <f>RIGHT(A423, 5)</f>
        <v>igbot</v>
      </c>
      <c r="N423" s="3" t="str">
        <f>IF((OR($N$1 = M423,$O$1 = M423)), A423, "")</f>
        <v/>
      </c>
      <c r="O423">
        <f>IF(Table1[[#This Row],[Transcript type]]=N$1, 1, 0)</f>
        <v>0</v>
      </c>
      <c r="P423">
        <f>IF(Table1[[#This Row],[Transcript type]] = O$1, 1, 0)</f>
        <v>0</v>
      </c>
    </row>
    <row r="424" spans="1:16" x14ac:dyDescent="0.25">
      <c r="A424" t="s">
        <v>1272</v>
      </c>
      <c r="B424">
        <v>730.28626052050799</v>
      </c>
      <c r="C424">
        <v>1.21092864868962</v>
      </c>
      <c r="D424" s="3">
        <f>IF(C424&lt;&gt;"NA", (IF(C424&lt;0, -1/(2^C424), (2^C424))), "NA")</f>
        <v>2.3148659449175661</v>
      </c>
      <c r="E424">
        <v>0.173319690112336</v>
      </c>
      <c r="F424">
        <v>6.9866767469106197</v>
      </c>
      <c r="G424" s="1">
        <v>2.8147374596403699E-12</v>
      </c>
      <c r="H424" s="1">
        <v>6.2832616655881103E-10</v>
      </c>
      <c r="I424" t="s">
        <v>11</v>
      </c>
      <c r="J424" t="s">
        <v>25</v>
      </c>
      <c r="K424" t="s">
        <v>1271</v>
      </c>
      <c r="M424" s="3" t="str">
        <f>RIGHT(A424, 5)</f>
        <v>igtop</v>
      </c>
      <c r="N424" s="3" t="str">
        <f>IF((OR($N$1 = M424,$O$1 = M424)), A424, "")</f>
        <v/>
      </c>
      <c r="O424">
        <f>IF(Table1[[#This Row],[Transcript type]]=N$1, 1, 0)</f>
        <v>0</v>
      </c>
      <c r="P424">
        <f>IF(Table1[[#This Row],[Transcript type]] = O$1, 1, 0)</f>
        <v>0</v>
      </c>
    </row>
    <row r="425" spans="1:16" x14ac:dyDescent="0.25">
      <c r="A425" t="s">
        <v>1273</v>
      </c>
      <c r="B425">
        <v>1295.4385826722601</v>
      </c>
      <c r="C425">
        <v>0.77175596994339801</v>
      </c>
      <c r="D425" s="3">
        <f>IF(C425&lt;&gt;"NA", (IF(C425&lt;0, -1/(2^C425), (2^C425))), "NA")</f>
        <v>1.7073466088190448</v>
      </c>
      <c r="E425">
        <v>0.15318281577172199</v>
      </c>
      <c r="F425">
        <v>5.0381367260769796</v>
      </c>
      <c r="G425" s="1">
        <v>4.7008560427079599E-7</v>
      </c>
      <c r="H425" s="1">
        <v>2.7483219078260501E-5</v>
      </c>
      <c r="I425" t="s">
        <v>11</v>
      </c>
      <c r="J425" t="s">
        <v>25</v>
      </c>
      <c r="K425" t="s">
        <v>1271</v>
      </c>
      <c r="M425" s="3" t="str">
        <f>RIGHT(A425, 5)</f>
        <v>sense</v>
      </c>
      <c r="N425" s="3" t="str">
        <f>IF((OR($N$1 = M425,$O$1 = M425)), A425, "")</f>
        <v>PROKKA_05213_sense</v>
      </c>
      <c r="O425">
        <f>IF(Table1[[#This Row],[Transcript type]]=N$1, 1, 0)</f>
        <v>0</v>
      </c>
      <c r="P425">
        <f>IF(Table1[[#This Row],[Transcript type]] = O$1, 1, 0)</f>
        <v>1</v>
      </c>
    </row>
    <row r="426" spans="1:16" x14ac:dyDescent="0.25">
      <c r="A426" t="s">
        <v>1274</v>
      </c>
      <c r="B426">
        <v>65.327203389309901</v>
      </c>
      <c r="C426">
        <v>-0.82063259366125096</v>
      </c>
      <c r="D426" s="3">
        <f>IF(C426&lt;&gt;"NA", (IF(C426&lt;0, -1/(2^C426), (2^C426))), "NA")</f>
        <v>-1.7661802584439652</v>
      </c>
      <c r="E426">
        <v>0.29294721755341602</v>
      </c>
      <c r="F426">
        <v>-2.8012984745677501</v>
      </c>
      <c r="G426">
        <v>5.0897419642916596E-3</v>
      </c>
      <c r="H426">
        <v>4.3698816060553099E-2</v>
      </c>
      <c r="I426" t="s">
        <v>11</v>
      </c>
      <c r="J426" t="s">
        <v>25</v>
      </c>
      <c r="K426" t="s">
        <v>1275</v>
      </c>
      <c r="M426" s="3" t="str">
        <f>RIGHT(A426, 5)</f>
        <v>igbot</v>
      </c>
      <c r="N426" s="3" t="str">
        <f>IF((OR($N$1 = M426,$O$1 = M426)), A426, "")</f>
        <v/>
      </c>
      <c r="O426">
        <f>IF(Table1[[#This Row],[Transcript type]]=N$1, 1, 0)</f>
        <v>0</v>
      </c>
      <c r="P426">
        <f>IF(Table1[[#This Row],[Transcript type]] = O$1, 1, 0)</f>
        <v>0</v>
      </c>
    </row>
    <row r="427" spans="1:16" x14ac:dyDescent="0.25">
      <c r="A427" t="s">
        <v>1276</v>
      </c>
      <c r="B427">
        <v>108.36824017364199</v>
      </c>
      <c r="C427">
        <v>-0.676267518009252</v>
      </c>
      <c r="D427" s="3">
        <f>IF(C427&lt;&gt;"NA", (IF(C427&lt;0, -1/(2^C427), (2^C427))), "NA")</f>
        <v>-1.5980001215571518</v>
      </c>
      <c r="E427">
        <v>0.21452828065100901</v>
      </c>
      <c r="F427">
        <v>-3.1523467020620601</v>
      </c>
      <c r="G427">
        <v>1.61963840667583E-3</v>
      </c>
      <c r="H427">
        <v>1.9934947907731801E-2</v>
      </c>
      <c r="I427" t="s">
        <v>11</v>
      </c>
      <c r="J427" t="s">
        <v>1277</v>
      </c>
      <c r="K427" t="s">
        <v>1278</v>
      </c>
      <c r="M427" s="3" t="str">
        <f>RIGHT(A427, 5)</f>
        <v>igtop</v>
      </c>
      <c r="N427" s="3" t="str">
        <f>IF((OR($N$1 = M427,$O$1 = M427)), A427, "")</f>
        <v/>
      </c>
      <c r="O427">
        <f>IF(Table1[[#This Row],[Transcript type]]=N$1, 1, 0)</f>
        <v>0</v>
      </c>
      <c r="P427">
        <f>IF(Table1[[#This Row],[Transcript type]] = O$1, 1, 0)</f>
        <v>0</v>
      </c>
    </row>
    <row r="428" spans="1:16" x14ac:dyDescent="0.25">
      <c r="A428" t="s">
        <v>1279</v>
      </c>
      <c r="B428">
        <v>87.074550040244404</v>
      </c>
      <c r="C428">
        <v>-0.68510053970223805</v>
      </c>
      <c r="D428" s="3">
        <f>IF(C428&lt;&gt;"NA", (IF(C428&lt;0, -1/(2^C428), (2^C428))), "NA")</f>
        <v>-1.6078140242300782</v>
      </c>
      <c r="E428">
        <v>0.229724564904316</v>
      </c>
      <c r="F428">
        <v>-2.98226939721311</v>
      </c>
      <c r="G428">
        <v>2.8612010646928798E-3</v>
      </c>
      <c r="H428">
        <v>2.97068888556168E-2</v>
      </c>
      <c r="I428" t="s">
        <v>11</v>
      </c>
      <c r="J428" t="s">
        <v>1277</v>
      </c>
      <c r="K428" t="s">
        <v>1278</v>
      </c>
      <c r="M428" s="3" t="str">
        <f>RIGHT(A428, 5)</f>
        <v>sense</v>
      </c>
      <c r="N428" s="3" t="str">
        <f>IF((OR($N$1 = M428,$O$1 = M428)), A428, "")</f>
        <v>PROKKA_05240_sense</v>
      </c>
      <c r="O428">
        <f>IF(Table1[[#This Row],[Transcript type]]=N$1, 1, 0)</f>
        <v>0</v>
      </c>
      <c r="P428">
        <f>IF(Table1[[#This Row],[Transcript type]] = O$1, 1, 0)</f>
        <v>1</v>
      </c>
    </row>
    <row r="429" spans="1:16" x14ac:dyDescent="0.25">
      <c r="A429" t="s">
        <v>1280</v>
      </c>
      <c r="B429">
        <v>65.752796894807602</v>
      </c>
      <c r="C429">
        <v>1.7155652737842899</v>
      </c>
      <c r="D429" s="3">
        <f>IF(C429&lt;&gt;"NA", (IF(C429&lt;0, -1/(2^C429), (2^C429))), "NA")</f>
        <v>3.2842530123898723</v>
      </c>
      <c r="E429">
        <v>0.61679079163984296</v>
      </c>
      <c r="F429">
        <v>2.7814378830513502</v>
      </c>
      <c r="G429">
        <v>5.41186862749817E-3</v>
      </c>
      <c r="H429">
        <v>4.6042540452555202E-2</v>
      </c>
      <c r="I429" t="s">
        <v>1281</v>
      </c>
      <c r="J429" t="s">
        <v>67</v>
      </c>
      <c r="K429" t="s">
        <v>1282</v>
      </c>
      <c r="M429" s="3" t="str">
        <f>RIGHT(A429, 5)</f>
        <v>antis</v>
      </c>
      <c r="N429" s="3" t="str">
        <f>IF((OR($N$1 = M429,$O$1 = M429)), A429, "")</f>
        <v>PROKKA_05244_antis</v>
      </c>
      <c r="O429">
        <f>IF(Table1[[#This Row],[Transcript type]]=N$1, 1, 0)</f>
        <v>1</v>
      </c>
      <c r="P429">
        <f>IF(Table1[[#This Row],[Transcript type]] = O$1, 1, 0)</f>
        <v>0</v>
      </c>
    </row>
    <row r="430" spans="1:16" x14ac:dyDescent="0.25">
      <c r="A430" t="s">
        <v>1283</v>
      </c>
      <c r="B430">
        <v>223.545019020154</v>
      </c>
      <c r="C430">
        <v>0.83697790343429102</v>
      </c>
      <c r="D430" s="3">
        <f>IF(C430&lt;&gt;"NA", (IF(C430&lt;0, -1/(2^C430), (2^C430))), "NA")</f>
        <v>1.7863043451510097</v>
      </c>
      <c r="E430">
        <v>0.18206452336155801</v>
      </c>
      <c r="F430">
        <v>4.5971498893947302</v>
      </c>
      <c r="G430" s="1">
        <v>4.2830950145628496E-6</v>
      </c>
      <c r="H430">
        <v>1.60567019973421E-4</v>
      </c>
      <c r="I430" t="s">
        <v>11</v>
      </c>
      <c r="J430" t="s">
        <v>1284</v>
      </c>
      <c r="K430" t="s">
        <v>1285</v>
      </c>
      <c r="M430" s="3" t="str">
        <f>RIGHT(A430, 5)</f>
        <v>igtop</v>
      </c>
      <c r="N430" s="3" t="str">
        <f>IF((OR($N$1 = M430,$O$1 = M430)), A430, "")</f>
        <v/>
      </c>
      <c r="O430">
        <f>IF(Table1[[#This Row],[Transcript type]]=N$1, 1, 0)</f>
        <v>0</v>
      </c>
      <c r="P430">
        <f>IF(Table1[[#This Row],[Transcript type]] = O$1, 1, 0)</f>
        <v>0</v>
      </c>
    </row>
    <row r="431" spans="1:16" x14ac:dyDescent="0.25">
      <c r="A431" t="s">
        <v>1286</v>
      </c>
      <c r="B431">
        <v>747.54195012851096</v>
      </c>
      <c r="C431">
        <v>0.67086076505487002</v>
      </c>
      <c r="D431" s="3">
        <f>IF(C431&lt;&gt;"NA", (IF(C431&lt;0, -1/(2^C431), (2^C431))), "NA")</f>
        <v>1.5920225435544293</v>
      </c>
      <c r="E431">
        <v>0.157708874294789</v>
      </c>
      <c r="F431">
        <v>4.2537921093831299</v>
      </c>
      <c r="G431" s="1">
        <v>2.1018044567395199E-5</v>
      </c>
      <c r="H431">
        <v>6.3324918325446597E-4</v>
      </c>
      <c r="I431" t="s">
        <v>11</v>
      </c>
      <c r="J431" t="s">
        <v>1287</v>
      </c>
      <c r="K431" t="s">
        <v>1288</v>
      </c>
      <c r="M431" s="3" t="str">
        <f>RIGHT(A431, 5)</f>
        <v>sense</v>
      </c>
      <c r="N431" s="3" t="str">
        <f>IF((OR($N$1 = M431,$O$1 = M431)), A431, "")</f>
        <v>PROKKA_05246_sense</v>
      </c>
      <c r="O431">
        <f>IF(Table1[[#This Row],[Transcript type]]=N$1, 1, 0)</f>
        <v>0</v>
      </c>
      <c r="P431">
        <f>IF(Table1[[#This Row],[Transcript type]] = O$1, 1, 0)</f>
        <v>1</v>
      </c>
    </row>
    <row r="432" spans="1:16" x14ac:dyDescent="0.25">
      <c r="A432" t="s">
        <v>1289</v>
      </c>
      <c r="B432">
        <v>125.156842925685</v>
      </c>
      <c r="C432">
        <v>-0.71433492810996302</v>
      </c>
      <c r="D432" s="3">
        <f>IF(C432&lt;&gt;"NA", (IF(C432&lt;0, -1/(2^C432), (2^C432))), "NA")</f>
        <v>-1.6407266802240654</v>
      </c>
      <c r="E432">
        <v>0.20352311783547899</v>
      </c>
      <c r="F432">
        <v>-3.5098466243397901</v>
      </c>
      <c r="G432">
        <v>4.4836523990166098E-4</v>
      </c>
      <c r="H432">
        <v>7.6158585349944598E-3</v>
      </c>
      <c r="I432" t="s">
        <v>1290</v>
      </c>
      <c r="J432" t="s">
        <v>1291</v>
      </c>
      <c r="K432" t="s">
        <v>1292</v>
      </c>
      <c r="M432" s="3" t="str">
        <f>RIGHT(A432, 5)</f>
        <v>igtop</v>
      </c>
      <c r="N432" s="3" t="str">
        <f>IF((OR($N$1 = M432,$O$1 = M432)), A432, "")</f>
        <v/>
      </c>
      <c r="O432">
        <f>IF(Table1[[#This Row],[Transcript type]]=N$1, 1, 0)</f>
        <v>0</v>
      </c>
      <c r="P432">
        <f>IF(Table1[[#This Row],[Transcript type]] = O$1, 1, 0)</f>
        <v>0</v>
      </c>
    </row>
    <row r="433" spans="1:16" x14ac:dyDescent="0.25">
      <c r="A433" t="s">
        <v>1293</v>
      </c>
      <c r="B433">
        <v>322.993558919468</v>
      </c>
      <c r="C433">
        <v>0.73630271831092298</v>
      </c>
      <c r="D433" s="3">
        <f>IF(C433&lt;&gt;"NA", (IF(C433&lt;0, -1/(2^C433), (2^C433))), "NA")</f>
        <v>1.6659010583504472</v>
      </c>
      <c r="E433">
        <v>0.17438856340832401</v>
      </c>
      <c r="F433">
        <v>4.2221961344271204</v>
      </c>
      <c r="G433" s="1">
        <v>2.4193343988097901E-5</v>
      </c>
      <c r="H433">
        <v>7.0303853447070404E-4</v>
      </c>
      <c r="I433" t="s">
        <v>1294</v>
      </c>
      <c r="J433" t="s">
        <v>1295</v>
      </c>
      <c r="K433" t="s">
        <v>1296</v>
      </c>
      <c r="M433" s="3" t="str">
        <f>RIGHT(A433, 5)</f>
        <v>sense</v>
      </c>
      <c r="N433" s="3" t="str">
        <f>IF((OR($N$1 = M433,$O$1 = M433)), A433, "")</f>
        <v>PROKKA_05255_sense</v>
      </c>
      <c r="O433">
        <f>IF(Table1[[#This Row],[Transcript type]]=N$1, 1, 0)</f>
        <v>0</v>
      </c>
      <c r="P433">
        <f>IF(Table1[[#This Row],[Transcript type]] = O$1, 1, 0)</f>
        <v>1</v>
      </c>
    </row>
    <row r="434" spans="1:16" x14ac:dyDescent="0.25">
      <c r="A434" t="s">
        <v>1297</v>
      </c>
      <c r="B434">
        <v>515.35010792898299</v>
      </c>
      <c r="C434">
        <v>0.60858556546135001</v>
      </c>
      <c r="D434" s="3">
        <f>IF(C434&lt;&gt;"NA", (IF(C434&lt;0, -1/(2^C434), (2^C434))), "NA")</f>
        <v>1.5247635804515631</v>
      </c>
      <c r="E434">
        <v>0.168377631383056</v>
      </c>
      <c r="F434">
        <v>3.6144086388579102</v>
      </c>
      <c r="G434" s="3">
        <v>3.0103394397843001E-4</v>
      </c>
      <c r="H434">
        <v>5.6642823711803396E-3</v>
      </c>
      <c r="I434" t="s">
        <v>1298</v>
      </c>
      <c r="J434" t="s">
        <v>1299</v>
      </c>
      <c r="K434" t="s">
        <v>1300</v>
      </c>
      <c r="M434" s="3" t="str">
        <f>RIGHT(A434, 5)</f>
        <v>sense</v>
      </c>
      <c r="N434" s="3" t="str">
        <f>IF((OR($N$1 = M434,$O$1 = M434)), A434, "")</f>
        <v>PROKKA_05268_sense</v>
      </c>
      <c r="O434">
        <f>IF(Table1[[#This Row],[Transcript type]]=N$1, 1, 0)</f>
        <v>0</v>
      </c>
      <c r="P434">
        <f>IF(Table1[[#This Row],[Transcript type]] = O$1, 1, 0)</f>
        <v>1</v>
      </c>
    </row>
    <row r="435" spans="1:16" x14ac:dyDescent="0.25">
      <c r="A435" t="s">
        <v>1301</v>
      </c>
      <c r="B435">
        <v>67.476867469009605</v>
      </c>
      <c r="C435">
        <v>1.7166453593553901</v>
      </c>
      <c r="D435" s="3">
        <f>IF(C435&lt;&gt;"NA", (IF(C435&lt;0, -1/(2^C435), (2^C435))), "NA")</f>
        <v>3.2867127161869285</v>
      </c>
      <c r="E435">
        <v>0.26839157308710598</v>
      </c>
      <c r="F435">
        <v>6.3960479072055501</v>
      </c>
      <c r="G435" s="1">
        <v>1.59449995008903E-10</v>
      </c>
      <c r="H435" s="1">
        <v>2.4470591421522498E-8</v>
      </c>
      <c r="I435" t="s">
        <v>11</v>
      </c>
      <c r="J435" t="s">
        <v>1302</v>
      </c>
      <c r="K435" t="s">
        <v>1303</v>
      </c>
      <c r="M435" s="3" t="str">
        <f>RIGHT(A435, 5)</f>
        <v>sense</v>
      </c>
      <c r="N435" s="3" t="str">
        <f>IF((OR($N$1 = M435,$O$1 = M435)), A435, "")</f>
        <v>PROKKA_05280_sense</v>
      </c>
      <c r="O435">
        <f>IF(Table1[[#This Row],[Transcript type]]=N$1, 1, 0)</f>
        <v>0</v>
      </c>
      <c r="P435">
        <f>IF(Table1[[#This Row],[Transcript type]] = O$1, 1, 0)</f>
        <v>1</v>
      </c>
    </row>
    <row r="436" spans="1:16" x14ac:dyDescent="0.25">
      <c r="A436" t="s">
        <v>1304</v>
      </c>
      <c r="B436">
        <v>165.18427889147901</v>
      </c>
      <c r="C436">
        <v>-0.518764772169375</v>
      </c>
      <c r="D436" s="3">
        <f>IF(C436&lt;&gt;"NA", (IF(C436&lt;0, -1/(2^C436), (2^C436))), "NA")</f>
        <v>-1.4327280285937809</v>
      </c>
      <c r="E436">
        <v>0.188822756642854</v>
      </c>
      <c r="F436">
        <v>-2.7473636196858702</v>
      </c>
      <c r="G436" s="3">
        <v>6.0076488266510002E-3</v>
      </c>
      <c r="H436" s="3">
        <v>4.9585820819635397E-2</v>
      </c>
      <c r="I436" t="s">
        <v>11</v>
      </c>
      <c r="J436" t="s">
        <v>1305</v>
      </c>
      <c r="K436" t="s">
        <v>1306</v>
      </c>
      <c r="M436" s="3" t="str">
        <f>RIGHT(A436, 5)</f>
        <v>sense</v>
      </c>
      <c r="N436" s="3" t="str">
        <f>IF((OR($N$1 = M436,$O$1 = M436)), A436, "")</f>
        <v>PROKKA_05283_sense</v>
      </c>
      <c r="O436">
        <f>IF(Table1[[#This Row],[Transcript type]]=N$1, 1, 0)</f>
        <v>0</v>
      </c>
      <c r="P436">
        <f>IF(Table1[[#This Row],[Transcript type]] = O$1, 1, 0)</f>
        <v>1</v>
      </c>
    </row>
    <row r="437" spans="1:16" x14ac:dyDescent="0.25">
      <c r="A437" t="s">
        <v>1307</v>
      </c>
      <c r="B437">
        <v>27.816035207765498</v>
      </c>
      <c r="C437">
        <v>-1.1444549243815301</v>
      </c>
      <c r="D437" s="3">
        <f>IF(C437&lt;&gt;"NA", (IF(C437&lt;0, -1/(2^C437), (2^C437))), "NA")</f>
        <v>-2.2106259353938804</v>
      </c>
      <c r="E437">
        <v>0.40190814979464201</v>
      </c>
      <c r="F437">
        <v>-2.84755341479464</v>
      </c>
      <c r="G437">
        <v>4.4056700134572297E-3</v>
      </c>
      <c r="H437">
        <v>4.0366129544941197E-2</v>
      </c>
      <c r="I437" t="s">
        <v>11</v>
      </c>
      <c r="J437" t="s">
        <v>843</v>
      </c>
      <c r="K437" t="s">
        <v>1308</v>
      </c>
      <c r="M437" s="3" t="str">
        <f>RIGHT(A437, 5)</f>
        <v>igtop</v>
      </c>
      <c r="N437" s="3" t="str">
        <f>IF((OR($N$1 = M437,$O$1 = M437)), A437, "")</f>
        <v/>
      </c>
      <c r="O437">
        <f>IF(Table1[[#This Row],[Transcript type]]=N$1, 1, 0)</f>
        <v>0</v>
      </c>
      <c r="P437">
        <f>IF(Table1[[#This Row],[Transcript type]] = O$1, 1, 0)</f>
        <v>0</v>
      </c>
    </row>
    <row r="438" spans="1:16" x14ac:dyDescent="0.25">
      <c r="A438" t="s">
        <v>1309</v>
      </c>
      <c r="B438">
        <v>772.22302163048505</v>
      </c>
      <c r="C438">
        <v>-0.44292673626991502</v>
      </c>
      <c r="D438" s="3">
        <f>IF(C438&lt;&gt;"NA", (IF(C438&lt;0, -1/(2^C438), (2^C438))), "NA")</f>
        <v>-1.3593592084297281</v>
      </c>
      <c r="E438">
        <v>0.145275426048596</v>
      </c>
      <c r="F438">
        <v>-3.0488758375539202</v>
      </c>
      <c r="G438">
        <v>2.2969939443801099E-3</v>
      </c>
      <c r="H438">
        <v>2.5579449571090099E-2</v>
      </c>
      <c r="I438" t="s">
        <v>1310</v>
      </c>
      <c r="J438" t="s">
        <v>1311</v>
      </c>
      <c r="K438" t="s">
        <v>1312</v>
      </c>
      <c r="M438" s="3" t="str">
        <f>RIGHT(A438, 5)</f>
        <v>igtop</v>
      </c>
      <c r="N438" s="3" t="str">
        <f>IF((OR($N$1 = M438,$O$1 = M438)), A438, "")</f>
        <v/>
      </c>
      <c r="O438">
        <f>IF(Table1[[#This Row],[Transcript type]]=N$1, 1, 0)</f>
        <v>0</v>
      </c>
      <c r="P438">
        <f>IF(Table1[[#This Row],[Transcript type]] = O$1, 1, 0)</f>
        <v>0</v>
      </c>
    </row>
    <row r="439" spans="1:16" x14ac:dyDescent="0.25">
      <c r="A439" t="s">
        <v>1313</v>
      </c>
      <c r="B439">
        <v>330.87852122608399</v>
      </c>
      <c r="C439">
        <v>0.45240341132126299</v>
      </c>
      <c r="D439" s="3">
        <f>IF(C439&lt;&gt;"NA", (IF(C439&lt;0, -1/(2^C439), (2^C439))), "NA")</f>
        <v>1.3683178641343314</v>
      </c>
      <c r="E439">
        <v>0.15920535486411899</v>
      </c>
      <c r="F439">
        <v>2.8416343891660398</v>
      </c>
      <c r="G439">
        <v>4.48829307943561E-3</v>
      </c>
      <c r="H439">
        <v>4.06991898849874E-2</v>
      </c>
      <c r="I439" t="s">
        <v>11</v>
      </c>
      <c r="J439" t="s">
        <v>1314</v>
      </c>
      <c r="K439" t="s">
        <v>1315</v>
      </c>
      <c r="M439" s="3" t="str">
        <f>RIGHT(A439, 5)</f>
        <v>sense</v>
      </c>
      <c r="N439" s="3" t="str">
        <f>IF((OR($N$1 = M439,$O$1 = M439)), A439, "")</f>
        <v>PROKKA_05359_sense</v>
      </c>
      <c r="O439">
        <f>IF(Table1[[#This Row],[Transcript type]]=N$1, 1, 0)</f>
        <v>0</v>
      </c>
      <c r="P439">
        <f>IF(Table1[[#This Row],[Transcript type]] = O$1, 1, 0)</f>
        <v>1</v>
      </c>
    </row>
    <row r="440" spans="1:16" x14ac:dyDescent="0.25">
      <c r="A440" t="s">
        <v>1316</v>
      </c>
      <c r="B440">
        <v>220.18684558690401</v>
      </c>
      <c r="C440">
        <v>0.53526329228554403</v>
      </c>
      <c r="D440" s="3">
        <f>IF(C440&lt;&gt;"NA", (IF(C440&lt;0, -1/(2^C440), (2^C440))), "NA")</f>
        <v>1.4492066110715383</v>
      </c>
      <c r="E440">
        <v>0.18512639289384</v>
      </c>
      <c r="F440">
        <v>2.8913397161715801</v>
      </c>
      <c r="G440" s="3">
        <v>3.8360321196901801E-3</v>
      </c>
      <c r="H440">
        <v>3.6438595241389697E-2</v>
      </c>
      <c r="I440" t="s">
        <v>1317</v>
      </c>
      <c r="J440" t="s">
        <v>1318</v>
      </c>
      <c r="K440" t="s">
        <v>1319</v>
      </c>
      <c r="M440" s="3" t="str">
        <f>RIGHT(A440, 5)</f>
        <v>sense</v>
      </c>
      <c r="N440" s="3" t="str">
        <f>IF((OR($N$1 = M440,$O$1 = M440)), A440, "")</f>
        <v>PROKKA_05360_sense</v>
      </c>
      <c r="O440">
        <f>IF(Table1[[#This Row],[Transcript type]]=N$1, 1, 0)</f>
        <v>0</v>
      </c>
      <c r="P440">
        <f>IF(Table1[[#This Row],[Transcript type]] = O$1, 1, 0)</f>
        <v>1</v>
      </c>
    </row>
    <row r="441" spans="1:16" x14ac:dyDescent="0.25">
      <c r="A441" t="s">
        <v>1320</v>
      </c>
      <c r="B441">
        <v>439.12857088913898</v>
      </c>
      <c r="C441">
        <v>-0.57969250917036597</v>
      </c>
      <c r="D441" s="3">
        <f>IF(C441&lt;&gt;"NA", (IF(C441&lt;0, -1/(2^C441), (2^C441))), "NA")</f>
        <v>-1.4945306757960768</v>
      </c>
      <c r="E441">
        <v>0.15116123736029799</v>
      </c>
      <c r="F441">
        <v>-3.8349283142519299</v>
      </c>
      <c r="G441" s="3">
        <v>1.2560092127417001E-4</v>
      </c>
      <c r="H441">
        <v>2.7660364321858699E-3</v>
      </c>
      <c r="I441" t="s">
        <v>1321</v>
      </c>
      <c r="J441" t="s">
        <v>1322</v>
      </c>
      <c r="K441" t="s">
        <v>1323</v>
      </c>
      <c r="M441" s="3" t="str">
        <f>RIGHT(A441, 5)</f>
        <v>sense</v>
      </c>
      <c r="N441" s="3" t="str">
        <f>IF((OR($N$1 = M441,$O$1 = M441)), A441, "")</f>
        <v>PROKKA_05375_sense</v>
      </c>
      <c r="O441">
        <f>IF(Table1[[#This Row],[Transcript type]]=N$1, 1, 0)</f>
        <v>0</v>
      </c>
      <c r="P441">
        <f>IF(Table1[[#This Row],[Transcript type]] = O$1, 1, 0)</f>
        <v>1</v>
      </c>
    </row>
    <row r="442" spans="1:16" x14ac:dyDescent="0.25">
      <c r="A442" t="s">
        <v>1324</v>
      </c>
      <c r="B442">
        <v>150.25844865252901</v>
      </c>
      <c r="C442">
        <v>-0.59838701009440398</v>
      </c>
      <c r="D442" s="3">
        <f>IF(C442&lt;&gt;"NA", (IF(C442&lt;0, -1/(2^C442), (2^C442))), "NA")</f>
        <v>-1.5140228826408</v>
      </c>
      <c r="E442">
        <v>0.20154307451553199</v>
      </c>
      <c r="F442">
        <v>-2.96902789407575</v>
      </c>
      <c r="G442">
        <v>2.9874347646747798E-3</v>
      </c>
      <c r="H442">
        <v>3.0629002357657299E-2</v>
      </c>
      <c r="I442" t="s">
        <v>11</v>
      </c>
      <c r="J442" t="s">
        <v>1325</v>
      </c>
      <c r="K442" t="s">
        <v>1326</v>
      </c>
      <c r="M442" s="3" t="str">
        <f>RIGHT(A442, 5)</f>
        <v>igtop</v>
      </c>
      <c r="N442" s="3" t="str">
        <f>IF((OR($N$1 = M442,$O$1 = M442)), A442, "")</f>
        <v/>
      </c>
      <c r="O442">
        <f>IF(Table1[[#This Row],[Transcript type]]=N$1, 1, 0)</f>
        <v>0</v>
      </c>
      <c r="P442">
        <f>IF(Table1[[#This Row],[Transcript type]] = O$1, 1, 0)</f>
        <v>0</v>
      </c>
    </row>
    <row r="443" spans="1:16" x14ac:dyDescent="0.25">
      <c r="A443" t="s">
        <v>1327</v>
      </c>
      <c r="B443">
        <v>39.966895309447303</v>
      </c>
      <c r="C443">
        <v>-1.1142863943902701</v>
      </c>
      <c r="D443" s="3">
        <f>IF(C443&lt;&gt;"NA", (IF(C443&lt;0, -1/(2^C443), (2^C443))), "NA")</f>
        <v>-2.1648790040284562</v>
      </c>
      <c r="E443">
        <v>0.34388925890647398</v>
      </c>
      <c r="F443">
        <v>-3.2402477411872801</v>
      </c>
      <c r="G443">
        <v>1.1942588960706299E-3</v>
      </c>
      <c r="H443">
        <v>1.61126523038541E-2</v>
      </c>
      <c r="I443" t="s">
        <v>11</v>
      </c>
      <c r="J443" t="s">
        <v>1328</v>
      </c>
      <c r="K443" t="s">
        <v>1329</v>
      </c>
      <c r="M443" s="3" t="str">
        <f>RIGHT(A443, 5)</f>
        <v>antis</v>
      </c>
      <c r="N443" s="3" t="str">
        <f>IF((OR($N$1 = M443,$O$1 = M443)), A443, "")</f>
        <v>PROKKA_05385_antis</v>
      </c>
      <c r="O443">
        <f>IF(Table1[[#This Row],[Transcript type]]=N$1, 1, 0)</f>
        <v>1</v>
      </c>
      <c r="P443">
        <f>IF(Table1[[#This Row],[Transcript type]] = O$1, 1, 0)</f>
        <v>0</v>
      </c>
    </row>
    <row r="444" spans="1:16" x14ac:dyDescent="0.25">
      <c r="A444" t="s">
        <v>1330</v>
      </c>
      <c r="B444">
        <v>32.119845337473798</v>
      </c>
      <c r="C444">
        <v>-1.2646462793367499</v>
      </c>
      <c r="D444" s="3">
        <f>IF(C444&lt;&gt;"NA", (IF(C444&lt;0, -1/(2^C444), (2^C444))), "NA")</f>
        <v>-2.4026829358744402</v>
      </c>
      <c r="E444">
        <v>0.40895318587010199</v>
      </c>
      <c r="F444">
        <v>-3.0923986486278401</v>
      </c>
      <c r="G444" s="3">
        <v>1.9854601936693502E-3</v>
      </c>
      <c r="H444">
        <v>2.3051052035721501E-2</v>
      </c>
      <c r="I444" t="s">
        <v>11</v>
      </c>
      <c r="J444" t="s">
        <v>1328</v>
      </c>
      <c r="K444" t="s">
        <v>1329</v>
      </c>
      <c r="M444" s="3" t="str">
        <f>RIGHT(A444, 5)</f>
        <v>igbot</v>
      </c>
      <c r="N444" s="3" t="str">
        <f>IF((OR($N$1 = M444,$O$1 = M444)), A444, "")</f>
        <v/>
      </c>
      <c r="O444">
        <f>IF(Table1[[#This Row],[Transcript type]]=N$1, 1, 0)</f>
        <v>0</v>
      </c>
      <c r="P444">
        <f>IF(Table1[[#This Row],[Transcript type]] = O$1, 1, 0)</f>
        <v>0</v>
      </c>
    </row>
    <row r="445" spans="1:16" x14ac:dyDescent="0.25">
      <c r="A445" t="s">
        <v>1331</v>
      </c>
      <c r="B445">
        <v>2829.5968462584501</v>
      </c>
      <c r="C445">
        <v>-0.38007613102068599</v>
      </c>
      <c r="D445" s="3">
        <f>IF(C445&lt;&gt;"NA", (IF(C445&lt;0, -1/(2^C445), (2^C445))), "NA")</f>
        <v>-1.3014105290666302</v>
      </c>
      <c r="E445">
        <v>0.119970589005697</v>
      </c>
      <c r="F445">
        <v>-3.1680775610982299</v>
      </c>
      <c r="G445" s="3">
        <v>1.5345057629271299E-3</v>
      </c>
      <c r="H445">
        <v>1.9273549365051601E-2</v>
      </c>
      <c r="I445" t="s">
        <v>11</v>
      </c>
      <c r="J445" t="s">
        <v>1328</v>
      </c>
      <c r="K445" t="s">
        <v>1329</v>
      </c>
      <c r="M445" s="3" t="str">
        <f>RIGHT(A445, 5)</f>
        <v>igtop</v>
      </c>
      <c r="N445" s="3" t="str">
        <f>IF((OR($N$1 = M445,$O$1 = M445)), A445, "")</f>
        <v/>
      </c>
      <c r="O445">
        <f>IF(Table1[[#This Row],[Transcript type]]=N$1, 1, 0)</f>
        <v>0</v>
      </c>
      <c r="P445">
        <f>IF(Table1[[#This Row],[Transcript type]] = O$1, 1, 0)</f>
        <v>0</v>
      </c>
    </row>
    <row r="446" spans="1:16" x14ac:dyDescent="0.25">
      <c r="A446" t="s">
        <v>1332</v>
      </c>
      <c r="B446">
        <v>5444.2582601323302</v>
      </c>
      <c r="C446">
        <v>-0.47933836291028797</v>
      </c>
      <c r="D446" s="3">
        <f>IF(C446&lt;&gt;"NA", (IF(C446&lt;0, -1/(2^C446), (2^C446))), "NA")</f>
        <v>-1.39410416698309</v>
      </c>
      <c r="E446">
        <v>0.122447111715521</v>
      </c>
      <c r="F446">
        <v>-3.9146563458673298</v>
      </c>
      <c r="G446" s="1">
        <v>9.0533059278172007E-5</v>
      </c>
      <c r="H446" s="3">
        <v>2.1478640295415599E-3</v>
      </c>
      <c r="I446" t="s">
        <v>11</v>
      </c>
      <c r="J446" t="s">
        <v>1328</v>
      </c>
      <c r="K446" t="s">
        <v>1329</v>
      </c>
      <c r="M446" s="3" t="str">
        <f>RIGHT(A446, 5)</f>
        <v>sense</v>
      </c>
      <c r="N446" s="3" t="str">
        <f>IF((OR($N$1 = M446,$O$1 = M446)), A446, "")</f>
        <v>PROKKA_05385_sense</v>
      </c>
      <c r="O446">
        <f>IF(Table1[[#This Row],[Transcript type]]=N$1, 1, 0)</f>
        <v>0</v>
      </c>
      <c r="P446">
        <f>IF(Table1[[#This Row],[Transcript type]] = O$1, 1, 0)</f>
        <v>1</v>
      </c>
    </row>
    <row r="447" spans="1:16" x14ac:dyDescent="0.25">
      <c r="A447" t="s">
        <v>1333</v>
      </c>
      <c r="B447">
        <v>40.939289473456398</v>
      </c>
      <c r="C447">
        <v>-1.5438391300035601</v>
      </c>
      <c r="D447" s="3">
        <f>IF(C447&lt;&gt;"NA", (IF(C447&lt;0, -1/(2^C447), (2^C447))), "NA")</f>
        <v>-2.9156936204690509</v>
      </c>
      <c r="E447">
        <v>0.348431622100979</v>
      </c>
      <c r="F447">
        <v>-4.4308238175814498</v>
      </c>
      <c r="G447" s="1">
        <v>9.3873764474894308E-6</v>
      </c>
      <c r="H447">
        <v>3.1794072919738299E-4</v>
      </c>
      <c r="I447" t="s">
        <v>11</v>
      </c>
      <c r="J447" t="s">
        <v>1334</v>
      </c>
      <c r="K447" t="s">
        <v>1335</v>
      </c>
      <c r="M447" s="3" t="str">
        <f>RIGHT(A447, 5)</f>
        <v>sense</v>
      </c>
      <c r="N447" s="3" t="str">
        <f>IF((OR($N$1 = M447,$O$1 = M447)), A447, "")</f>
        <v>PROKKA_05388_sense</v>
      </c>
      <c r="O447">
        <f>IF(Table1[[#This Row],[Transcript type]]=N$1, 1, 0)</f>
        <v>0</v>
      </c>
      <c r="P447">
        <f>IF(Table1[[#This Row],[Transcript type]] = O$1, 1, 0)</f>
        <v>1</v>
      </c>
    </row>
    <row r="448" spans="1:16" x14ac:dyDescent="0.25">
      <c r="A448" t="s">
        <v>1336</v>
      </c>
      <c r="B448">
        <v>385.73781289174099</v>
      </c>
      <c r="C448">
        <v>0.62055444849671504</v>
      </c>
      <c r="D448" s="3">
        <f>IF(C448&lt;&gt;"NA", (IF(C448&lt;0, -1/(2^C448), (2^C448))), "NA")</f>
        <v>1.5374659380809355</v>
      </c>
      <c r="E448">
        <v>0.175118958302212</v>
      </c>
      <c r="F448">
        <v>3.5436166050382201</v>
      </c>
      <c r="G448">
        <v>3.94678735775662E-4</v>
      </c>
      <c r="H448">
        <v>6.9223831121224197E-3</v>
      </c>
      <c r="I448" t="s">
        <v>1337</v>
      </c>
      <c r="J448" t="s">
        <v>1338</v>
      </c>
      <c r="K448" t="s">
        <v>1339</v>
      </c>
      <c r="M448" s="3" t="str">
        <f>RIGHT(A448, 5)</f>
        <v>sense</v>
      </c>
      <c r="N448" s="3" t="str">
        <f>IF((OR($N$1 = M448,$O$1 = M448)), A448, "")</f>
        <v>PROKKA_05402_sense</v>
      </c>
      <c r="O448">
        <f>IF(Table1[[#This Row],[Transcript type]]=N$1, 1, 0)</f>
        <v>0</v>
      </c>
      <c r="P448">
        <f>IF(Table1[[#This Row],[Transcript type]] = O$1, 1, 0)</f>
        <v>1</v>
      </c>
    </row>
    <row r="449" spans="1:16" x14ac:dyDescent="0.25">
      <c r="A449" t="s">
        <v>1340</v>
      </c>
      <c r="B449">
        <v>4425.46280623235</v>
      </c>
      <c r="C449">
        <v>0.42923104678683299</v>
      </c>
      <c r="D449" s="3">
        <f>IF(C449&lt;&gt;"NA", (IF(C449&lt;0, -1/(2^C449), (2^C449))), "NA")</f>
        <v>1.3465156957297313</v>
      </c>
      <c r="E449">
        <v>0.13111744614888499</v>
      </c>
      <c r="F449">
        <v>3.2736379436451002</v>
      </c>
      <c r="G449" s="3">
        <v>1.0617255400652401E-3</v>
      </c>
      <c r="H449" s="3">
        <v>1.4612608694721699E-2</v>
      </c>
      <c r="I449" t="s">
        <v>1341</v>
      </c>
      <c r="J449" t="s">
        <v>1342</v>
      </c>
      <c r="K449" t="s">
        <v>1343</v>
      </c>
      <c r="M449" s="3" t="str">
        <f>RIGHT(A449, 5)</f>
        <v>igtop</v>
      </c>
      <c r="N449" s="3" t="str">
        <f>IF((OR($N$1 = M449,$O$1 = M449)), A449, "")</f>
        <v/>
      </c>
      <c r="O449">
        <f>IF(Table1[[#This Row],[Transcript type]]=N$1, 1, 0)</f>
        <v>0</v>
      </c>
      <c r="P449">
        <f>IF(Table1[[#This Row],[Transcript type]] = O$1, 1, 0)</f>
        <v>0</v>
      </c>
    </row>
    <row r="450" spans="1:16" x14ac:dyDescent="0.25">
      <c r="A450" t="s">
        <v>1344</v>
      </c>
      <c r="B450">
        <v>5685.6542216416101</v>
      </c>
      <c r="C450">
        <v>0.51052945065648103</v>
      </c>
      <c r="D450" s="3">
        <f>IF(C450&lt;&gt;"NA", (IF(C450&lt;0, -1/(2^C450), (2^C450))), "NA")</f>
        <v>1.4245728997404357</v>
      </c>
      <c r="E450">
        <v>0.14324726989460301</v>
      </c>
      <c r="F450">
        <v>3.5639733380755798</v>
      </c>
      <c r="G450">
        <v>3.6528307463259898E-4</v>
      </c>
      <c r="H450">
        <v>6.5952396305907898E-3</v>
      </c>
      <c r="I450" t="s">
        <v>1341</v>
      </c>
      <c r="J450" t="s">
        <v>1342</v>
      </c>
      <c r="K450" t="s">
        <v>1343</v>
      </c>
      <c r="M450" s="3" t="str">
        <f>RIGHT(A450, 5)</f>
        <v>sense</v>
      </c>
      <c r="N450" s="3" t="str">
        <f>IF((OR($N$1 = M450,$O$1 = M450)), A450, "")</f>
        <v>PROKKA_05446_sense</v>
      </c>
      <c r="O450">
        <f>IF(Table1[[#This Row],[Transcript type]]=N$1, 1, 0)</f>
        <v>0</v>
      </c>
      <c r="P450">
        <f>IF(Table1[[#This Row],[Transcript type]] = O$1, 1, 0)</f>
        <v>1</v>
      </c>
    </row>
    <row r="451" spans="1:16" x14ac:dyDescent="0.25">
      <c r="A451" t="s">
        <v>1345</v>
      </c>
      <c r="B451">
        <v>183.952202363618</v>
      </c>
      <c r="C451">
        <v>-0.85454784110207405</v>
      </c>
      <c r="D451" s="3">
        <f>IF(C451&lt;&gt;"NA", (IF(C451&lt;0, -1/(2^C451), (2^C451))), "NA")</f>
        <v>-1.8081919560455604</v>
      </c>
      <c r="E451">
        <v>0.18444258618762999</v>
      </c>
      <c r="F451">
        <v>-4.6331373831028202</v>
      </c>
      <c r="G451" s="1">
        <v>3.6016535219465399E-6</v>
      </c>
      <c r="H451">
        <v>1.4380260525430501E-4</v>
      </c>
      <c r="I451" t="s">
        <v>11</v>
      </c>
      <c r="J451" t="s">
        <v>1346</v>
      </c>
      <c r="K451" t="s">
        <v>1347</v>
      </c>
      <c r="M451" s="3" t="str">
        <f>RIGHT(A451, 5)</f>
        <v>igtop</v>
      </c>
      <c r="N451" s="3" t="str">
        <f>IF((OR($N$1 = M451,$O$1 = M451)), A451, "")</f>
        <v/>
      </c>
      <c r="O451">
        <f>IF(Table1[[#This Row],[Transcript type]]=N$1, 1, 0)</f>
        <v>0</v>
      </c>
      <c r="P451">
        <f>IF(Table1[[#This Row],[Transcript type]] = O$1, 1, 0)</f>
        <v>0</v>
      </c>
    </row>
    <row r="452" spans="1:16" x14ac:dyDescent="0.25">
      <c r="A452" t="s">
        <v>1348</v>
      </c>
      <c r="B452">
        <v>387.01153246171901</v>
      </c>
      <c r="C452">
        <v>0.79402470379462897</v>
      </c>
      <c r="D452" s="3">
        <f>IF(C452&lt;&gt;"NA", (IF(C452&lt;0, -1/(2^C452), (2^C452))), "NA")</f>
        <v>1.7339048170612674</v>
      </c>
      <c r="E452">
        <v>0.19298140734643901</v>
      </c>
      <c r="F452">
        <v>4.1145140079178804</v>
      </c>
      <c r="G452" s="1">
        <v>3.8799599801402297E-5</v>
      </c>
      <c r="H452" s="3">
        <v>1.0342052300823499E-3</v>
      </c>
      <c r="I452" t="s">
        <v>1349</v>
      </c>
      <c r="J452" t="s">
        <v>1350</v>
      </c>
      <c r="K452" t="s">
        <v>1351</v>
      </c>
      <c r="M452" s="3" t="str">
        <f>RIGHT(A452, 5)</f>
        <v>sense</v>
      </c>
      <c r="N452" s="3" t="str">
        <f>IF((OR($N$1 = M452,$O$1 = M452)), A452, "")</f>
        <v>PROKKA_05450_sense</v>
      </c>
      <c r="O452">
        <f>IF(Table1[[#This Row],[Transcript type]]=N$1, 1, 0)</f>
        <v>0</v>
      </c>
      <c r="P452">
        <f>IF(Table1[[#This Row],[Transcript type]] = O$1, 1, 0)</f>
        <v>1</v>
      </c>
    </row>
    <row r="453" spans="1:16" x14ac:dyDescent="0.25">
      <c r="A453" t="s">
        <v>1352</v>
      </c>
      <c r="B453">
        <v>232.718457238713</v>
      </c>
      <c r="C453">
        <v>0.87417924308195305</v>
      </c>
      <c r="D453" s="3">
        <f>IF(C453&lt;&gt;"NA", (IF(C453&lt;0, -1/(2^C453), (2^C453))), "NA")</f>
        <v>1.832965006143753</v>
      </c>
      <c r="E453">
        <v>0.20894513504286699</v>
      </c>
      <c r="F453">
        <v>4.1837740941066102</v>
      </c>
      <c r="G453" s="1">
        <v>2.86709030383458E-5</v>
      </c>
      <c r="H453">
        <v>7.9102699337818105E-4</v>
      </c>
      <c r="I453" t="s">
        <v>11</v>
      </c>
      <c r="J453" t="s">
        <v>1353</v>
      </c>
      <c r="K453" t="s">
        <v>1354</v>
      </c>
      <c r="M453" s="3" t="str">
        <f>RIGHT(A453, 5)</f>
        <v>igtop</v>
      </c>
      <c r="N453" s="3" t="str">
        <f>IF((OR($N$1 = M453,$O$1 = M453)), A453, "")</f>
        <v/>
      </c>
      <c r="O453">
        <f>IF(Table1[[#This Row],[Transcript type]]=N$1, 1, 0)</f>
        <v>0</v>
      </c>
      <c r="P453">
        <f>IF(Table1[[#This Row],[Transcript type]] = O$1, 1, 0)</f>
        <v>0</v>
      </c>
    </row>
    <row r="454" spans="1:16" x14ac:dyDescent="0.25">
      <c r="A454" t="s">
        <v>1355</v>
      </c>
      <c r="B454">
        <v>295.52218033008302</v>
      </c>
      <c r="C454">
        <v>-1.0001753313921</v>
      </c>
      <c r="D454" s="3">
        <f>IF(C454&lt;&gt;"NA", (IF(C454&lt;0, -1/(2^C454), (2^C454))), "NA")</f>
        <v>-2.0002430756904466</v>
      </c>
      <c r="E454">
        <v>0.21607316441053501</v>
      </c>
      <c r="F454">
        <v>-4.6288734379424898</v>
      </c>
      <c r="G454" s="1">
        <v>3.6766037272580898E-6</v>
      </c>
      <c r="H454">
        <v>1.4388047637647799E-4</v>
      </c>
      <c r="I454" t="s">
        <v>11</v>
      </c>
      <c r="J454" t="s">
        <v>1356</v>
      </c>
      <c r="K454" t="s">
        <v>1357</v>
      </c>
      <c r="M454" s="3" t="str">
        <f>RIGHT(A454, 5)</f>
        <v>antis</v>
      </c>
      <c r="N454" s="3" t="str">
        <f>IF((OR($N$1 = M454,$O$1 = M454)), A454, "")</f>
        <v>PROKKA_05452_antis</v>
      </c>
      <c r="O454">
        <f>IF(Table1[[#This Row],[Transcript type]]=N$1, 1, 0)</f>
        <v>1</v>
      </c>
      <c r="P454">
        <f>IF(Table1[[#This Row],[Transcript type]] = O$1, 1, 0)</f>
        <v>0</v>
      </c>
    </row>
    <row r="455" spans="1:16" x14ac:dyDescent="0.25">
      <c r="A455" t="s">
        <v>1358</v>
      </c>
      <c r="B455">
        <v>98.353335410946997</v>
      </c>
      <c r="C455">
        <v>-0.78464827319104302</v>
      </c>
      <c r="D455" s="3">
        <f>IF(C455&lt;&gt;"NA", (IF(C455&lt;0, -1/(2^C455), (2^C455))), "NA")</f>
        <v>-1.7226722833984658</v>
      </c>
      <c r="E455">
        <v>0.22141224285292799</v>
      </c>
      <c r="F455">
        <v>-3.54383417592785</v>
      </c>
      <c r="G455">
        <v>3.94353193004535E-4</v>
      </c>
      <c r="H455">
        <v>6.9223831121224197E-3</v>
      </c>
      <c r="I455" t="s">
        <v>1359</v>
      </c>
      <c r="J455" t="s">
        <v>1360</v>
      </c>
      <c r="K455" t="s">
        <v>1361</v>
      </c>
      <c r="M455" s="3" t="str">
        <f>RIGHT(A455, 5)</f>
        <v>igtop</v>
      </c>
      <c r="N455" s="3" t="str">
        <f>IF((OR($N$1 = M455,$O$1 = M455)), A455, "")</f>
        <v/>
      </c>
      <c r="O455">
        <f>IF(Table1[[#This Row],[Transcript type]]=N$1, 1, 0)</f>
        <v>0</v>
      </c>
      <c r="P455">
        <f>IF(Table1[[#This Row],[Transcript type]] = O$1, 1, 0)</f>
        <v>0</v>
      </c>
    </row>
    <row r="456" spans="1:16" x14ac:dyDescent="0.25">
      <c r="A456" t="s">
        <v>1362</v>
      </c>
      <c r="B456">
        <v>40.213475357973898</v>
      </c>
      <c r="C456">
        <v>1.3619073019130601</v>
      </c>
      <c r="D456" s="3">
        <f>IF(C456&lt;&gt;"NA", (IF(C456&lt;0, -1/(2^C456), (2^C456))), "NA")</f>
        <v>2.570247522445587</v>
      </c>
      <c r="E456">
        <v>0.40731718461390098</v>
      </c>
      <c r="F456">
        <v>3.34360383837971</v>
      </c>
      <c r="G456">
        <v>8.2697738718520296E-4</v>
      </c>
      <c r="H456">
        <v>1.2434307136988501E-2</v>
      </c>
      <c r="I456" t="s">
        <v>11</v>
      </c>
      <c r="J456" t="s">
        <v>1363</v>
      </c>
      <c r="K456" t="s">
        <v>1364</v>
      </c>
      <c r="M456" s="3" t="str">
        <f>RIGHT(A456, 5)</f>
        <v>sense</v>
      </c>
      <c r="N456" s="3" t="str">
        <f>IF((OR($N$1 = M456,$O$1 = M456)), A456, "")</f>
        <v>PROKKA_05464_sense</v>
      </c>
      <c r="O456">
        <f>IF(Table1[[#This Row],[Transcript type]]=N$1, 1, 0)</f>
        <v>0</v>
      </c>
      <c r="P456">
        <f>IF(Table1[[#This Row],[Transcript type]] = O$1, 1, 0)</f>
        <v>1</v>
      </c>
    </row>
    <row r="457" spans="1:16" x14ac:dyDescent="0.25">
      <c r="A457" t="s">
        <v>1365</v>
      </c>
      <c r="B457">
        <v>278.91673789633899</v>
      </c>
      <c r="C457">
        <v>1.9300314449526901</v>
      </c>
      <c r="D457" s="3">
        <f>IF(C457&lt;&gt;"NA", (IF(C457&lt;0, -1/(2^C457), (2^C457))), "NA")</f>
        <v>3.8106350477970392</v>
      </c>
      <c r="E457">
        <v>0.62795495838670001</v>
      </c>
      <c r="F457">
        <v>3.0735189191135599</v>
      </c>
      <c r="G457">
        <v>2.1155027343287601E-3</v>
      </c>
      <c r="H457">
        <v>2.4329824767320402E-2</v>
      </c>
      <c r="I457" t="s">
        <v>11</v>
      </c>
      <c r="J457" t="s">
        <v>1366</v>
      </c>
      <c r="K457" t="s">
        <v>1367</v>
      </c>
      <c r="M457" s="3" t="str">
        <f>RIGHT(A457, 5)</f>
        <v>sense</v>
      </c>
      <c r="N457" s="3" t="str">
        <f>IF((OR($N$1 = M457,$O$1 = M457)), A457, "")</f>
        <v>PROKKA_05465_sense</v>
      </c>
      <c r="O457">
        <f>IF(Table1[[#This Row],[Transcript type]]=N$1, 1, 0)</f>
        <v>0</v>
      </c>
      <c r="P457">
        <f>IF(Table1[[#This Row],[Transcript type]] = O$1, 1, 0)</f>
        <v>1</v>
      </c>
    </row>
    <row r="458" spans="1:16" x14ac:dyDescent="0.25">
      <c r="A458" t="s">
        <v>1368</v>
      </c>
      <c r="B458">
        <v>27546.214652851198</v>
      </c>
      <c r="C458">
        <v>0.63851947250388297</v>
      </c>
      <c r="D458" s="3">
        <f>IF(C458&lt;&gt;"NA", (IF(C458&lt;0, -1/(2^C458), (2^C458))), "NA")</f>
        <v>1.556730785664356</v>
      </c>
      <c r="E458">
        <v>0.12784601866863601</v>
      </c>
      <c r="F458">
        <v>4.9944415880393098</v>
      </c>
      <c r="G458" s="1">
        <v>5.9006246645012599E-7</v>
      </c>
      <c r="H458" s="1">
        <v>3.3630237303074097E-5</v>
      </c>
      <c r="I458" t="s">
        <v>1369</v>
      </c>
      <c r="J458" t="s">
        <v>1370</v>
      </c>
      <c r="K458" t="s">
        <v>1371</v>
      </c>
      <c r="M458" s="3" t="str">
        <f>RIGHT(A458, 5)</f>
        <v>sense</v>
      </c>
      <c r="N458" s="3" t="str">
        <f>IF((OR($N$1 = M458,$O$1 = M458)), A458, "")</f>
        <v>PROKKA_05467_sense</v>
      </c>
      <c r="O458">
        <f>IF(Table1[[#This Row],[Transcript type]]=N$1, 1, 0)</f>
        <v>0</v>
      </c>
      <c r="P458">
        <f>IF(Table1[[#This Row],[Transcript type]] = O$1, 1, 0)</f>
        <v>1</v>
      </c>
    </row>
    <row r="459" spans="1:16" x14ac:dyDescent="0.25">
      <c r="A459" t="s">
        <v>1372</v>
      </c>
      <c r="B459">
        <v>23618.993103703098</v>
      </c>
      <c r="C459">
        <v>0.85126987106332597</v>
      </c>
      <c r="D459" s="3">
        <f>IF(C459&lt;&gt;"NA", (IF(C459&lt;0, -1/(2^C459), (2^C459))), "NA")</f>
        <v>1.8040881986024342</v>
      </c>
      <c r="E459">
        <v>0.145353981607455</v>
      </c>
      <c r="F459">
        <v>5.8565294300797399</v>
      </c>
      <c r="G459" s="1">
        <v>4.7263986480808997E-9</v>
      </c>
      <c r="H459" s="1">
        <v>5.0771098493492898E-7</v>
      </c>
      <c r="I459" t="s">
        <v>11</v>
      </c>
      <c r="J459" t="s">
        <v>1373</v>
      </c>
      <c r="K459" t="s">
        <v>1374</v>
      </c>
      <c r="M459" s="3" t="str">
        <f>RIGHT(A459, 5)</f>
        <v>sense</v>
      </c>
      <c r="N459" s="3" t="str">
        <f>IF((OR($N$1 = M459,$O$1 = M459)), A459, "")</f>
        <v>PROKKA_05468_sense</v>
      </c>
      <c r="O459">
        <f>IF(Table1[[#This Row],[Transcript type]]=N$1, 1, 0)</f>
        <v>0</v>
      </c>
      <c r="P459">
        <f>IF(Table1[[#This Row],[Transcript type]] = O$1, 1, 0)</f>
        <v>1</v>
      </c>
    </row>
    <row r="460" spans="1:16" x14ac:dyDescent="0.25">
      <c r="A460" t="s">
        <v>1375</v>
      </c>
      <c r="B460">
        <v>4861.7741756390496</v>
      </c>
      <c r="C460">
        <v>1.5047929020801201</v>
      </c>
      <c r="D460" s="3">
        <f>IF(C460&lt;&gt;"NA", (IF(C460&lt;0, -1/(2^C460), (2^C460))), "NA")</f>
        <v>2.837839313202172</v>
      </c>
      <c r="E460">
        <v>0.186507514721235</v>
      </c>
      <c r="F460">
        <v>8.0682695511184708</v>
      </c>
      <c r="G460" s="1">
        <v>7.1301494568491904E-16</v>
      </c>
      <c r="H460" s="1">
        <v>3.1832876347805798E-13</v>
      </c>
      <c r="I460" t="s">
        <v>1376</v>
      </c>
      <c r="J460" t="s">
        <v>1377</v>
      </c>
      <c r="K460" t="s">
        <v>1378</v>
      </c>
      <c r="M460" s="3" t="str">
        <f>RIGHT(A460, 5)</f>
        <v>igbot</v>
      </c>
      <c r="N460" s="3" t="str">
        <f>IF((OR($N$1 = M460,$O$1 = M460)), A460, "")</f>
        <v/>
      </c>
      <c r="O460">
        <f>IF(Table1[[#This Row],[Transcript type]]=N$1, 1, 0)</f>
        <v>0</v>
      </c>
      <c r="P460">
        <f>IF(Table1[[#This Row],[Transcript type]] = O$1, 1, 0)</f>
        <v>0</v>
      </c>
    </row>
    <row r="461" spans="1:16" x14ac:dyDescent="0.25">
      <c r="A461" t="s">
        <v>1379</v>
      </c>
      <c r="B461">
        <v>2105.32909902132</v>
      </c>
      <c r="C461">
        <v>-0.529391401474678</v>
      </c>
      <c r="D461" s="3">
        <f>IF(C461&lt;&gt;"NA", (IF(C461&lt;0, -1/(2^C461), (2^C461))), "NA")</f>
        <v>-1.4433202048309668</v>
      </c>
      <c r="E461">
        <v>0.16124507879046601</v>
      </c>
      <c r="F461">
        <v>-3.28314764981205</v>
      </c>
      <c r="G461" s="3">
        <v>1.0265488386854999E-3</v>
      </c>
      <c r="H461">
        <v>1.4445218758694801E-2</v>
      </c>
      <c r="I461" t="s">
        <v>11</v>
      </c>
      <c r="J461" t="s">
        <v>735</v>
      </c>
      <c r="K461" t="s">
        <v>1380</v>
      </c>
      <c r="M461" s="3" t="str">
        <f>RIGHT(A461, 5)</f>
        <v>igbot</v>
      </c>
      <c r="N461" s="3" t="str">
        <f>IF((OR($N$1 = M461,$O$1 = M461)), A461, "")</f>
        <v/>
      </c>
      <c r="O461">
        <f>IF(Table1[[#This Row],[Transcript type]]=N$1, 1, 0)</f>
        <v>0</v>
      </c>
      <c r="P461">
        <f>IF(Table1[[#This Row],[Transcript type]] = O$1, 1, 0)</f>
        <v>0</v>
      </c>
    </row>
    <row r="462" spans="1:16" x14ac:dyDescent="0.25">
      <c r="A462" t="s">
        <v>1381</v>
      </c>
      <c r="B462">
        <v>3276.35564611888</v>
      </c>
      <c r="C462">
        <v>-0.36619452684460102</v>
      </c>
      <c r="D462" s="3">
        <f>IF(C462&lt;&gt;"NA", (IF(C462&lt;0, -1/(2^C462), (2^C462))), "NA")</f>
        <v>-1.2889484150740438</v>
      </c>
      <c r="E462">
        <v>0.12663700816055601</v>
      </c>
      <c r="F462">
        <v>-2.8916864995761902</v>
      </c>
      <c r="G462" s="3">
        <v>3.8318009221958598E-3</v>
      </c>
      <c r="H462">
        <v>3.6438595241389697E-2</v>
      </c>
      <c r="I462" t="s">
        <v>1382</v>
      </c>
      <c r="J462" t="s">
        <v>1383</v>
      </c>
      <c r="K462" t="s">
        <v>1384</v>
      </c>
      <c r="M462" s="3" t="str">
        <f>RIGHT(A462, 5)</f>
        <v>sense</v>
      </c>
      <c r="N462" s="3" t="str">
        <f>IF((OR($N$1 = M462,$O$1 = M462)), A462, "")</f>
        <v>PROKKA_05476_sense</v>
      </c>
      <c r="O462">
        <f>IF(Table1[[#This Row],[Transcript type]]=N$1, 1, 0)</f>
        <v>0</v>
      </c>
      <c r="P462">
        <f>IF(Table1[[#This Row],[Transcript type]] = O$1, 1, 0)</f>
        <v>1</v>
      </c>
    </row>
    <row r="463" spans="1:16" x14ac:dyDescent="0.25">
      <c r="A463" t="s">
        <v>1385</v>
      </c>
      <c r="B463">
        <v>385.66737855702002</v>
      </c>
      <c r="C463">
        <v>0.50440886868600499</v>
      </c>
      <c r="D463" s="3">
        <f>IF(C463&lt;&gt;"NA", (IF(C463&lt;0, -1/(2^C463), (2^C463))), "NA")</f>
        <v>1.4185420022825315</v>
      </c>
      <c r="E463">
        <v>0.172051163375428</v>
      </c>
      <c r="F463">
        <v>2.9317376226358198</v>
      </c>
      <c r="G463" s="3">
        <v>3.3707138980379201E-3</v>
      </c>
      <c r="H463" s="3">
        <v>3.30357543864193E-2</v>
      </c>
      <c r="I463" t="s">
        <v>1386</v>
      </c>
      <c r="J463" t="s">
        <v>1387</v>
      </c>
      <c r="K463" t="s">
        <v>1388</v>
      </c>
      <c r="M463" s="3" t="str">
        <f>RIGHT(A463, 5)</f>
        <v>sense</v>
      </c>
      <c r="N463" s="3" t="str">
        <f>IF((OR($N$1 = M463,$O$1 = M463)), A463, "")</f>
        <v>PROKKA_05478_sense</v>
      </c>
      <c r="O463">
        <f>IF(Table1[[#This Row],[Transcript type]]=N$1, 1, 0)</f>
        <v>0</v>
      </c>
      <c r="P463">
        <f>IF(Table1[[#This Row],[Transcript type]] = O$1, 1, 0)</f>
        <v>1</v>
      </c>
    </row>
    <row r="464" spans="1:16" x14ac:dyDescent="0.25">
      <c r="A464" t="s">
        <v>1389</v>
      </c>
      <c r="B464">
        <v>337.142368406272</v>
      </c>
      <c r="C464">
        <v>-0.971183545581356</v>
      </c>
      <c r="D464" s="3">
        <f>IF(C464&lt;&gt;"NA", (IF(C464&lt;0, -1/(2^C464), (2^C464))), "NA")</f>
        <v>-1.9604482310846842</v>
      </c>
      <c r="E464">
        <v>0.18914953862218101</v>
      </c>
      <c r="F464">
        <v>-5.13447483221863</v>
      </c>
      <c r="G464" s="1">
        <v>2.82932950560613E-7</v>
      </c>
      <c r="H464" s="1">
        <v>1.73685465025396E-5</v>
      </c>
      <c r="I464" t="s">
        <v>1390</v>
      </c>
      <c r="J464" t="s">
        <v>1391</v>
      </c>
      <c r="K464" t="s">
        <v>1392</v>
      </c>
      <c r="M464" s="3" t="str">
        <f>RIGHT(A464, 5)</f>
        <v>igbot</v>
      </c>
      <c r="N464" s="3" t="str">
        <f>IF((OR($N$1 = M464,$O$1 = M464)), A464, "")</f>
        <v/>
      </c>
      <c r="O464">
        <f>IF(Table1[[#This Row],[Transcript type]]=N$1, 1, 0)</f>
        <v>0</v>
      </c>
      <c r="P464">
        <f>IF(Table1[[#This Row],[Transcript type]] = O$1, 1, 0)</f>
        <v>0</v>
      </c>
    </row>
    <row r="465" spans="1:16" x14ac:dyDescent="0.25">
      <c r="A465" t="s">
        <v>1393</v>
      </c>
      <c r="B465">
        <v>210.00976622417801</v>
      </c>
      <c r="C465">
        <v>-0.85923819716216199</v>
      </c>
      <c r="D465" s="3">
        <f>IF(C465&lt;&gt;"NA", (IF(C465&lt;0, -1/(2^C465), (2^C465))), "NA")</f>
        <v>-1.8140801480988868</v>
      </c>
      <c r="E465">
        <v>0.19315690091181301</v>
      </c>
      <c r="F465">
        <v>-4.4483950255261799</v>
      </c>
      <c r="G465" s="1">
        <v>8.6514312704956295E-6</v>
      </c>
      <c r="H465">
        <v>2.9711313964618199E-4</v>
      </c>
      <c r="I465" t="s">
        <v>11</v>
      </c>
      <c r="J465" t="s">
        <v>1394</v>
      </c>
      <c r="K465" t="s">
        <v>1395</v>
      </c>
      <c r="M465" s="3" t="str">
        <f>RIGHT(A465, 5)</f>
        <v>igtop</v>
      </c>
      <c r="N465" s="3" t="str">
        <f>IF((OR($N$1 = M465,$O$1 = M465)), A465, "")</f>
        <v/>
      </c>
      <c r="O465">
        <f>IF(Table1[[#This Row],[Transcript type]]=N$1, 1, 0)</f>
        <v>0</v>
      </c>
      <c r="P465">
        <f>IF(Table1[[#This Row],[Transcript type]] = O$1, 1, 0)</f>
        <v>0</v>
      </c>
    </row>
    <row r="466" spans="1:16" x14ac:dyDescent="0.25">
      <c r="A466" t="s">
        <v>1396</v>
      </c>
      <c r="B466">
        <v>400.12783491755698</v>
      </c>
      <c r="C466">
        <v>-0.59627849811679601</v>
      </c>
      <c r="D466" s="3">
        <f>IF(C466&lt;&gt;"NA", (IF(C466&lt;0, -1/(2^C466), (2^C466))), "NA")</f>
        <v>-1.5118117405668252</v>
      </c>
      <c r="E466">
        <v>0.15313053417271999</v>
      </c>
      <c r="F466">
        <v>-3.8939229288147001</v>
      </c>
      <c r="G466" s="1">
        <v>9.8635999544920201E-5</v>
      </c>
      <c r="H466" s="3">
        <v>2.2957412026782102E-3</v>
      </c>
      <c r="I466" t="s">
        <v>11</v>
      </c>
      <c r="J466" t="s">
        <v>1394</v>
      </c>
      <c r="K466" t="s">
        <v>1395</v>
      </c>
      <c r="M466" s="3" t="str">
        <f>RIGHT(A466, 5)</f>
        <v>sense</v>
      </c>
      <c r="N466" s="3" t="str">
        <f>IF((OR($N$1 = M466,$O$1 = M466)), A466, "")</f>
        <v>PROKKA_05481_sense</v>
      </c>
      <c r="O466">
        <f>IF(Table1[[#This Row],[Transcript type]]=N$1, 1, 0)</f>
        <v>0</v>
      </c>
      <c r="P466">
        <f>IF(Table1[[#This Row],[Transcript type]] = O$1, 1, 0)</f>
        <v>1</v>
      </c>
    </row>
    <row r="467" spans="1:16" x14ac:dyDescent="0.25">
      <c r="A467" t="s">
        <v>1397</v>
      </c>
      <c r="B467">
        <v>470.06055647793698</v>
      </c>
      <c r="C467">
        <v>0.50024255485930003</v>
      </c>
      <c r="D467" s="3">
        <f>IF(C467&lt;&gt;"NA", (IF(C467&lt;0, -1/(2^C467), (2^C467))), "NA")</f>
        <v>1.4144513487376627</v>
      </c>
      <c r="E467">
        <v>0.15038754408699201</v>
      </c>
      <c r="F467">
        <v>3.3263563009575701</v>
      </c>
      <c r="G467" s="3">
        <v>8.7989375630384298E-4</v>
      </c>
      <c r="H467">
        <v>1.2902011723952901E-2</v>
      </c>
      <c r="I467" t="s">
        <v>11</v>
      </c>
      <c r="J467" t="s">
        <v>1398</v>
      </c>
      <c r="K467" t="s">
        <v>1399</v>
      </c>
      <c r="M467" s="3" t="str">
        <f>RIGHT(A467, 5)</f>
        <v>sense</v>
      </c>
      <c r="N467" s="3" t="str">
        <f>IF((OR($N$1 = M467,$O$1 = M467)), A467, "")</f>
        <v>PROKKA_05485_sense</v>
      </c>
      <c r="O467">
        <f>IF(Table1[[#This Row],[Transcript type]]=N$1, 1, 0)</f>
        <v>0</v>
      </c>
      <c r="P467">
        <f>IF(Table1[[#This Row],[Transcript type]] = O$1, 1, 0)</f>
        <v>1</v>
      </c>
    </row>
    <row r="468" spans="1:16" x14ac:dyDescent="0.25">
      <c r="A468" t="s">
        <v>1400</v>
      </c>
      <c r="B468">
        <v>660.88607993676806</v>
      </c>
      <c r="C468">
        <v>-0.579732593503692</v>
      </c>
      <c r="D468" s="3">
        <f>IF(C468&lt;&gt;"NA", (IF(C468&lt;0, -1/(2^C468), (2^C468))), "NA")</f>
        <v>-1.4945722009253151</v>
      </c>
      <c r="E468">
        <v>0.17958196522443201</v>
      </c>
      <c r="F468">
        <v>-3.2282339308358301</v>
      </c>
      <c r="G468" s="3">
        <v>1.2455706976437599E-3</v>
      </c>
      <c r="H468" s="3">
        <v>1.6548075247524201E-2</v>
      </c>
      <c r="I468" t="s">
        <v>1401</v>
      </c>
      <c r="J468" t="s">
        <v>1402</v>
      </c>
      <c r="K468" t="s">
        <v>1403</v>
      </c>
      <c r="M468" s="3" t="str">
        <f>RIGHT(A468, 5)</f>
        <v>igbot</v>
      </c>
      <c r="N468" s="3" t="str">
        <f>IF((OR($N$1 = M468,$O$1 = M468)), A468, "")</f>
        <v/>
      </c>
      <c r="O468">
        <f>IF(Table1[[#This Row],[Transcript type]]=N$1, 1, 0)</f>
        <v>0</v>
      </c>
      <c r="P468">
        <f>IF(Table1[[#This Row],[Transcript type]] = O$1, 1, 0)</f>
        <v>0</v>
      </c>
    </row>
    <row r="469" spans="1:16" x14ac:dyDescent="0.25">
      <c r="A469" t="s">
        <v>1404</v>
      </c>
      <c r="B469">
        <v>506.03897759063398</v>
      </c>
      <c r="C469">
        <v>-0.48800481493503101</v>
      </c>
      <c r="D469" s="3">
        <f>IF(C469&lt;&gt;"NA", (IF(C469&lt;0, -1/(2^C469), (2^C469))), "NA")</f>
        <v>-1.4025039314334555</v>
      </c>
      <c r="E469">
        <v>0.17203897268090201</v>
      </c>
      <c r="F469">
        <v>-2.83659456534992</v>
      </c>
      <c r="G469" s="3">
        <v>4.5597473030549998E-3</v>
      </c>
      <c r="H469" s="3">
        <v>4.09436318412029E-2</v>
      </c>
      <c r="I469" t="s">
        <v>1401</v>
      </c>
      <c r="J469" t="s">
        <v>1402</v>
      </c>
      <c r="K469" t="s">
        <v>1403</v>
      </c>
      <c r="M469" s="3" t="str">
        <f>RIGHT(A469, 5)</f>
        <v>igtop</v>
      </c>
      <c r="N469" s="3" t="str">
        <f>IF((OR($N$1 = M469,$O$1 = M469)), A469, "")</f>
        <v/>
      </c>
      <c r="O469">
        <f>IF(Table1[[#This Row],[Transcript type]]=N$1, 1, 0)</f>
        <v>0</v>
      </c>
      <c r="P469">
        <f>IF(Table1[[#This Row],[Transcript type]] = O$1, 1, 0)</f>
        <v>0</v>
      </c>
    </row>
    <row r="470" spans="1:16" x14ac:dyDescent="0.25">
      <c r="A470" t="s">
        <v>1405</v>
      </c>
      <c r="B470">
        <v>227.022509710024</v>
      </c>
      <c r="C470">
        <v>0.59819232016731305</v>
      </c>
      <c r="D470" s="3">
        <f>IF(C470&lt;&gt;"NA", (IF(C470&lt;0, -1/(2^C470), (2^C470))), "NA")</f>
        <v>1.5138185808943543</v>
      </c>
      <c r="E470">
        <v>0.19509872451013899</v>
      </c>
      <c r="F470">
        <v>3.0661006199260101</v>
      </c>
      <c r="G470" s="3">
        <v>2.1687031942745202E-3</v>
      </c>
      <c r="H470" s="3">
        <v>2.4653938396023499E-2</v>
      </c>
      <c r="I470" t="s">
        <v>1406</v>
      </c>
      <c r="J470" t="s">
        <v>1407</v>
      </c>
      <c r="K470" t="s">
        <v>1408</v>
      </c>
      <c r="M470" s="3" t="str">
        <f>RIGHT(A470, 5)</f>
        <v>igbot</v>
      </c>
      <c r="N470" s="3" t="str">
        <f>IF((OR($N$1 = M470,$O$1 = M470)), A470, "")</f>
        <v/>
      </c>
      <c r="O470">
        <f>IF(Table1[[#This Row],[Transcript type]]=N$1, 1, 0)</f>
        <v>0</v>
      </c>
      <c r="P470">
        <f>IF(Table1[[#This Row],[Transcript type]] = O$1, 1, 0)</f>
        <v>0</v>
      </c>
    </row>
    <row r="471" spans="1:16" x14ac:dyDescent="0.25">
      <c r="A471" t="s">
        <v>1409</v>
      </c>
      <c r="B471">
        <v>66.242048039853302</v>
      </c>
      <c r="C471">
        <v>-0.89612728860562296</v>
      </c>
      <c r="D471" s="3">
        <f>IF(C471&lt;&gt;"NA", (IF(C471&lt;0, -1/(2^C471), (2^C471))), "NA")</f>
        <v>-1.8610635093085544</v>
      </c>
      <c r="E471">
        <v>0.279144411812561</v>
      </c>
      <c r="F471">
        <v>-3.2102641166513899</v>
      </c>
      <c r="G471" s="3">
        <v>1.3261306073439299E-3</v>
      </c>
      <c r="H471">
        <v>1.7208528556273101E-2</v>
      </c>
      <c r="I471" t="s">
        <v>1410</v>
      </c>
      <c r="J471" t="s">
        <v>1411</v>
      </c>
      <c r="K471" t="s">
        <v>1412</v>
      </c>
      <c r="M471" s="3" t="str">
        <f>RIGHT(A471, 5)</f>
        <v>igtop</v>
      </c>
      <c r="N471" s="3" t="str">
        <f>IF((OR($N$1 = M471,$O$1 = M471)), A471, "")</f>
        <v/>
      </c>
      <c r="O471">
        <f>IF(Table1[[#This Row],[Transcript type]]=N$1, 1, 0)</f>
        <v>0</v>
      </c>
      <c r="P471">
        <f>IF(Table1[[#This Row],[Transcript type]] = O$1, 1, 0)</f>
        <v>0</v>
      </c>
    </row>
    <row r="472" spans="1:16" x14ac:dyDescent="0.25">
      <c r="A472" t="s">
        <v>1413</v>
      </c>
      <c r="B472">
        <v>162.65656575620901</v>
      </c>
      <c r="C472">
        <v>0.80852678915533904</v>
      </c>
      <c r="D472" s="3">
        <f>IF(C472&lt;&gt;"NA", (IF(C472&lt;0, -1/(2^C472), (2^C472))), "NA")</f>
        <v>1.7514220611310167</v>
      </c>
      <c r="E472">
        <v>0.23903559239737901</v>
      </c>
      <c r="F472">
        <v>3.3824535544950298</v>
      </c>
      <c r="G472" s="3">
        <v>7.1841424905469701E-4</v>
      </c>
      <c r="H472">
        <v>1.13081165932936E-2</v>
      </c>
      <c r="I472" t="s">
        <v>11</v>
      </c>
      <c r="J472" t="s">
        <v>1414</v>
      </c>
      <c r="K472" t="s">
        <v>1415</v>
      </c>
      <c r="M472" s="3" t="str">
        <f>RIGHT(A472, 5)</f>
        <v>sense</v>
      </c>
      <c r="N472" s="3" t="str">
        <f>IF((OR($N$1 = M472,$O$1 = M472)), A472, "")</f>
        <v>PROKKA_05609_sense</v>
      </c>
      <c r="O472">
        <f>IF(Table1[[#This Row],[Transcript type]]=N$1, 1, 0)</f>
        <v>0</v>
      </c>
      <c r="P472">
        <f>IF(Table1[[#This Row],[Transcript type]] = O$1, 1, 0)</f>
        <v>1</v>
      </c>
    </row>
    <row r="473" spans="1:16" x14ac:dyDescent="0.25">
      <c r="A473" t="s">
        <v>1416</v>
      </c>
      <c r="B473">
        <v>76.615806060517997</v>
      </c>
      <c r="C473">
        <v>-0.94813519016299797</v>
      </c>
      <c r="D473" s="3">
        <f>IF(C473&lt;&gt;"NA", (IF(C473&lt;0, -1/(2^C473), (2^C473))), "NA")</f>
        <v>-1.9293771562260649</v>
      </c>
      <c r="E473">
        <v>0.25730936795933101</v>
      </c>
      <c r="F473">
        <v>-3.6848063390869399</v>
      </c>
      <c r="G473" s="3">
        <v>2.2887659892631101E-4</v>
      </c>
      <c r="H473" s="3">
        <v>4.5323103924480397E-3</v>
      </c>
      <c r="I473" t="s">
        <v>11</v>
      </c>
      <c r="J473" t="s">
        <v>1417</v>
      </c>
      <c r="K473" t="s">
        <v>1418</v>
      </c>
      <c r="M473" s="3" t="str">
        <f>RIGHT(A473, 5)</f>
        <v>igbot</v>
      </c>
      <c r="N473" s="3" t="str">
        <f>IF((OR($N$1 = M473,$O$1 = M473)), A473, "")</f>
        <v/>
      </c>
      <c r="O473">
        <f>IF(Table1[[#This Row],[Transcript type]]=N$1, 1, 0)</f>
        <v>0</v>
      </c>
      <c r="P473">
        <f>IF(Table1[[#This Row],[Transcript type]] = O$1, 1, 0)</f>
        <v>0</v>
      </c>
    </row>
    <row r="474" spans="1:16" x14ac:dyDescent="0.25">
      <c r="A474" t="s">
        <v>1419</v>
      </c>
      <c r="B474">
        <v>14868.8752730332</v>
      </c>
      <c r="C474">
        <v>-0.80029556638511201</v>
      </c>
      <c r="D474" s="3">
        <f>IF(C474&lt;&gt;"NA", (IF(C474&lt;0, -1/(2^C474), (2^C474))), "NA")</f>
        <v>-1.7414578642738427</v>
      </c>
      <c r="E474">
        <v>0.19521808821440401</v>
      </c>
      <c r="F474">
        <v>-4.0994949479587302</v>
      </c>
      <c r="G474" s="1">
        <v>4.1405270801500697E-5</v>
      </c>
      <c r="H474">
        <v>1.0932327145492999E-3</v>
      </c>
      <c r="I474" t="s">
        <v>11</v>
      </c>
      <c r="J474" t="s">
        <v>620</v>
      </c>
      <c r="K474" t="s">
        <v>1420</v>
      </c>
      <c r="M474" s="3" t="str">
        <f>RIGHT(A474, 5)</f>
        <v>igtop</v>
      </c>
      <c r="N474" s="3" t="str">
        <f>IF((OR($N$1 = M474,$O$1 = M474)), A474, "")</f>
        <v/>
      </c>
      <c r="O474">
        <f>IF(Table1[[#This Row],[Transcript type]]=N$1, 1, 0)</f>
        <v>0</v>
      </c>
      <c r="P474">
        <f>IF(Table1[[#This Row],[Transcript type]] = O$1, 1, 0)</f>
        <v>0</v>
      </c>
    </row>
    <row r="475" spans="1:16" x14ac:dyDescent="0.25">
      <c r="A475" t="s">
        <v>1421</v>
      </c>
      <c r="B475">
        <v>5983.0219549435596</v>
      </c>
      <c r="C475">
        <v>1.4382700684266601</v>
      </c>
      <c r="D475" s="3">
        <f>IF(C475&lt;&gt;"NA", (IF(C475&lt;0, -1/(2^C475), (2^C475))), "NA")</f>
        <v>2.7099572038067836</v>
      </c>
      <c r="E475">
        <v>0.45602909161683303</v>
      </c>
      <c r="F475">
        <v>3.1538998166264598</v>
      </c>
      <c r="G475" s="3">
        <v>1.61104380759633E-3</v>
      </c>
      <c r="H475" s="3">
        <v>1.99290582849007E-2</v>
      </c>
      <c r="I475" t="s">
        <v>11</v>
      </c>
      <c r="J475" t="s">
        <v>620</v>
      </c>
      <c r="K475" t="s">
        <v>1422</v>
      </c>
      <c r="M475" s="3" t="str">
        <f>RIGHT(A475, 5)</f>
        <v>igtop</v>
      </c>
      <c r="N475" s="3" t="str">
        <f>IF((OR($N$1 = M475,$O$1 = M475)), A475, "")</f>
        <v/>
      </c>
      <c r="O475">
        <f>IF(Table1[[#This Row],[Transcript type]]=N$1, 1, 0)</f>
        <v>0</v>
      </c>
      <c r="P475">
        <f>IF(Table1[[#This Row],[Transcript type]] = O$1, 1, 0)</f>
        <v>0</v>
      </c>
    </row>
    <row r="476" spans="1:16" x14ac:dyDescent="0.25">
      <c r="A476" t="s">
        <v>1423</v>
      </c>
      <c r="B476">
        <v>515.39394892467499</v>
      </c>
      <c r="C476">
        <v>0.632030795085891</v>
      </c>
      <c r="D476" s="3">
        <f>IF(C476&lt;&gt;"NA", (IF(C476&lt;0, -1/(2^C476), (2^C476))), "NA")</f>
        <v>1.5497449416877238</v>
      </c>
      <c r="E476">
        <v>0.168288476343463</v>
      </c>
      <c r="F476">
        <v>3.75563917873952</v>
      </c>
      <c r="G476" s="3">
        <v>1.72899643644756E-4</v>
      </c>
      <c r="H476" s="3">
        <v>3.6442495705553499E-3</v>
      </c>
      <c r="I476" t="s">
        <v>11</v>
      </c>
      <c r="J476" t="s">
        <v>1424</v>
      </c>
      <c r="K476" t="s">
        <v>1425</v>
      </c>
      <c r="M476" s="3" t="str">
        <f>RIGHT(A476, 5)</f>
        <v>igbot</v>
      </c>
      <c r="N476" s="3" t="str">
        <f>IF((OR($N$1 = M476,$O$1 = M476)), A476, "")</f>
        <v/>
      </c>
      <c r="O476">
        <f>IF(Table1[[#This Row],[Transcript type]]=N$1, 1, 0)</f>
        <v>0</v>
      </c>
      <c r="P476">
        <f>IF(Table1[[#This Row],[Transcript type]] = O$1, 1, 0)</f>
        <v>0</v>
      </c>
    </row>
    <row r="477" spans="1:16" x14ac:dyDescent="0.25">
      <c r="A477" t="s">
        <v>1426</v>
      </c>
      <c r="B477">
        <v>6409.8710198931904</v>
      </c>
      <c r="C477">
        <v>0.41960005970608</v>
      </c>
      <c r="D477" s="3">
        <f>IF(C477&lt;&gt;"NA", (IF(C477&lt;0, -1/(2^C477), (2^C477))), "NA")</f>
        <v>1.3375567092762268</v>
      </c>
      <c r="E477">
        <v>0.14767426250405799</v>
      </c>
      <c r="F477">
        <v>2.84138923459698</v>
      </c>
      <c r="G477" s="3">
        <v>4.4917452489642001E-3</v>
      </c>
      <c r="H477" s="3">
        <v>4.06991898849874E-2</v>
      </c>
      <c r="I477" t="s">
        <v>1427</v>
      </c>
      <c r="J477" t="s">
        <v>1428</v>
      </c>
      <c r="K477" t="s">
        <v>1429</v>
      </c>
      <c r="M477" s="3" t="str">
        <f>RIGHT(A477, 5)</f>
        <v>igbot</v>
      </c>
      <c r="N477" s="3" t="str">
        <f>IF((OR($N$1 = M477,$O$1 = M477)), A477, "")</f>
        <v/>
      </c>
      <c r="O477">
        <f>IF(Table1[[#This Row],[Transcript type]]=N$1, 1, 0)</f>
        <v>0</v>
      </c>
      <c r="P477">
        <f>IF(Table1[[#This Row],[Transcript type]] = O$1, 1, 0)</f>
        <v>0</v>
      </c>
    </row>
    <row r="478" spans="1:16" x14ac:dyDescent="0.25">
      <c r="A478" t="s">
        <v>1430</v>
      </c>
      <c r="B478">
        <v>63.548926633052702</v>
      </c>
      <c r="C478">
        <v>-0.83971227270584703</v>
      </c>
      <c r="D478" s="3">
        <f>IF(C478&lt;&gt;"NA", (IF(C478&lt;0, -1/(2^C478), (2^C478))), "NA")</f>
        <v>-1.7896931745740201</v>
      </c>
      <c r="E478">
        <v>0.25987691316825201</v>
      </c>
      <c r="F478">
        <v>-3.2311922689423098</v>
      </c>
      <c r="G478" s="3">
        <v>1.2327498614924E-3</v>
      </c>
      <c r="H478" s="3">
        <v>1.6496007002150301E-2</v>
      </c>
      <c r="I478" t="s">
        <v>1431</v>
      </c>
      <c r="J478" t="s">
        <v>1432</v>
      </c>
      <c r="K478" t="s">
        <v>1433</v>
      </c>
      <c r="M478" s="3" t="str">
        <f>RIGHT(A478, 5)</f>
        <v>sense</v>
      </c>
      <c r="N478" s="3" t="str">
        <f>IF((OR($N$1 = M478,$O$1 = M478)), A478, "")</f>
        <v>PROKKA_05689_sense</v>
      </c>
      <c r="O478">
        <f>IF(Table1[[#This Row],[Transcript type]]=N$1, 1, 0)</f>
        <v>0</v>
      </c>
      <c r="P478">
        <f>IF(Table1[[#This Row],[Transcript type]] = O$1, 1, 0)</f>
        <v>1</v>
      </c>
    </row>
    <row r="479" spans="1:16" x14ac:dyDescent="0.25">
      <c r="A479" t="s">
        <v>1434</v>
      </c>
      <c r="B479">
        <v>80.427810494251503</v>
      </c>
      <c r="C479">
        <v>-0.82384267532766098</v>
      </c>
      <c r="D479" s="3">
        <f>IF(C479&lt;&gt;"NA", (IF(C479&lt;0, -1/(2^C479), (2^C479))), "NA")</f>
        <v>-1.7701144891479881</v>
      </c>
      <c r="E479">
        <v>0.25997698606450498</v>
      </c>
      <c r="F479">
        <v>-3.1689061704994601</v>
      </c>
      <c r="G479" s="3">
        <v>1.5301378407153101E-3</v>
      </c>
      <c r="H479" s="3">
        <v>1.9273549365051601E-2</v>
      </c>
      <c r="I479" t="s">
        <v>11</v>
      </c>
      <c r="J479" t="s">
        <v>1435</v>
      </c>
      <c r="K479" t="s">
        <v>1436</v>
      </c>
      <c r="M479" s="3" t="str">
        <f>RIGHT(A479, 5)</f>
        <v>sense</v>
      </c>
      <c r="N479" s="3" t="str">
        <f>IF((OR($N$1 = M479,$O$1 = M479)), A479, "")</f>
        <v>PROKKA_05737_sense</v>
      </c>
      <c r="O479">
        <f>IF(Table1[[#This Row],[Transcript type]]=N$1, 1, 0)</f>
        <v>0</v>
      </c>
      <c r="P479">
        <f>IF(Table1[[#This Row],[Transcript type]] = O$1, 1, 0)</f>
        <v>1</v>
      </c>
    </row>
    <row r="480" spans="1:16" x14ac:dyDescent="0.25">
      <c r="A480" t="s">
        <v>1437</v>
      </c>
      <c r="B480">
        <v>2204.12414789385</v>
      </c>
      <c r="C480">
        <v>0.43720432070472098</v>
      </c>
      <c r="D480" s="3">
        <f>IF(C480&lt;&gt;"NA", (IF(C480&lt;0, -1/(2^C480), (2^C480))), "NA")</f>
        <v>1.3539780216915966</v>
      </c>
      <c r="E480">
        <v>0.13514967962997601</v>
      </c>
      <c r="F480">
        <v>3.2349637964495099</v>
      </c>
      <c r="G480" s="3">
        <v>1.21658155656561E-3</v>
      </c>
      <c r="H480" s="3">
        <v>1.6368854861078599E-2</v>
      </c>
      <c r="I480" t="s">
        <v>1438</v>
      </c>
      <c r="J480" t="s">
        <v>1439</v>
      </c>
      <c r="K480" t="s">
        <v>1440</v>
      </c>
      <c r="M480" s="3" t="str">
        <f>RIGHT(A480, 5)</f>
        <v>sense</v>
      </c>
      <c r="N480" s="3" t="str">
        <f>IF((OR($N$1 = M480,$O$1 = M480)), A480, "")</f>
        <v>PROKKA_05755_sense</v>
      </c>
      <c r="O480">
        <f>IF(Table1[[#This Row],[Transcript type]]=N$1, 1, 0)</f>
        <v>0</v>
      </c>
      <c r="P480">
        <f>IF(Table1[[#This Row],[Transcript type]] = O$1, 1, 0)</f>
        <v>1</v>
      </c>
    </row>
    <row r="481" spans="1:16" x14ac:dyDescent="0.25">
      <c r="A481" t="s">
        <v>1441</v>
      </c>
      <c r="B481">
        <v>86.708587957212799</v>
      </c>
      <c r="C481">
        <v>0.71042458149291698</v>
      </c>
      <c r="D481" s="3">
        <f>IF(C481&lt;&gt;"NA", (IF(C481&lt;0, -1/(2^C481), (2^C481))), "NA")</f>
        <v>1.6362856009662927</v>
      </c>
      <c r="E481">
        <v>0.236576774794198</v>
      </c>
      <c r="F481">
        <v>3.00293459537999</v>
      </c>
      <c r="G481" s="3">
        <v>2.6738989005709898E-3</v>
      </c>
      <c r="H481" s="3">
        <v>2.8484853580703101E-2</v>
      </c>
      <c r="I481" t="s">
        <v>11</v>
      </c>
      <c r="J481" t="s">
        <v>1442</v>
      </c>
      <c r="K481" t="s">
        <v>1443</v>
      </c>
      <c r="M481" s="3" t="str">
        <f>RIGHT(A481, 5)</f>
        <v>igbot</v>
      </c>
      <c r="N481" s="3" t="str">
        <f>IF((OR($N$1 = M481,$O$1 = M481)), A481, "")</f>
        <v/>
      </c>
      <c r="O481">
        <f>IF(Table1[[#This Row],[Transcript type]]=N$1, 1, 0)</f>
        <v>0</v>
      </c>
      <c r="P481">
        <f>IF(Table1[[#This Row],[Transcript type]] = O$1, 1, 0)</f>
        <v>0</v>
      </c>
    </row>
    <row r="482" spans="1:16" x14ac:dyDescent="0.25">
      <c r="A482" t="s">
        <v>1444</v>
      </c>
      <c r="B482">
        <v>1394.89633459621</v>
      </c>
      <c r="C482">
        <v>-0.49915128040573298</v>
      </c>
      <c r="D482" s="3">
        <f>IF(C482&lt;&gt;"NA", (IF(C482&lt;0, -1/(2^C482), (2^C482))), "NA")</f>
        <v>-1.4133818427484488</v>
      </c>
      <c r="E482">
        <v>0.14805123605971601</v>
      </c>
      <c r="F482">
        <v>-3.3714766164086698</v>
      </c>
      <c r="G482" s="3">
        <v>7.4766385492061301E-4</v>
      </c>
      <c r="H482" s="3">
        <v>1.15828933486282E-2</v>
      </c>
      <c r="I482" t="s">
        <v>1445</v>
      </c>
      <c r="J482" t="s">
        <v>409</v>
      </c>
      <c r="K482" t="s">
        <v>1446</v>
      </c>
      <c r="M482" s="3" t="str">
        <f>RIGHT(A482, 5)</f>
        <v>sense</v>
      </c>
      <c r="N482" s="3" t="str">
        <f>IF((OR($N$1 = M482,$O$1 = M482)), A482, "")</f>
        <v>PROKKA_05789_sense</v>
      </c>
      <c r="O482">
        <f>IF(Table1[[#This Row],[Transcript type]]=N$1, 1, 0)</f>
        <v>0</v>
      </c>
      <c r="P482">
        <f>IF(Table1[[#This Row],[Transcript type]] = O$1, 1, 0)</f>
        <v>1</v>
      </c>
    </row>
    <row r="483" spans="1:16" x14ac:dyDescent="0.25">
      <c r="A483" t="s">
        <v>1447</v>
      </c>
      <c r="B483">
        <v>167.360661714071</v>
      </c>
      <c r="C483">
        <v>0.70045644592793199</v>
      </c>
      <c r="D483" s="3">
        <f>IF(C483&lt;&gt;"NA", (IF(C483&lt;0, -1/(2^C483), (2^C483))), "NA")</f>
        <v>1.6250188416889459</v>
      </c>
      <c r="E483">
        <v>0.190646123510995</v>
      </c>
      <c r="F483">
        <v>3.67411848207623</v>
      </c>
      <c r="G483">
        <v>2.3867197089425099E-4</v>
      </c>
      <c r="H483">
        <v>4.7073014018540896E-3</v>
      </c>
      <c r="I483" t="s">
        <v>1448</v>
      </c>
      <c r="J483" t="s">
        <v>1449</v>
      </c>
      <c r="K483" t="s">
        <v>1450</v>
      </c>
      <c r="M483" s="3" t="str">
        <f>RIGHT(A483, 5)</f>
        <v>sense</v>
      </c>
      <c r="N483" s="3" t="str">
        <f>IF((OR($N$1 = M483,$O$1 = M483)), A483, "")</f>
        <v>PROKKA_05793_sense</v>
      </c>
      <c r="O483">
        <f>IF(Table1[[#This Row],[Transcript type]]=N$1, 1, 0)</f>
        <v>0</v>
      </c>
      <c r="P483">
        <f>IF(Table1[[#This Row],[Transcript type]] = O$1, 1, 0)</f>
        <v>1</v>
      </c>
    </row>
    <row r="484" spans="1:16" x14ac:dyDescent="0.25">
      <c r="A484" t="s">
        <v>1451</v>
      </c>
      <c r="B484">
        <v>487.24687285370601</v>
      </c>
      <c r="C484">
        <v>0.44599970015062701</v>
      </c>
      <c r="D484" s="3">
        <f>IF(C484&lt;&gt;"NA", (IF(C484&lt;0, -1/(2^C484), (2^C484))), "NA")</f>
        <v>1.3622577515091516</v>
      </c>
      <c r="E484">
        <v>0.146063835150396</v>
      </c>
      <c r="F484">
        <v>3.0534574125853999</v>
      </c>
      <c r="G484" s="3">
        <v>2.2622082876311402E-3</v>
      </c>
      <c r="H484" s="3">
        <v>2.5306844875982899E-2</v>
      </c>
      <c r="I484" t="s">
        <v>1452</v>
      </c>
      <c r="J484" t="s">
        <v>1453</v>
      </c>
      <c r="K484" t="s">
        <v>1454</v>
      </c>
      <c r="M484" s="3" t="str">
        <f>RIGHT(A484, 5)</f>
        <v>sense</v>
      </c>
      <c r="N484" s="3" t="str">
        <f>IF((OR($N$1 = M484,$O$1 = M484)), A484, "")</f>
        <v>PROKKA_05794_sense</v>
      </c>
      <c r="O484">
        <f>IF(Table1[[#This Row],[Transcript type]]=N$1, 1, 0)</f>
        <v>0</v>
      </c>
      <c r="P484">
        <f>IF(Table1[[#This Row],[Transcript type]] = O$1, 1, 0)</f>
        <v>1</v>
      </c>
    </row>
    <row r="485" spans="1:16" x14ac:dyDescent="0.25">
      <c r="A485" t="s">
        <v>1455</v>
      </c>
      <c r="B485">
        <v>26.026497764383599</v>
      </c>
      <c r="C485">
        <v>1.2685713786681301</v>
      </c>
      <c r="D485" s="3">
        <f>IF(C485&lt;&gt;"NA", (IF(C485&lt;0, -1/(2^C485), (2^C485))), "NA")</f>
        <v>2.4092287474094718</v>
      </c>
      <c r="E485">
        <v>0.42801621728695799</v>
      </c>
      <c r="F485">
        <v>2.9638395168976199</v>
      </c>
      <c r="G485" s="3">
        <v>3.0382669221807801E-3</v>
      </c>
      <c r="H485" s="3">
        <v>3.08268485190401E-2</v>
      </c>
      <c r="I485" t="s">
        <v>1456</v>
      </c>
      <c r="J485" t="s">
        <v>1457</v>
      </c>
      <c r="K485" t="s">
        <v>1458</v>
      </c>
      <c r="M485" s="3" t="str">
        <f>RIGHT(A485, 5)</f>
        <v>igbot</v>
      </c>
      <c r="N485" s="3" t="str">
        <f>IF((OR($N$1 = M485,$O$1 = M485)), A485, "")</f>
        <v/>
      </c>
      <c r="O485">
        <f>IF(Table1[[#This Row],[Transcript type]]=N$1, 1, 0)</f>
        <v>0</v>
      </c>
      <c r="P485">
        <f>IF(Table1[[#This Row],[Transcript type]] = O$1, 1, 0)</f>
        <v>0</v>
      </c>
    </row>
    <row r="486" spans="1:16" x14ac:dyDescent="0.25">
      <c r="A486" t="s">
        <v>1459</v>
      </c>
      <c r="B486">
        <v>99.332153171372497</v>
      </c>
      <c r="C486">
        <v>-0.75936019146000799</v>
      </c>
      <c r="D486" s="3">
        <f>IF(C486&lt;&gt;"NA", (IF(C486&lt;0, -1/(2^C486), (2^C486))), "NA")</f>
        <v>-1.6927397594966822</v>
      </c>
      <c r="E486">
        <v>0.22554260317858299</v>
      </c>
      <c r="F486">
        <v>-3.36681487558584</v>
      </c>
      <c r="G486" s="3">
        <v>7.6041716326349397E-4</v>
      </c>
      <c r="H486" s="3">
        <v>1.1743423549644701E-2</v>
      </c>
      <c r="I486" t="s">
        <v>1460</v>
      </c>
      <c r="J486" t="s">
        <v>1461</v>
      </c>
      <c r="K486" t="s">
        <v>1462</v>
      </c>
      <c r="M486" s="3" t="str">
        <f>RIGHT(A486, 5)</f>
        <v>sense</v>
      </c>
      <c r="N486" s="3" t="str">
        <f>IF((OR($N$1 = M486,$O$1 = M486)), A486, "")</f>
        <v>PROKKA_05803_sense</v>
      </c>
      <c r="O486">
        <f>IF(Table1[[#This Row],[Transcript type]]=N$1, 1, 0)</f>
        <v>0</v>
      </c>
      <c r="P486">
        <f>IF(Table1[[#This Row],[Transcript type]] = O$1, 1, 0)</f>
        <v>1</v>
      </c>
    </row>
    <row r="487" spans="1:16" x14ac:dyDescent="0.25">
      <c r="A487" t="s">
        <v>1463</v>
      </c>
      <c r="B487">
        <v>297.24695279611501</v>
      </c>
      <c r="C487">
        <v>-0.53053876657657295</v>
      </c>
      <c r="D487" s="3">
        <f>IF(C487&lt;&gt;"NA", (IF(C487&lt;0, -1/(2^C487), (2^C487))), "NA")</f>
        <v>-1.4444685236856796</v>
      </c>
      <c r="E487">
        <v>0.16199247653544999</v>
      </c>
      <c r="F487">
        <v>-3.2750827564542502</v>
      </c>
      <c r="G487" s="3">
        <v>1.0563102486774E-3</v>
      </c>
      <c r="H487" s="3">
        <v>1.4612608694721699E-2</v>
      </c>
      <c r="I487" t="s">
        <v>1464</v>
      </c>
      <c r="J487" t="s">
        <v>1465</v>
      </c>
      <c r="K487" t="s">
        <v>1466</v>
      </c>
      <c r="M487" s="3" t="str">
        <f>RIGHT(A487, 5)</f>
        <v>igbot</v>
      </c>
      <c r="N487" s="3" t="str">
        <f>IF((OR($N$1 = M487,$O$1 = M487)), A487, "")</f>
        <v/>
      </c>
      <c r="O487">
        <f>IF(Table1[[#This Row],[Transcript type]]=N$1, 1, 0)</f>
        <v>0</v>
      </c>
      <c r="P487">
        <f>IF(Table1[[#This Row],[Transcript type]] = O$1, 1, 0)</f>
        <v>0</v>
      </c>
    </row>
    <row r="488" spans="1:16" x14ac:dyDescent="0.25">
      <c r="A488" t="s">
        <v>1467</v>
      </c>
      <c r="B488">
        <v>350.74571131561902</v>
      </c>
      <c r="C488">
        <v>-0.58766651578528495</v>
      </c>
      <c r="D488" s="3">
        <f>IF(C488&lt;&gt;"NA", (IF(C488&lt;0, -1/(2^C488), (2^C488))), "NA")</f>
        <v>-1.5028140569689765</v>
      </c>
      <c r="E488">
        <v>0.16827542203813101</v>
      </c>
      <c r="F488">
        <v>-3.4922896562524799</v>
      </c>
      <c r="G488">
        <v>4.78898615228437E-4</v>
      </c>
      <c r="H488">
        <v>8.0268638204329598E-3</v>
      </c>
      <c r="I488" t="s">
        <v>11</v>
      </c>
      <c r="J488" t="s">
        <v>25</v>
      </c>
      <c r="K488" t="s">
        <v>1468</v>
      </c>
      <c r="M488" s="3" t="str">
        <f>RIGHT(A488, 5)</f>
        <v>sense</v>
      </c>
      <c r="N488" s="3" t="str">
        <f>IF((OR($N$1 = M488,$O$1 = M488)), A488, "")</f>
        <v>PROKKA_05828_sense</v>
      </c>
      <c r="O488">
        <f>IF(Table1[[#This Row],[Transcript type]]=N$1, 1, 0)</f>
        <v>0</v>
      </c>
      <c r="P488">
        <f>IF(Table1[[#This Row],[Transcript type]] = O$1, 1, 0)</f>
        <v>1</v>
      </c>
    </row>
    <row r="489" spans="1:16" x14ac:dyDescent="0.25">
      <c r="A489" t="s">
        <v>1469</v>
      </c>
      <c r="B489">
        <v>72.3286407494504</v>
      </c>
      <c r="C489">
        <v>-0.93996596600507898</v>
      </c>
      <c r="D489" s="3">
        <f>IF(C489&lt;&gt;"NA", (IF(C489&lt;0, -1/(2^C489), (2^C489))), "NA")</f>
        <v>-1.9184829800142194</v>
      </c>
      <c r="E489">
        <v>0.26214501523121803</v>
      </c>
      <c r="F489">
        <v>-3.5856717137116201</v>
      </c>
      <c r="G489" s="3">
        <v>3.3621168990431401E-4</v>
      </c>
      <c r="H489">
        <v>6.1794361255996001E-3</v>
      </c>
      <c r="I489" t="s">
        <v>11</v>
      </c>
      <c r="J489" t="s">
        <v>542</v>
      </c>
      <c r="K489" t="s">
        <v>1470</v>
      </c>
      <c r="M489" s="3" t="str">
        <f>RIGHT(A489, 5)</f>
        <v>sense</v>
      </c>
      <c r="N489" s="3" t="str">
        <f>IF((OR($N$1 = M489,$O$1 = M489)), A489, "")</f>
        <v>PROKKA_05847_sense</v>
      </c>
      <c r="O489">
        <f>IF(Table1[[#This Row],[Transcript type]]=N$1, 1, 0)</f>
        <v>0</v>
      </c>
      <c r="P489">
        <f>IF(Table1[[#This Row],[Transcript type]] = O$1, 1, 0)</f>
        <v>1</v>
      </c>
    </row>
    <row r="490" spans="1:16" x14ac:dyDescent="0.25">
      <c r="A490" t="s">
        <v>1471</v>
      </c>
      <c r="B490">
        <v>261.27283527390398</v>
      </c>
      <c r="C490">
        <v>0.70714700367220196</v>
      </c>
      <c r="D490" s="3">
        <f>IF(C490&lt;&gt;"NA", (IF(C490&lt;0, -1/(2^C490), (2^C490))), "NA")</f>
        <v>1.6325724350905315</v>
      </c>
      <c r="E490">
        <v>0.203123206966282</v>
      </c>
      <c r="F490">
        <v>3.4813698258987502</v>
      </c>
      <c r="G490" s="3">
        <v>4.98856194337387E-4</v>
      </c>
      <c r="H490">
        <v>8.2766309810503608E-3</v>
      </c>
      <c r="I490" t="s">
        <v>11</v>
      </c>
      <c r="J490" t="s">
        <v>25</v>
      </c>
      <c r="K490" t="s">
        <v>1472</v>
      </c>
      <c r="M490" s="3" t="str">
        <f>RIGHT(A490, 5)</f>
        <v>igbot</v>
      </c>
      <c r="N490" s="3" t="str">
        <f>IF((OR($N$1 = M490,$O$1 = M490)), A490, "")</f>
        <v/>
      </c>
      <c r="O490">
        <f>IF(Table1[[#This Row],[Transcript type]]=N$1, 1, 0)</f>
        <v>0</v>
      </c>
      <c r="P490">
        <f>IF(Table1[[#This Row],[Transcript type]] = O$1, 1, 0)</f>
        <v>0</v>
      </c>
    </row>
    <row r="491" spans="1:16" x14ac:dyDescent="0.25">
      <c r="A491" t="s">
        <v>1473</v>
      </c>
      <c r="B491">
        <v>1034.2103769218299</v>
      </c>
      <c r="C491">
        <v>-0.84236607742298997</v>
      </c>
      <c r="D491" s="3">
        <f>IF(C491&lt;&gt;"NA", (IF(C491&lt;0, -1/(2^C491), (2^C491))), "NA")</f>
        <v>-1.7929883041953143</v>
      </c>
      <c r="E491">
        <v>0.136056702561869</v>
      </c>
      <c r="F491">
        <v>-6.1912868793798896</v>
      </c>
      <c r="G491" s="1">
        <v>5.9674984230007303E-10</v>
      </c>
      <c r="H491" s="1">
        <v>7.7122065145675299E-8</v>
      </c>
      <c r="I491" t="s">
        <v>1474</v>
      </c>
      <c r="J491" t="s">
        <v>1475</v>
      </c>
      <c r="K491" t="s">
        <v>1476</v>
      </c>
      <c r="M491" s="3" t="str">
        <f>RIGHT(A491, 5)</f>
        <v>sense</v>
      </c>
      <c r="N491" s="3" t="str">
        <f>IF((OR($N$1 = M491,$O$1 = M491)), A491, "")</f>
        <v>PROKKA_05867_sense</v>
      </c>
      <c r="O491">
        <f>IF(Table1[[#This Row],[Transcript type]]=N$1, 1, 0)</f>
        <v>0</v>
      </c>
      <c r="P491">
        <f>IF(Table1[[#This Row],[Transcript type]] = O$1, 1, 0)</f>
        <v>1</v>
      </c>
    </row>
    <row r="492" spans="1:16" x14ac:dyDescent="0.25">
      <c r="A492" t="s">
        <v>1477</v>
      </c>
      <c r="B492">
        <v>228.579117634228</v>
      </c>
      <c r="C492">
        <v>0.57377955177644502</v>
      </c>
      <c r="D492" s="3">
        <f>IF(C492&lt;&gt;"NA", (IF(C492&lt;0, -1/(2^C492), (2^C492))), "NA")</f>
        <v>1.4884178029875608</v>
      </c>
      <c r="E492">
        <v>0.17471991039795301</v>
      </c>
      <c r="F492">
        <v>3.2839963715043701</v>
      </c>
      <c r="G492" s="3">
        <v>1.0234624006321201E-3</v>
      </c>
      <c r="H492" s="3">
        <v>1.44431719813343E-2</v>
      </c>
      <c r="I492" t="s">
        <v>1478</v>
      </c>
      <c r="J492" t="s">
        <v>1479</v>
      </c>
      <c r="K492" t="s">
        <v>1480</v>
      </c>
      <c r="M492" s="3" t="str">
        <f>RIGHT(A492, 5)</f>
        <v>sense</v>
      </c>
      <c r="N492" s="3" t="str">
        <f>IF((OR($N$1 = M492,$O$1 = M492)), A492, "")</f>
        <v>PROKKA_05870_sense</v>
      </c>
      <c r="O492">
        <f>IF(Table1[[#This Row],[Transcript type]]=N$1, 1, 0)</f>
        <v>0</v>
      </c>
      <c r="P492">
        <f>IF(Table1[[#This Row],[Transcript type]] = O$1, 1, 0)</f>
        <v>1</v>
      </c>
    </row>
    <row r="493" spans="1:16" x14ac:dyDescent="0.25">
      <c r="A493" t="s">
        <v>1481</v>
      </c>
      <c r="B493">
        <v>38.067459764506403</v>
      </c>
      <c r="C493">
        <v>-1.11190787275786</v>
      </c>
      <c r="D493" s="3">
        <f>IF(C493&lt;&gt;"NA", (IF(C493&lt;0, -1/(2^C493), (2^C493))), "NA")</f>
        <v>-2.1613127831261489</v>
      </c>
      <c r="E493">
        <v>0.39510335277620101</v>
      </c>
      <c r="F493">
        <v>-2.8142202918426702</v>
      </c>
      <c r="G493">
        <v>4.8895708478380404E-3</v>
      </c>
      <c r="H493">
        <v>4.2953532715995099E-2</v>
      </c>
      <c r="I493" t="s">
        <v>11</v>
      </c>
      <c r="J493" t="s">
        <v>25</v>
      </c>
      <c r="K493" t="s">
        <v>1482</v>
      </c>
      <c r="M493" s="3" t="str">
        <f>RIGHT(A493, 5)</f>
        <v>igtop</v>
      </c>
      <c r="N493" s="3" t="str">
        <f>IF((OR($N$1 = M493,$O$1 = M493)), A493, "")</f>
        <v/>
      </c>
      <c r="O493">
        <f>IF(Table1[[#This Row],[Transcript type]]=N$1, 1, 0)</f>
        <v>0</v>
      </c>
      <c r="P493">
        <f>IF(Table1[[#This Row],[Transcript type]] = O$1, 1, 0)</f>
        <v>0</v>
      </c>
    </row>
    <row r="494" spans="1:16" x14ac:dyDescent="0.25">
      <c r="A494" t="s">
        <v>1483</v>
      </c>
      <c r="B494">
        <v>748.06598932402403</v>
      </c>
      <c r="C494">
        <v>-0.55045813170145297</v>
      </c>
      <c r="D494" s="3">
        <f>IF(C494&lt;&gt;"NA", (IF(C494&lt;0, -1/(2^C494), (2^C494))), "NA")</f>
        <v>-1.4645506941340931</v>
      </c>
      <c r="E494">
        <v>0.195473584466614</v>
      </c>
      <c r="F494">
        <v>-2.8160231122966302</v>
      </c>
      <c r="G494">
        <v>4.8622168655532002E-3</v>
      </c>
      <c r="H494">
        <v>4.28267046288585E-2</v>
      </c>
      <c r="I494" t="s">
        <v>1484</v>
      </c>
      <c r="J494" t="s">
        <v>1485</v>
      </c>
      <c r="K494" t="s">
        <v>1486</v>
      </c>
      <c r="M494" s="3" t="str">
        <f>RIGHT(A494, 5)</f>
        <v>igtop</v>
      </c>
      <c r="N494" s="3" t="str">
        <f>IF((OR($N$1 = M494,$O$1 = M494)), A494, "")</f>
        <v/>
      </c>
      <c r="O494">
        <f>IF(Table1[[#This Row],[Transcript type]]=N$1, 1, 0)</f>
        <v>0</v>
      </c>
      <c r="P494">
        <f>IF(Table1[[#This Row],[Transcript type]] = O$1, 1, 0)</f>
        <v>0</v>
      </c>
    </row>
    <row r="495" spans="1:16" x14ac:dyDescent="0.25">
      <c r="A495" t="s">
        <v>1487</v>
      </c>
      <c r="B495">
        <v>381.86834836620801</v>
      </c>
      <c r="C495">
        <v>0.68012951007733902</v>
      </c>
      <c r="D495" s="3">
        <f>IF(C495&lt;&gt;"NA", (IF(C495&lt;0, -1/(2^C495), (2^C495))), "NA")</f>
        <v>1.6022835849917034</v>
      </c>
      <c r="E495">
        <v>0.16893919402118401</v>
      </c>
      <c r="F495">
        <v>4.0258834784783897</v>
      </c>
      <c r="G495" s="1">
        <v>5.6761793292512999E-5</v>
      </c>
      <c r="H495">
        <v>1.42223044316087E-3</v>
      </c>
      <c r="I495" t="s">
        <v>1488</v>
      </c>
      <c r="J495" t="s">
        <v>1489</v>
      </c>
      <c r="K495" t="s">
        <v>1490</v>
      </c>
      <c r="M495" s="3" t="str">
        <f>RIGHT(A495, 5)</f>
        <v>igbot</v>
      </c>
      <c r="N495" s="3" t="str">
        <f>IF((OR($N$1 = M495,$O$1 = M495)), A495, "")</f>
        <v/>
      </c>
      <c r="O495">
        <f>IF(Table1[[#This Row],[Transcript type]]=N$1, 1, 0)</f>
        <v>0</v>
      </c>
      <c r="P495">
        <f>IF(Table1[[#This Row],[Transcript type]] = O$1, 1, 0)</f>
        <v>0</v>
      </c>
    </row>
    <row r="496" spans="1:16" x14ac:dyDescent="0.25">
      <c r="A496" t="s">
        <v>1491</v>
      </c>
      <c r="B496">
        <v>162.34454042620101</v>
      </c>
      <c r="C496">
        <v>1.42657839938701</v>
      </c>
      <c r="D496" s="3">
        <f>IF(C496&lt;&gt;"NA", (IF(C496&lt;0, -1/(2^C496), (2^C496))), "NA")</f>
        <v>2.6880843311993701</v>
      </c>
      <c r="E496">
        <v>0.19076546080206699</v>
      </c>
      <c r="F496">
        <v>7.4781797154946501</v>
      </c>
      <c r="G496" s="1">
        <v>7.5359098799859297E-14</v>
      </c>
      <c r="H496" s="1">
        <v>2.64348953004364E-11</v>
      </c>
      <c r="I496" t="s">
        <v>1488</v>
      </c>
      <c r="J496" t="s">
        <v>1489</v>
      </c>
      <c r="K496" t="s">
        <v>1490</v>
      </c>
      <c r="M496" s="3" t="str">
        <f>RIGHT(A496, 5)</f>
        <v>sense</v>
      </c>
      <c r="N496" s="3" t="str">
        <f>IF((OR($N$1 = M496,$O$1 = M496)), A496, "")</f>
        <v>PROKKA_05913_sense</v>
      </c>
      <c r="O496">
        <f>IF(Table1[[#This Row],[Transcript type]]=N$1, 1, 0)</f>
        <v>0</v>
      </c>
      <c r="P496">
        <f>IF(Table1[[#This Row],[Transcript type]] = O$1, 1, 0)</f>
        <v>1</v>
      </c>
    </row>
    <row r="497" spans="1:16" x14ac:dyDescent="0.25">
      <c r="A497" t="s">
        <v>1492</v>
      </c>
      <c r="B497">
        <v>86.998931944477306</v>
      </c>
      <c r="C497">
        <v>0.86976947570298901</v>
      </c>
      <c r="D497" s="3">
        <f>IF(C497&lt;&gt;"NA", (IF(C497&lt;0, -1/(2^C497), (2^C497))), "NA")</f>
        <v>1.827370886530485</v>
      </c>
      <c r="E497">
        <v>0.25842200421455302</v>
      </c>
      <c r="F497">
        <v>3.36569433530462</v>
      </c>
      <c r="G497" s="3">
        <v>7.6351263525393902E-4</v>
      </c>
      <c r="H497" s="3">
        <v>1.1754265052451701E-2</v>
      </c>
      <c r="I497" t="s">
        <v>1493</v>
      </c>
      <c r="J497" t="s">
        <v>1494</v>
      </c>
      <c r="K497" t="s">
        <v>1495</v>
      </c>
      <c r="M497" s="3" t="str">
        <f>RIGHT(A497, 5)</f>
        <v>sense</v>
      </c>
      <c r="N497" s="3" t="str">
        <f>IF((OR($N$1 = M497,$O$1 = M497)), A497, "")</f>
        <v>PROKKA_05914_sense</v>
      </c>
      <c r="O497">
        <f>IF(Table1[[#This Row],[Transcript type]]=N$1, 1, 0)</f>
        <v>0</v>
      </c>
      <c r="P497">
        <f>IF(Table1[[#This Row],[Transcript type]] = O$1, 1, 0)</f>
        <v>1</v>
      </c>
    </row>
    <row r="498" spans="1:16" x14ac:dyDescent="0.25">
      <c r="A498" t="s">
        <v>1496</v>
      </c>
      <c r="B498">
        <v>151.14915418698899</v>
      </c>
      <c r="C498">
        <v>0.74623523045100104</v>
      </c>
      <c r="D498" s="3">
        <f>IF(C498&lt;&gt;"NA", (IF(C498&lt;0, -1/(2^C498), (2^C498))), "NA")</f>
        <v>1.677409847127501</v>
      </c>
      <c r="E498">
        <v>0.205373472563919</v>
      </c>
      <c r="F498">
        <v>3.6335521873144998</v>
      </c>
      <c r="G498" s="3">
        <v>2.7954587318028098E-4</v>
      </c>
      <c r="H498">
        <v>5.34182795014926E-3</v>
      </c>
      <c r="I498" t="s">
        <v>1497</v>
      </c>
      <c r="J498" t="s">
        <v>1498</v>
      </c>
      <c r="K498" t="s">
        <v>1499</v>
      </c>
      <c r="M498" s="3" t="str">
        <f>RIGHT(A498, 5)</f>
        <v>sense</v>
      </c>
      <c r="N498" s="3" t="str">
        <f>IF((OR($N$1 = M498,$O$1 = M498)), A498, "")</f>
        <v>PROKKA_05915_sense</v>
      </c>
      <c r="O498">
        <f>IF(Table1[[#This Row],[Transcript type]]=N$1, 1, 0)</f>
        <v>0</v>
      </c>
      <c r="P498">
        <f>IF(Table1[[#This Row],[Transcript type]] = O$1, 1, 0)</f>
        <v>1</v>
      </c>
    </row>
    <row r="499" spans="1:16" x14ac:dyDescent="0.25">
      <c r="A499" t="s">
        <v>1500</v>
      </c>
      <c r="B499">
        <v>71.765451799613899</v>
      </c>
      <c r="C499">
        <v>0.92392562963506897</v>
      </c>
      <c r="D499" s="3">
        <f>IF(C499&lt;&gt;"NA", (IF(C499&lt;0, -1/(2^C499), (2^C499))), "NA")</f>
        <v>1.8972708241912803</v>
      </c>
      <c r="E499">
        <v>0.24494628001246799</v>
      </c>
      <c r="F499">
        <v>3.77195207695353</v>
      </c>
      <c r="G499" s="3">
        <v>1.6197537016626599E-4</v>
      </c>
      <c r="H499">
        <v>3.46578104085695E-3</v>
      </c>
      <c r="I499" t="s">
        <v>11</v>
      </c>
      <c r="J499" t="s">
        <v>1501</v>
      </c>
      <c r="K499" t="s">
        <v>1502</v>
      </c>
      <c r="M499" s="3" t="str">
        <f>RIGHT(A499, 5)</f>
        <v>sense</v>
      </c>
      <c r="N499" s="3" t="str">
        <f>IF((OR($N$1 = M499,$O$1 = M499)), A499, "")</f>
        <v>PROKKA_05925_sense</v>
      </c>
      <c r="O499">
        <f>IF(Table1[[#This Row],[Transcript type]]=N$1, 1, 0)</f>
        <v>0</v>
      </c>
      <c r="P499">
        <f>IF(Table1[[#This Row],[Transcript type]] = O$1, 1, 0)</f>
        <v>1</v>
      </c>
    </row>
    <row r="500" spans="1:16" x14ac:dyDescent="0.25">
      <c r="A500" t="s">
        <v>1503</v>
      </c>
      <c r="B500">
        <v>103.215982222066</v>
      </c>
      <c r="C500">
        <v>0.62483366189647305</v>
      </c>
      <c r="D500" s="3">
        <f>IF(C500&lt;&gt;"NA", (IF(C500&lt;0, -1/(2^C500), (2^C500))), "NA")</f>
        <v>1.5420330237043349</v>
      </c>
      <c r="E500">
        <v>0.227092468843658</v>
      </c>
      <c r="F500">
        <v>2.7514503896940798</v>
      </c>
      <c r="G500">
        <v>5.9332005968955499E-3</v>
      </c>
      <c r="H500">
        <v>4.9136506123699901E-2</v>
      </c>
      <c r="I500" t="s">
        <v>11</v>
      </c>
      <c r="J500" t="s">
        <v>1504</v>
      </c>
      <c r="K500" t="s">
        <v>1505</v>
      </c>
      <c r="M500" s="3" t="str">
        <f>RIGHT(A500, 5)</f>
        <v>igbot</v>
      </c>
      <c r="N500" s="3" t="str">
        <f>IF((OR($N$1 = M500,$O$1 = M500)), A500, "")</f>
        <v/>
      </c>
      <c r="O500">
        <f>IF(Table1[[#This Row],[Transcript type]]=N$1, 1, 0)</f>
        <v>0</v>
      </c>
      <c r="P500">
        <f>IF(Table1[[#This Row],[Transcript type]] = O$1, 1, 0)</f>
        <v>0</v>
      </c>
    </row>
    <row r="501" spans="1:16" x14ac:dyDescent="0.25">
      <c r="A501" t="s">
        <v>1506</v>
      </c>
      <c r="B501">
        <v>42.505848142746203</v>
      </c>
      <c r="C501">
        <v>-1.3373007460670301</v>
      </c>
      <c r="D501" s="3">
        <f>IF(C501&lt;&gt;"NA", (IF(C501&lt;0, -1/(2^C501), (2^C501))), "NA")</f>
        <v>-2.52678120485891</v>
      </c>
      <c r="E501">
        <v>0.31920240788298998</v>
      </c>
      <c r="F501">
        <v>-4.1895070746372403</v>
      </c>
      <c r="G501" s="1">
        <v>2.79561066674908E-5</v>
      </c>
      <c r="H501">
        <v>7.8168737350099899E-4</v>
      </c>
      <c r="I501" t="s">
        <v>11</v>
      </c>
      <c r="J501" t="s">
        <v>1507</v>
      </c>
      <c r="K501" t="s">
        <v>1508</v>
      </c>
      <c r="M501" s="3" t="str">
        <f>RIGHT(A501, 5)</f>
        <v>igtop</v>
      </c>
      <c r="N501" s="3" t="str">
        <f>IF((OR($N$1 = M501,$O$1 = M501)), A501, "")</f>
        <v/>
      </c>
      <c r="O501">
        <f>IF(Table1[[#This Row],[Transcript type]]=N$1, 1, 0)</f>
        <v>0</v>
      </c>
      <c r="P501">
        <f>IF(Table1[[#This Row],[Transcript type]] = O$1, 1, 0)</f>
        <v>0</v>
      </c>
    </row>
    <row r="502" spans="1:16" x14ac:dyDescent="0.25">
      <c r="A502" t="s">
        <v>1509</v>
      </c>
      <c r="B502">
        <v>50.092767134946598</v>
      </c>
      <c r="C502">
        <v>-0.93321208242480702</v>
      </c>
      <c r="D502" s="3">
        <f>IF(C502&lt;&gt;"NA", (IF(C502&lt;0, -1/(2^C502), (2^C502))), "NA")</f>
        <v>-1.9095227157644086</v>
      </c>
      <c r="E502">
        <v>0.285149795572675</v>
      </c>
      <c r="F502">
        <v>-3.27270822884726</v>
      </c>
      <c r="G502" s="3">
        <v>1.0652237655692E-3</v>
      </c>
      <c r="H502" s="3">
        <v>1.4612608694721699E-2</v>
      </c>
      <c r="I502" t="s">
        <v>11</v>
      </c>
      <c r="J502" t="s">
        <v>1507</v>
      </c>
      <c r="K502" t="s">
        <v>1508</v>
      </c>
      <c r="M502" s="3" t="str">
        <f>RIGHT(A502, 5)</f>
        <v>sense</v>
      </c>
      <c r="N502" s="3" t="str">
        <f>IF((OR($N$1 = M502,$O$1 = M502)), A502, "")</f>
        <v>PROKKA_05938_sense</v>
      </c>
      <c r="O502">
        <f>IF(Table1[[#This Row],[Transcript type]]=N$1, 1, 0)</f>
        <v>0</v>
      </c>
      <c r="P502">
        <f>IF(Table1[[#This Row],[Transcript type]] = O$1, 1, 0)</f>
        <v>1</v>
      </c>
    </row>
    <row r="503" spans="1:16" x14ac:dyDescent="0.25">
      <c r="A503" t="s">
        <v>1510</v>
      </c>
      <c r="B503">
        <v>9211.7071188558402</v>
      </c>
      <c r="C503">
        <v>1.1816972788000999</v>
      </c>
      <c r="D503" s="3">
        <f>IF(C503&lt;&gt;"NA", (IF(C503&lt;0, -1/(2^C503), (2^C503))), "NA")</f>
        <v>2.2684349334427791</v>
      </c>
      <c r="E503">
        <v>0.15318822993848399</v>
      </c>
      <c r="F503">
        <v>7.71402136622787</v>
      </c>
      <c r="G503" s="1">
        <v>1.21914050894588E-14</v>
      </c>
      <c r="H503" s="1">
        <v>4.6055377226409303E-12</v>
      </c>
      <c r="I503" t="s">
        <v>11</v>
      </c>
      <c r="J503" t="s">
        <v>1511</v>
      </c>
      <c r="K503" t="s">
        <v>1512</v>
      </c>
      <c r="M503" s="3" t="str">
        <f>RIGHT(A503, 5)</f>
        <v>sense</v>
      </c>
      <c r="N503" s="3" t="str">
        <f>IF((OR($N$1 = M503,$O$1 = M503)), A503, "")</f>
        <v>PROKKA_05972_sense</v>
      </c>
      <c r="O503">
        <f>IF(Table1[[#This Row],[Transcript type]]=N$1, 1, 0)</f>
        <v>0</v>
      </c>
      <c r="P503">
        <f>IF(Table1[[#This Row],[Transcript type]] = O$1, 1, 0)</f>
        <v>1</v>
      </c>
    </row>
    <row r="504" spans="1:16" x14ac:dyDescent="0.25">
      <c r="A504" t="s">
        <v>1513</v>
      </c>
      <c r="B504">
        <v>2268.9485385917701</v>
      </c>
      <c r="C504">
        <v>0.47470187744943798</v>
      </c>
      <c r="D504" s="3">
        <f>IF(C504&lt;&gt;"NA", (IF(C504&lt;0, -1/(2^C504), (2^C504))), "NA")</f>
        <v>1.3896310329157133</v>
      </c>
      <c r="E504">
        <v>0.17110557073665</v>
      </c>
      <c r="F504">
        <v>2.7743215805641701</v>
      </c>
      <c r="G504" s="3">
        <v>5.5316967583875403E-3</v>
      </c>
      <c r="H504">
        <v>4.6757595147058899E-2</v>
      </c>
      <c r="I504" t="s">
        <v>11</v>
      </c>
      <c r="J504" t="s">
        <v>1514</v>
      </c>
      <c r="K504" t="s">
        <v>1515</v>
      </c>
      <c r="M504" s="3" t="str">
        <f>RIGHT(A504, 5)</f>
        <v>igbot</v>
      </c>
      <c r="N504" s="3" t="str">
        <f>IF((OR($N$1 = M504,$O$1 = M504)), A504, "")</f>
        <v/>
      </c>
      <c r="O504">
        <f>IF(Table1[[#This Row],[Transcript type]]=N$1, 1, 0)</f>
        <v>0</v>
      </c>
      <c r="P504">
        <f>IF(Table1[[#This Row],[Transcript type]] = O$1, 1, 0)</f>
        <v>0</v>
      </c>
    </row>
    <row r="505" spans="1:16" x14ac:dyDescent="0.25">
      <c r="A505" t="s">
        <v>1516</v>
      </c>
      <c r="B505">
        <v>931.15929184332094</v>
      </c>
      <c r="C505">
        <v>-1.1657938045982299</v>
      </c>
      <c r="D505" s="3">
        <f>IF(C505&lt;&gt;"NA", (IF(C505&lt;0, -1/(2^C505), (2^C505))), "NA")</f>
        <v>-2.2435662792134532</v>
      </c>
      <c r="E505">
        <v>0.21234211224612301</v>
      </c>
      <c r="F505">
        <v>-5.4901676933823396</v>
      </c>
      <c r="G505" s="1">
        <v>4.0155231108749298E-8</v>
      </c>
      <c r="H505" s="1">
        <v>3.13019587262012E-6</v>
      </c>
      <c r="I505" t="s">
        <v>11</v>
      </c>
      <c r="J505" t="s">
        <v>1517</v>
      </c>
      <c r="K505" t="s">
        <v>1518</v>
      </c>
      <c r="M505" s="3" t="str">
        <f>RIGHT(A505, 5)</f>
        <v>igbot</v>
      </c>
      <c r="N505" s="3" t="str">
        <f>IF((OR($N$1 = M505,$O$1 = M505)), A505, "")</f>
        <v/>
      </c>
      <c r="O505">
        <f>IF(Table1[[#This Row],[Transcript type]]=N$1, 1, 0)</f>
        <v>0</v>
      </c>
      <c r="P505">
        <f>IF(Table1[[#This Row],[Transcript type]] = O$1, 1, 0)</f>
        <v>0</v>
      </c>
    </row>
    <row r="506" spans="1:16" x14ac:dyDescent="0.25">
      <c r="A506" t="s">
        <v>1519</v>
      </c>
      <c r="B506">
        <v>736.25978939145898</v>
      </c>
      <c r="C506">
        <v>0.45907795547202601</v>
      </c>
      <c r="D506" s="3">
        <f>IF(C506&lt;&gt;"NA", (IF(C506&lt;0, -1/(2^C506), (2^C506))), "NA")</f>
        <v>1.3746629729506197</v>
      </c>
      <c r="E506">
        <v>0.140377577874823</v>
      </c>
      <c r="F506">
        <v>3.2703082815789299</v>
      </c>
      <c r="G506" s="3">
        <v>1.0743033632969099E-3</v>
      </c>
      <c r="H506" s="3">
        <v>1.46961109112844E-2</v>
      </c>
      <c r="I506" t="s">
        <v>1520</v>
      </c>
      <c r="J506" t="s">
        <v>1521</v>
      </c>
      <c r="K506" t="s">
        <v>1522</v>
      </c>
      <c r="M506" s="3" t="str">
        <f>RIGHT(A506, 5)</f>
        <v>sense</v>
      </c>
      <c r="N506" s="3" t="str">
        <f>IF((OR($N$1 = M506,$O$1 = M506)), A506, "")</f>
        <v>PROKKA_05989_sense</v>
      </c>
      <c r="O506">
        <f>IF(Table1[[#This Row],[Transcript type]]=N$1, 1, 0)</f>
        <v>0</v>
      </c>
      <c r="P506">
        <f>IF(Table1[[#This Row],[Transcript type]] = O$1, 1, 0)</f>
        <v>1</v>
      </c>
    </row>
    <row r="507" spans="1:16" x14ac:dyDescent="0.25">
      <c r="A507" t="s">
        <v>1523</v>
      </c>
      <c r="B507">
        <v>25.509160747448099</v>
      </c>
      <c r="C507">
        <v>1.11930391993929</v>
      </c>
      <c r="D507" s="3">
        <f>IF(C507&lt;&gt;"NA", (IF(C507&lt;0, -1/(2^C507), (2^C507))), "NA")</f>
        <v>2.1724213094304154</v>
      </c>
      <c r="E507">
        <v>0.381862735787104</v>
      </c>
      <c r="F507">
        <v>2.9311682315168901</v>
      </c>
      <c r="G507" s="3">
        <v>3.3768985343071698E-3</v>
      </c>
      <c r="H507" s="3">
        <v>3.30357543864193E-2</v>
      </c>
      <c r="I507" t="s">
        <v>1524</v>
      </c>
      <c r="J507" t="s">
        <v>1525</v>
      </c>
      <c r="K507" t="s">
        <v>1526</v>
      </c>
      <c r="M507" s="3" t="str">
        <f>RIGHT(A507, 5)</f>
        <v>igbot</v>
      </c>
      <c r="N507" s="3" t="str">
        <f>IF((OR($N$1 = M507,$O$1 = M507)), A507, "")</f>
        <v/>
      </c>
      <c r="O507">
        <f>IF(Table1[[#This Row],[Transcript type]]=N$1, 1, 0)</f>
        <v>0</v>
      </c>
      <c r="P507">
        <f>IF(Table1[[#This Row],[Transcript type]] = O$1, 1, 0)</f>
        <v>0</v>
      </c>
    </row>
    <row r="508" spans="1:16" x14ac:dyDescent="0.25">
      <c r="A508" t="s">
        <v>1527</v>
      </c>
      <c r="B508">
        <v>873.52251178341396</v>
      </c>
      <c r="C508">
        <v>-0.46912021419900102</v>
      </c>
      <c r="D508" s="3">
        <f>IF(C508&lt;&gt;"NA", (IF(C508&lt;0, -1/(2^C508), (2^C508))), "NA")</f>
        <v>-1.3842650567003296</v>
      </c>
      <c r="E508">
        <v>0.137960946885618</v>
      </c>
      <c r="F508">
        <v>-3.40038412890818</v>
      </c>
      <c r="G508">
        <v>6.7291248728874496E-4</v>
      </c>
      <c r="H508">
        <v>1.07294585229709E-2</v>
      </c>
      <c r="I508" t="s">
        <v>1528</v>
      </c>
      <c r="J508" t="s">
        <v>1529</v>
      </c>
      <c r="K508" t="s">
        <v>1530</v>
      </c>
      <c r="M508" s="3" t="str">
        <f>RIGHT(A508, 5)</f>
        <v>sense</v>
      </c>
      <c r="N508" s="3" t="str">
        <f>IF((OR($N$1 = M508,$O$1 = M508)), A508, "")</f>
        <v>PROKKA_06001_sense</v>
      </c>
      <c r="O508">
        <f>IF(Table1[[#This Row],[Transcript type]]=N$1, 1, 0)</f>
        <v>0</v>
      </c>
      <c r="P508">
        <f>IF(Table1[[#This Row],[Transcript type]] = O$1, 1, 0)</f>
        <v>1</v>
      </c>
    </row>
    <row r="509" spans="1:16" x14ac:dyDescent="0.25">
      <c r="A509" t="s">
        <v>1531</v>
      </c>
      <c r="B509">
        <v>367.63255129887898</v>
      </c>
      <c r="C509">
        <v>-0.51163957987818598</v>
      </c>
      <c r="D509" s="3">
        <f>IF(C509&lt;&gt;"NA", (IF(C509&lt;0, -1/(2^C509), (2^C509))), "NA")</f>
        <v>-1.4256695061395384</v>
      </c>
      <c r="E509">
        <v>0.154543427646399</v>
      </c>
      <c r="F509">
        <v>-3.3106524662364598</v>
      </c>
      <c r="G509" s="3">
        <v>9.3078729964782302E-4</v>
      </c>
      <c r="H509">
        <v>1.3404974863843001E-2</v>
      </c>
      <c r="I509" t="s">
        <v>1532</v>
      </c>
      <c r="J509" t="s">
        <v>1533</v>
      </c>
      <c r="K509" t="s">
        <v>1534</v>
      </c>
      <c r="M509" s="3" t="str">
        <f>RIGHT(A509, 5)</f>
        <v>sense</v>
      </c>
      <c r="N509" s="3" t="str">
        <f>IF((OR($N$1 = M509,$O$1 = M509)), A509, "")</f>
        <v>PROKKA_06003_sense</v>
      </c>
      <c r="O509">
        <f>IF(Table1[[#This Row],[Transcript type]]=N$1, 1, 0)</f>
        <v>0</v>
      </c>
      <c r="P509">
        <f>IF(Table1[[#This Row],[Transcript type]] = O$1, 1, 0)</f>
        <v>1</v>
      </c>
    </row>
    <row r="510" spans="1:16" x14ac:dyDescent="0.25">
      <c r="A510" t="s">
        <v>1535</v>
      </c>
      <c r="B510">
        <v>990.10380530927398</v>
      </c>
      <c r="C510">
        <v>0.57403087948556497</v>
      </c>
      <c r="D510" s="3">
        <f>IF(C510&lt;&gt;"NA", (IF(C510&lt;0, -1/(2^C510), (2^C510))), "NA")</f>
        <v>1.4886771185127947</v>
      </c>
      <c r="E510">
        <v>0.16558189177119401</v>
      </c>
      <c r="F510">
        <v>3.4667491314737302</v>
      </c>
      <c r="G510" s="3">
        <v>5.2679330216851797E-4</v>
      </c>
      <c r="H510">
        <v>8.6814829092268196E-3</v>
      </c>
      <c r="I510" t="s">
        <v>11</v>
      </c>
      <c r="J510" t="s">
        <v>25</v>
      </c>
      <c r="K510" t="s">
        <v>1536</v>
      </c>
      <c r="M510" s="3" t="str">
        <f>RIGHT(A510, 5)</f>
        <v>igtop</v>
      </c>
      <c r="N510" s="3" t="str">
        <f>IF((OR($N$1 = M510,$O$1 = M510)), A510, "")</f>
        <v/>
      </c>
      <c r="O510">
        <f>IF(Table1[[#This Row],[Transcript type]]=N$1, 1, 0)</f>
        <v>0</v>
      </c>
      <c r="P510">
        <f>IF(Table1[[#This Row],[Transcript type]] = O$1, 1, 0)</f>
        <v>0</v>
      </c>
    </row>
    <row r="511" spans="1:16" x14ac:dyDescent="0.25">
      <c r="A511" t="s">
        <v>1537</v>
      </c>
      <c r="B511">
        <v>143.47119606794999</v>
      </c>
      <c r="C511">
        <v>-0.619839074240917</v>
      </c>
      <c r="D511" s="3">
        <f>IF(C511&lt;&gt;"NA", (IF(C511&lt;0, -1/(2^C511), (2^C511))), "NA")</f>
        <v>-1.5367037597437305</v>
      </c>
      <c r="E511">
        <v>0.19958146521775399</v>
      </c>
      <c r="F511">
        <v>-3.1056945772225899</v>
      </c>
      <c r="G511">
        <v>1.8983267991288799E-3</v>
      </c>
      <c r="H511">
        <v>2.2464296169932299E-2</v>
      </c>
      <c r="I511" t="s">
        <v>1538</v>
      </c>
      <c r="J511" t="s">
        <v>1539</v>
      </c>
      <c r="K511" t="s">
        <v>1540</v>
      </c>
      <c r="M511" s="3" t="str">
        <f>RIGHT(A511, 5)</f>
        <v>sense</v>
      </c>
      <c r="N511" s="3" t="str">
        <f>IF((OR($N$1 = M511,$O$1 = M511)), A511, "")</f>
        <v>PROKKA_06016_sense</v>
      </c>
      <c r="O511">
        <f>IF(Table1[[#This Row],[Transcript type]]=N$1, 1, 0)</f>
        <v>0</v>
      </c>
      <c r="P511">
        <f>IF(Table1[[#This Row],[Transcript type]] = O$1, 1, 0)</f>
        <v>1</v>
      </c>
    </row>
    <row r="512" spans="1:16" x14ac:dyDescent="0.25">
      <c r="A512" t="s">
        <v>1541</v>
      </c>
      <c r="B512">
        <v>1720.5792940722999</v>
      </c>
      <c r="C512">
        <v>0.68699534024234599</v>
      </c>
      <c r="D512" s="3">
        <f>IF(C512&lt;&gt;"NA", (IF(C512&lt;0, -1/(2^C512), (2^C512))), "NA")</f>
        <v>1.6099270753337984</v>
      </c>
      <c r="E512">
        <v>0.14861115607365399</v>
      </c>
      <c r="F512">
        <v>4.6227709843119804</v>
      </c>
      <c r="G512" s="1">
        <v>3.7864768440818E-6</v>
      </c>
      <c r="H512">
        <v>1.45276467041295E-4</v>
      </c>
      <c r="I512" t="s">
        <v>11</v>
      </c>
      <c r="J512" t="s">
        <v>25</v>
      </c>
      <c r="K512" t="s">
        <v>1542</v>
      </c>
      <c r="M512" s="3" t="str">
        <f>RIGHT(A512, 5)</f>
        <v>sense</v>
      </c>
      <c r="N512" s="3" t="str">
        <f>IF((OR($N$1 = M512,$O$1 = M512)), A512, "")</f>
        <v>PROKKA_06034_sense</v>
      </c>
      <c r="O512">
        <f>IF(Table1[[#This Row],[Transcript type]]=N$1, 1, 0)</f>
        <v>0</v>
      </c>
      <c r="P512">
        <f>IF(Table1[[#This Row],[Transcript type]] = O$1, 1, 0)</f>
        <v>1</v>
      </c>
    </row>
    <row r="513" spans="1:16" x14ac:dyDescent="0.25">
      <c r="A513" t="s">
        <v>1543</v>
      </c>
      <c r="B513">
        <v>224.67930330453601</v>
      </c>
      <c r="C513">
        <v>0.76763082476003397</v>
      </c>
      <c r="D513" s="3">
        <f>IF(C513&lt;&gt;"NA", (IF(C513&lt;0, -1/(2^C513), (2^C513))), "NA")</f>
        <v>1.7024717095402311</v>
      </c>
      <c r="E513">
        <v>0.21224081057518401</v>
      </c>
      <c r="F513">
        <v>3.6167918068146898</v>
      </c>
      <c r="G513">
        <v>2.98277021607877E-4</v>
      </c>
      <c r="H513">
        <v>5.6339940504472504E-3</v>
      </c>
      <c r="I513" t="s">
        <v>11</v>
      </c>
      <c r="J513" t="s">
        <v>1544</v>
      </c>
      <c r="K513" t="s">
        <v>1545</v>
      </c>
      <c r="M513" s="3" t="str">
        <f>RIGHT(A513, 5)</f>
        <v>igbot</v>
      </c>
      <c r="N513" s="3" t="str">
        <f>IF((OR($N$1 = M513,$O$1 = M513)), A513, "")</f>
        <v/>
      </c>
      <c r="O513">
        <f>IF(Table1[[#This Row],[Transcript type]]=N$1, 1, 0)</f>
        <v>0</v>
      </c>
      <c r="P513">
        <f>IF(Table1[[#This Row],[Transcript type]] = O$1, 1, 0)</f>
        <v>0</v>
      </c>
    </row>
    <row r="514" spans="1:16" x14ac:dyDescent="0.25">
      <c r="A514" t="s">
        <v>1546</v>
      </c>
      <c r="B514">
        <v>209.76147063290699</v>
      </c>
      <c r="C514">
        <v>1.04015682288302</v>
      </c>
      <c r="D514" s="3">
        <f>IF(C514&lt;&gt;"NA", (IF(C514&lt;0, -1/(2^C514), (2^C514))), "NA")</f>
        <v>2.056451180160388</v>
      </c>
      <c r="E514">
        <v>0.18246765683812799</v>
      </c>
      <c r="F514">
        <v>5.7004996990001802</v>
      </c>
      <c r="G514" s="1">
        <v>1.1945674372773E-8</v>
      </c>
      <c r="H514" s="1">
        <v>1.0930674167070899E-6</v>
      </c>
      <c r="I514" t="s">
        <v>1547</v>
      </c>
      <c r="J514" t="s">
        <v>1548</v>
      </c>
      <c r="K514" t="s">
        <v>1549</v>
      </c>
      <c r="M514" s="3" t="str">
        <f>RIGHT(A514, 5)</f>
        <v>igbot</v>
      </c>
      <c r="N514" s="3" t="str">
        <f>IF((OR($N$1 = M514,$O$1 = M514)), A514, "")</f>
        <v/>
      </c>
      <c r="O514">
        <f>IF(Table1[[#This Row],[Transcript type]]=N$1, 1, 0)</f>
        <v>0</v>
      </c>
      <c r="P514">
        <f>IF(Table1[[#This Row],[Transcript type]] = O$1, 1, 0)</f>
        <v>0</v>
      </c>
    </row>
    <row r="515" spans="1:16" x14ac:dyDescent="0.25">
      <c r="A515" t="s">
        <v>1550</v>
      </c>
      <c r="B515">
        <v>486.72897162200098</v>
      </c>
      <c r="C515">
        <v>0.597603829160538</v>
      </c>
      <c r="D515" s="3">
        <f>IF(C515&lt;&gt;"NA", (IF(C515&lt;0, -1/(2^C515), (2^C515))), "NA")</f>
        <v>1.5132012037476241</v>
      </c>
      <c r="E515">
        <v>0.15451934983301199</v>
      </c>
      <c r="F515">
        <v>3.8675015770281398</v>
      </c>
      <c r="G515">
        <v>1.09956117663248E-4</v>
      </c>
      <c r="H515">
        <v>2.4999745085380201E-3</v>
      </c>
      <c r="I515" t="s">
        <v>11</v>
      </c>
      <c r="J515" t="s">
        <v>1551</v>
      </c>
      <c r="K515" t="s">
        <v>1552</v>
      </c>
      <c r="M515" s="3" t="str">
        <f>RIGHT(A515, 5)</f>
        <v>igtop</v>
      </c>
      <c r="N515" s="3" t="str">
        <f>IF((OR($N$1 = M515,$O$1 = M515)), A515, "")</f>
        <v/>
      </c>
      <c r="O515">
        <f>IF(Table1[[#This Row],[Transcript type]]=N$1, 1, 0)</f>
        <v>0</v>
      </c>
      <c r="P515">
        <f>IF(Table1[[#This Row],[Transcript type]] = O$1, 1, 0)</f>
        <v>0</v>
      </c>
    </row>
    <row r="516" spans="1:16" x14ac:dyDescent="0.25">
      <c r="A516" t="s">
        <v>1553</v>
      </c>
      <c r="B516">
        <v>587.40216383269501</v>
      </c>
      <c r="C516">
        <v>-0.60356714184749605</v>
      </c>
      <c r="D516" s="3">
        <f>IF(C516&lt;&gt;"NA", (IF(C516&lt;0, -1/(2^C516), (2^C516))), "NA")</f>
        <v>-1.5194688950525022</v>
      </c>
      <c r="E516">
        <v>0.155569865553151</v>
      </c>
      <c r="F516">
        <v>-3.8797175770604801</v>
      </c>
      <c r="G516">
        <v>1.04577819495647E-4</v>
      </c>
      <c r="H516">
        <v>2.3955156853589701E-3</v>
      </c>
      <c r="I516" t="s">
        <v>1554</v>
      </c>
      <c r="J516" t="s">
        <v>1555</v>
      </c>
      <c r="K516" t="s">
        <v>1556</v>
      </c>
      <c r="M516" s="3" t="str">
        <f>RIGHT(A516, 5)</f>
        <v>sense</v>
      </c>
      <c r="N516" s="3" t="str">
        <f>IF((OR($N$1 = M516,$O$1 = M516)), A516, "")</f>
        <v>PROKKA_06049_sense</v>
      </c>
      <c r="O516">
        <f>IF(Table1[[#This Row],[Transcript type]]=N$1, 1, 0)</f>
        <v>0</v>
      </c>
      <c r="P516">
        <f>IF(Table1[[#This Row],[Transcript type]] = O$1, 1, 0)</f>
        <v>1</v>
      </c>
    </row>
    <row r="517" spans="1:16" x14ac:dyDescent="0.25">
      <c r="A517" t="s">
        <v>1557</v>
      </c>
      <c r="B517">
        <v>433.56602269127802</v>
      </c>
      <c r="C517">
        <v>-0.65418165699568698</v>
      </c>
      <c r="D517" s="3">
        <f>IF(C517&lt;&gt;"NA", (IF(C517&lt;0, -1/(2^C517), (2^C517))), "NA")</f>
        <v>-1.5737230336221821</v>
      </c>
      <c r="E517">
        <v>0.16145450129862801</v>
      </c>
      <c r="F517">
        <v>-4.0518019115843904</v>
      </c>
      <c r="G517" s="1">
        <v>5.0824687770080701E-5</v>
      </c>
      <c r="H517">
        <v>1.2932644644500901E-3</v>
      </c>
      <c r="I517" t="s">
        <v>1558</v>
      </c>
      <c r="J517" t="s">
        <v>304</v>
      </c>
      <c r="K517" t="s">
        <v>1559</v>
      </c>
      <c r="M517" s="3" t="str">
        <f>RIGHT(A517, 5)</f>
        <v>sense</v>
      </c>
      <c r="N517" s="3" t="str">
        <f>IF((OR($N$1 = M517,$O$1 = M517)), A517, "")</f>
        <v>PROKKA_06097_sense</v>
      </c>
      <c r="O517">
        <f>IF(Table1[[#This Row],[Transcript type]]=N$1, 1, 0)</f>
        <v>0</v>
      </c>
      <c r="P517">
        <f>IF(Table1[[#This Row],[Transcript type]] = O$1, 1, 0)</f>
        <v>1</v>
      </c>
    </row>
    <row r="518" spans="1:16" x14ac:dyDescent="0.25">
      <c r="A518" t="s">
        <v>1560</v>
      </c>
      <c r="B518">
        <v>422.75915781928501</v>
      </c>
      <c r="C518">
        <v>-0.792161642912528</v>
      </c>
      <c r="D518" s="3">
        <f>IF(C518&lt;&gt;"NA", (IF(C518&lt;0, -1/(2^C518), (2^C518))), "NA")</f>
        <v>-1.7316671401900667</v>
      </c>
      <c r="E518">
        <v>0.16202097447865699</v>
      </c>
      <c r="F518">
        <v>-4.8892536627526599</v>
      </c>
      <c r="G518" s="1">
        <v>1.0121899756964E-6</v>
      </c>
      <c r="H518" s="1">
        <v>5.2881542240904702E-5</v>
      </c>
      <c r="I518" t="s">
        <v>1561</v>
      </c>
      <c r="J518" t="s">
        <v>1562</v>
      </c>
      <c r="K518" t="s">
        <v>1563</v>
      </c>
      <c r="M518" s="3" t="str">
        <f>RIGHT(A518, 5)</f>
        <v>sense</v>
      </c>
      <c r="N518" s="3" t="str">
        <f>IF((OR($N$1 = M518,$O$1 = M518)), A518, "")</f>
        <v>PROKKA_06100_sense</v>
      </c>
      <c r="O518">
        <f>IF(Table1[[#This Row],[Transcript type]]=N$1, 1, 0)</f>
        <v>0</v>
      </c>
      <c r="P518">
        <f>IF(Table1[[#This Row],[Transcript type]] = O$1, 1, 0)</f>
        <v>1</v>
      </c>
    </row>
    <row r="519" spans="1:16" x14ac:dyDescent="0.25">
      <c r="A519" t="s">
        <v>1564</v>
      </c>
      <c r="B519">
        <v>205.75064974180901</v>
      </c>
      <c r="C519">
        <v>0.505056272448694</v>
      </c>
      <c r="D519" s="3">
        <f>IF(C519&lt;&gt;"NA", (IF(C519&lt;0, -1/(2^C519), (2^C519))), "NA")</f>
        <v>1.4191787103129527</v>
      </c>
      <c r="E519">
        <v>0.17772603939548001</v>
      </c>
      <c r="F519">
        <v>2.8417685678845901</v>
      </c>
      <c r="G519">
        <v>4.4864046459572003E-3</v>
      </c>
      <c r="H519">
        <v>4.06991898849874E-2</v>
      </c>
      <c r="I519" t="s">
        <v>1565</v>
      </c>
      <c r="J519" t="s">
        <v>1566</v>
      </c>
      <c r="K519" t="s">
        <v>1567</v>
      </c>
      <c r="M519" s="3" t="str">
        <f>RIGHT(A519, 5)</f>
        <v>sense</v>
      </c>
      <c r="N519" s="3" t="str">
        <f>IF((OR($N$1 = M519,$O$1 = M519)), A519, "")</f>
        <v>PROKKA_06115_sense</v>
      </c>
      <c r="O519">
        <f>IF(Table1[[#This Row],[Transcript type]]=N$1, 1, 0)</f>
        <v>0</v>
      </c>
      <c r="P519">
        <f>IF(Table1[[#This Row],[Transcript type]] = O$1, 1, 0)</f>
        <v>1</v>
      </c>
    </row>
    <row r="520" spans="1:16" x14ac:dyDescent="0.25">
      <c r="A520" t="s">
        <v>1568</v>
      </c>
      <c r="B520">
        <v>222.19899410536601</v>
      </c>
      <c r="C520">
        <v>-0.75191573006392198</v>
      </c>
      <c r="D520" s="3">
        <f>IF(C520&lt;&gt;"NA", (IF(C520&lt;0, -1/(2^C520), (2^C520))), "NA")</f>
        <v>-1.6840275378222649</v>
      </c>
      <c r="E520">
        <v>0.20223241638563999</v>
      </c>
      <c r="F520">
        <v>-3.71807716835111</v>
      </c>
      <c r="G520">
        <v>2.00744953851924E-4</v>
      </c>
      <c r="H520">
        <v>4.0732681048892298E-3</v>
      </c>
      <c r="I520" t="s">
        <v>11</v>
      </c>
      <c r="J520" t="s">
        <v>1569</v>
      </c>
      <c r="K520" t="s">
        <v>1570</v>
      </c>
      <c r="M520" s="3" t="str">
        <f>RIGHT(A520, 5)</f>
        <v>igtop</v>
      </c>
      <c r="N520" s="3" t="str">
        <f>IF((OR($N$1 = M520,$O$1 = M520)), A520, "")</f>
        <v/>
      </c>
      <c r="O520">
        <f>IF(Table1[[#This Row],[Transcript type]]=N$1, 1, 0)</f>
        <v>0</v>
      </c>
      <c r="P520">
        <f>IF(Table1[[#This Row],[Transcript type]] = O$1, 1, 0)</f>
        <v>0</v>
      </c>
    </row>
    <row r="521" spans="1:16" x14ac:dyDescent="0.25">
      <c r="A521" t="s">
        <v>1571</v>
      </c>
      <c r="B521">
        <v>141.36502917128101</v>
      </c>
      <c r="C521">
        <v>-0.57815072864661099</v>
      </c>
      <c r="D521" s="3">
        <f>IF(C521&lt;&gt;"NA", (IF(C521&lt;0, -1/(2^C521), (2^C521))), "NA")</f>
        <v>-1.4929343526552357</v>
      </c>
      <c r="E521">
        <v>0.206950029965906</v>
      </c>
      <c r="F521">
        <v>-2.7936730849561</v>
      </c>
      <c r="G521">
        <v>5.2113132175815296E-3</v>
      </c>
      <c r="H521">
        <v>4.45091464548572E-2</v>
      </c>
      <c r="I521" t="s">
        <v>11</v>
      </c>
      <c r="J521" t="s">
        <v>1569</v>
      </c>
      <c r="K521" t="s">
        <v>1570</v>
      </c>
      <c r="M521" s="3" t="str">
        <f>RIGHT(A521, 5)</f>
        <v>sense</v>
      </c>
      <c r="N521" s="3" t="str">
        <f>IF((OR($N$1 = M521,$O$1 = M521)), A521, "")</f>
        <v>PROKKA_06125_sense</v>
      </c>
      <c r="O521">
        <f>IF(Table1[[#This Row],[Transcript type]]=N$1, 1, 0)</f>
        <v>0</v>
      </c>
      <c r="P521">
        <f>IF(Table1[[#This Row],[Transcript type]] = O$1, 1, 0)</f>
        <v>1</v>
      </c>
    </row>
    <row r="522" spans="1:16" x14ac:dyDescent="0.25">
      <c r="A522" t="s">
        <v>1572</v>
      </c>
      <c r="B522">
        <v>146.946967062998</v>
      </c>
      <c r="C522">
        <v>-0.76867207196495402</v>
      </c>
      <c r="D522" s="3">
        <f>IF(C522&lt;&gt;"NA", (IF(C522&lt;0, -1/(2^C522), (2^C522))), "NA")</f>
        <v>-1.7037008908450633</v>
      </c>
      <c r="E522">
        <v>0.20574355541925499</v>
      </c>
      <c r="F522">
        <v>-3.73606876968072</v>
      </c>
      <c r="G522" s="3">
        <v>1.8691956902623999E-4</v>
      </c>
      <c r="H522" s="3">
        <v>3.8569832079322101E-3</v>
      </c>
      <c r="I522" t="s">
        <v>11</v>
      </c>
      <c r="J522" t="s">
        <v>25</v>
      </c>
      <c r="K522" t="s">
        <v>1573</v>
      </c>
      <c r="M522" s="3" t="str">
        <f>RIGHT(A522, 5)</f>
        <v>sense</v>
      </c>
      <c r="N522" s="3" t="str">
        <f>IF((OR($N$1 = M522,$O$1 = M522)), A522, "")</f>
        <v>PROKKA_06161_sense</v>
      </c>
      <c r="O522">
        <f>IF(Table1[[#This Row],[Transcript type]]=N$1, 1, 0)</f>
        <v>0</v>
      </c>
      <c r="P522">
        <f>IF(Table1[[#This Row],[Transcript type]] = O$1, 1, 0)</f>
        <v>1</v>
      </c>
    </row>
    <row r="523" spans="1:16" x14ac:dyDescent="0.25">
      <c r="A523" t="s">
        <v>1574</v>
      </c>
      <c r="B523">
        <v>63.490150670998901</v>
      </c>
      <c r="C523">
        <v>-0.97893931716458804</v>
      </c>
      <c r="D523" s="3">
        <f>IF(C523&lt;&gt;"NA", (IF(C523&lt;0, -1/(2^C523), (2^C523))), "NA")</f>
        <v>-1.9710157670013433</v>
      </c>
      <c r="E523">
        <v>0.27247887440476198</v>
      </c>
      <c r="F523">
        <v>-3.5927163869239802</v>
      </c>
      <c r="G523" s="3">
        <v>3.2724870516615402E-4</v>
      </c>
      <c r="H523" s="3">
        <v>6.0579258836364197E-3</v>
      </c>
      <c r="I523" t="s">
        <v>1575</v>
      </c>
      <c r="J523" t="s">
        <v>1576</v>
      </c>
      <c r="K523" t="s">
        <v>1577</v>
      </c>
      <c r="M523" s="3" t="str">
        <f>RIGHT(A523, 5)</f>
        <v>sense</v>
      </c>
      <c r="N523" s="3" t="str">
        <f>IF((OR($N$1 = M523,$O$1 = M523)), A523, "")</f>
        <v>PROKKA_06193_sense</v>
      </c>
      <c r="O523">
        <f>IF(Table1[[#This Row],[Transcript type]]=N$1, 1, 0)</f>
        <v>0</v>
      </c>
      <c r="P523">
        <f>IF(Table1[[#This Row],[Transcript type]] = O$1, 1, 0)</f>
        <v>1</v>
      </c>
    </row>
    <row r="524" spans="1:16" x14ac:dyDescent="0.25">
      <c r="A524" t="s">
        <v>1578</v>
      </c>
      <c r="B524">
        <v>27.756961755879502</v>
      </c>
      <c r="C524">
        <v>1.6064843522157499</v>
      </c>
      <c r="D524" s="3">
        <f>IF(C524&lt;&gt;"NA", (IF(C524&lt;0, -1/(2^C524), (2^C524))), "NA")</f>
        <v>3.0450889097870237</v>
      </c>
      <c r="E524">
        <v>0.39033113352294102</v>
      </c>
      <c r="F524">
        <v>4.1156961724174899</v>
      </c>
      <c r="G524" s="1">
        <v>3.8601251960528801E-5</v>
      </c>
      <c r="H524" s="3">
        <v>1.0342052300823499E-3</v>
      </c>
      <c r="I524" t="s">
        <v>11</v>
      </c>
      <c r="J524" t="s">
        <v>1579</v>
      </c>
      <c r="K524" t="s">
        <v>1580</v>
      </c>
      <c r="M524" s="3" t="str">
        <f>RIGHT(A524, 5)</f>
        <v>sense</v>
      </c>
      <c r="N524" s="3" t="str">
        <f>IF((OR($N$1 = M524,$O$1 = M524)), A524, "")</f>
        <v>PROKKA_06197_sense</v>
      </c>
      <c r="O524">
        <f>IF(Table1[[#This Row],[Transcript type]]=N$1, 1, 0)</f>
        <v>0</v>
      </c>
      <c r="P524">
        <f>IF(Table1[[#This Row],[Transcript type]] = O$1, 1, 0)</f>
        <v>1</v>
      </c>
    </row>
    <row r="525" spans="1:16" x14ac:dyDescent="0.25">
      <c r="A525" t="s">
        <v>1581</v>
      </c>
      <c r="B525">
        <v>67.001475159527402</v>
      </c>
      <c r="C525">
        <v>0.80712287496360702</v>
      </c>
      <c r="D525" s="3">
        <f>IF(C525&lt;&gt;"NA", (IF(C525&lt;0, -1/(2^C525), (2^C525))), "NA")</f>
        <v>1.7497185477547066</v>
      </c>
      <c r="E525">
        <v>0.26808641930895299</v>
      </c>
      <c r="F525">
        <v>3.0106816937766898</v>
      </c>
      <c r="G525" s="3">
        <v>2.6066194534539902E-3</v>
      </c>
      <c r="H525" s="3">
        <v>2.8060706328356201E-2</v>
      </c>
      <c r="I525" t="s">
        <v>1582</v>
      </c>
      <c r="J525" t="s">
        <v>1583</v>
      </c>
      <c r="K525" t="s">
        <v>1584</v>
      </c>
      <c r="M525" s="3" t="str">
        <f>RIGHT(A525, 5)</f>
        <v>sense</v>
      </c>
      <c r="N525" s="3" t="str">
        <f>IF((OR($N$1 = M525,$O$1 = M525)), A525, "")</f>
        <v>PROKKA_06264_sense</v>
      </c>
      <c r="O525">
        <f>IF(Table1[[#This Row],[Transcript type]]=N$1, 1, 0)</f>
        <v>0</v>
      </c>
      <c r="P525">
        <f>IF(Table1[[#This Row],[Transcript type]] = O$1, 1, 0)</f>
        <v>1</v>
      </c>
    </row>
    <row r="526" spans="1:16" x14ac:dyDescent="0.25">
      <c r="A526" t="s">
        <v>1585</v>
      </c>
      <c r="B526">
        <v>638.04039799370901</v>
      </c>
      <c r="C526">
        <v>-0.395668234133014</v>
      </c>
      <c r="D526" s="3">
        <f>IF(C526&lt;&gt;"NA", (IF(C526&lt;0, -1/(2^C526), (2^C526))), "NA")</f>
        <v>-1.3155519625240624</v>
      </c>
      <c r="E526">
        <v>0.14071647021894301</v>
      </c>
      <c r="F526">
        <v>-2.8118118193086299</v>
      </c>
      <c r="G526" s="3">
        <v>4.9263315234384496E-3</v>
      </c>
      <c r="H526" s="3">
        <v>4.3048423686132001E-2</v>
      </c>
      <c r="I526" t="s">
        <v>11</v>
      </c>
      <c r="J526" t="s">
        <v>1586</v>
      </c>
      <c r="K526" t="s">
        <v>1587</v>
      </c>
      <c r="M526" s="3" t="str">
        <f>RIGHT(A526, 5)</f>
        <v>sense</v>
      </c>
      <c r="N526" s="3" t="str">
        <f>IF((OR($N$1 = M526,$O$1 = M526)), A526, "")</f>
        <v>PROKKA_06273_sense</v>
      </c>
      <c r="O526">
        <f>IF(Table1[[#This Row],[Transcript type]]=N$1, 1, 0)</f>
        <v>0</v>
      </c>
      <c r="P526">
        <f>IF(Table1[[#This Row],[Transcript type]] = O$1, 1, 0)</f>
        <v>1</v>
      </c>
    </row>
    <row r="527" spans="1:16" x14ac:dyDescent="0.25">
      <c r="A527" t="s">
        <v>1588</v>
      </c>
      <c r="B527">
        <v>47.248688972475598</v>
      </c>
      <c r="C527">
        <v>0.95317218912238399</v>
      </c>
      <c r="D527" s="3">
        <f>IF(C527&lt;&gt;"NA", (IF(C527&lt;0, -1/(2^C527), (2^C527))), "NA")</f>
        <v>1.9361251211869963</v>
      </c>
      <c r="E527">
        <v>0.28754824073302099</v>
      </c>
      <c r="F527">
        <v>3.3148253200664599</v>
      </c>
      <c r="G527">
        <v>9.1700408048878297E-4</v>
      </c>
      <c r="H527">
        <v>1.3245314821412999E-2</v>
      </c>
      <c r="I527" t="s">
        <v>1589</v>
      </c>
      <c r="J527" t="s">
        <v>1590</v>
      </c>
      <c r="K527" t="s">
        <v>1591</v>
      </c>
      <c r="M527" s="3" t="str">
        <f>RIGHT(A527, 5)</f>
        <v>igbot</v>
      </c>
      <c r="N527" s="3" t="str">
        <f>IF((OR($N$1 = M527,$O$1 = M527)), A527, "")</f>
        <v/>
      </c>
      <c r="O527">
        <f>IF(Table1[[#This Row],[Transcript type]]=N$1, 1, 0)</f>
        <v>0</v>
      </c>
      <c r="P527">
        <f>IF(Table1[[#This Row],[Transcript type]] = O$1, 1, 0)</f>
        <v>0</v>
      </c>
    </row>
    <row r="528" spans="1:16" x14ac:dyDescent="0.25">
      <c r="A528" t="s">
        <v>1592</v>
      </c>
      <c r="B528">
        <v>23884.863050379499</v>
      </c>
      <c r="C528">
        <v>0.45179729909250799</v>
      </c>
      <c r="D528" s="3">
        <f>IF(C528&lt;&gt;"NA", (IF(C528&lt;0, -1/(2^C528), (2^C528))), "NA")</f>
        <v>1.3677431203562198</v>
      </c>
      <c r="E528">
        <v>0.13675058383664901</v>
      </c>
      <c r="F528">
        <v>3.3038052666172701</v>
      </c>
      <c r="G528" s="3">
        <v>9.5382061603080002E-4</v>
      </c>
      <c r="H528" s="3">
        <v>1.3624728913397201E-2</v>
      </c>
      <c r="I528" t="s">
        <v>1593</v>
      </c>
      <c r="J528" t="s">
        <v>1594</v>
      </c>
      <c r="K528" t="s">
        <v>1595</v>
      </c>
      <c r="M528" s="3" t="str">
        <f>RIGHT(A528, 5)</f>
        <v>igbot</v>
      </c>
      <c r="N528" s="3" t="str">
        <f>IF((OR($N$1 = M528,$O$1 = M528)), A528, "")</f>
        <v/>
      </c>
      <c r="O528">
        <f>IF(Table1[[#This Row],[Transcript type]]=N$1, 1, 0)</f>
        <v>0</v>
      </c>
      <c r="P528">
        <f>IF(Table1[[#This Row],[Transcript type]] = O$1, 1, 0)</f>
        <v>0</v>
      </c>
    </row>
    <row r="529" spans="1:16" x14ac:dyDescent="0.25">
      <c r="A529" t="s">
        <v>1596</v>
      </c>
      <c r="B529">
        <v>45.357111145170101</v>
      </c>
      <c r="C529">
        <v>-1.0742673689816999</v>
      </c>
      <c r="D529" s="3">
        <f>IF(C529&lt;&gt;"NA", (IF(C529&lt;0, -1/(2^C529), (2^C529))), "NA")</f>
        <v>-2.1056525055348154</v>
      </c>
      <c r="E529">
        <v>0.30117003578623402</v>
      </c>
      <c r="F529">
        <v>-3.5669795840652698</v>
      </c>
      <c r="G529" s="3">
        <v>3.6111960296996001E-4</v>
      </c>
      <c r="H529" s="3">
        <v>6.5441268272526699E-3</v>
      </c>
      <c r="I529" t="s">
        <v>1597</v>
      </c>
      <c r="J529" t="s">
        <v>1598</v>
      </c>
      <c r="K529" t="s">
        <v>1599</v>
      </c>
      <c r="M529" s="3" t="str">
        <f>RIGHT(A529, 5)</f>
        <v>antis</v>
      </c>
      <c r="N529" s="3" t="str">
        <f>IF((OR($N$1 = M529,$O$1 = M529)), A529, "")</f>
        <v>PROKKA_06328_antis</v>
      </c>
      <c r="O529">
        <f>IF(Table1[[#This Row],[Transcript type]]=N$1, 1, 0)</f>
        <v>1</v>
      </c>
      <c r="P529">
        <f>IF(Table1[[#This Row],[Transcript type]] = O$1, 1, 0)</f>
        <v>0</v>
      </c>
    </row>
    <row r="530" spans="1:16" x14ac:dyDescent="0.25">
      <c r="A530" t="s">
        <v>1600</v>
      </c>
      <c r="B530">
        <v>1442.5621227368899</v>
      </c>
      <c r="C530">
        <v>0.45054882903413301</v>
      </c>
      <c r="D530" s="3">
        <f>IF(C530&lt;&gt;"NA", (IF(C530&lt;0, -1/(2^C530), (2^C530))), "NA")</f>
        <v>1.3665600236878064</v>
      </c>
      <c r="E530">
        <v>0.145351849133145</v>
      </c>
      <c r="F530">
        <v>3.09971171141704</v>
      </c>
      <c r="G530" s="3">
        <v>1.9370908416040001E-3</v>
      </c>
      <c r="H530" s="3">
        <v>2.2758500294538801E-2</v>
      </c>
      <c r="I530" t="s">
        <v>11</v>
      </c>
      <c r="J530" t="s">
        <v>1601</v>
      </c>
      <c r="K530" t="s">
        <v>1602</v>
      </c>
      <c r="M530" s="3" t="str">
        <f>RIGHT(A530, 5)</f>
        <v>sense</v>
      </c>
      <c r="N530" s="3" t="str">
        <f>IF((OR($N$1 = M530,$O$1 = M530)), A530, "")</f>
        <v>PROKKA_06333_sense</v>
      </c>
      <c r="O530">
        <f>IF(Table1[[#This Row],[Transcript type]]=N$1, 1, 0)</f>
        <v>0</v>
      </c>
      <c r="P530">
        <f>IF(Table1[[#This Row],[Transcript type]] = O$1, 1, 0)</f>
        <v>1</v>
      </c>
    </row>
    <row r="531" spans="1:16" x14ac:dyDescent="0.25">
      <c r="A531" t="s">
        <v>1603</v>
      </c>
      <c r="B531">
        <v>802.44231262672804</v>
      </c>
      <c r="C531">
        <v>0.87343659704521603</v>
      </c>
      <c r="D531" s="3">
        <f>IF(C531&lt;&gt;"NA", (IF(C531&lt;0, -1/(2^C531), (2^C531))), "NA")</f>
        <v>1.8320217063750897</v>
      </c>
      <c r="E531">
        <v>0.15926340566490499</v>
      </c>
      <c r="F531">
        <v>5.4842265453179797</v>
      </c>
      <c r="G531" s="1">
        <v>4.1528231339337602E-8</v>
      </c>
      <c r="H531" s="1">
        <v>3.1866428766794799E-6</v>
      </c>
      <c r="I531" t="s">
        <v>11</v>
      </c>
      <c r="J531" t="s">
        <v>1601</v>
      </c>
      <c r="K531" t="s">
        <v>1604</v>
      </c>
      <c r="M531" s="3" t="str">
        <f>RIGHT(A531, 5)</f>
        <v>igbot</v>
      </c>
      <c r="N531" s="3" t="str">
        <f>IF((OR($N$1 = M531,$O$1 = M531)), A531, "")</f>
        <v/>
      </c>
      <c r="O531">
        <f>IF(Table1[[#This Row],[Transcript type]]=N$1, 1, 0)</f>
        <v>0</v>
      </c>
      <c r="P531">
        <f>IF(Table1[[#This Row],[Transcript type]] = O$1, 1, 0)</f>
        <v>0</v>
      </c>
    </row>
    <row r="532" spans="1:16" x14ac:dyDescent="0.25">
      <c r="A532" t="s">
        <v>1605</v>
      </c>
      <c r="B532">
        <v>1607.7762261932201</v>
      </c>
      <c r="C532">
        <v>0.40099516521655199</v>
      </c>
      <c r="D532" s="3">
        <f>IF(C532&lt;&gt;"NA", (IF(C532&lt;0, -1/(2^C532), (2^C532))), "NA")</f>
        <v>1.3204184159995824</v>
      </c>
      <c r="E532">
        <v>0.136058277858711</v>
      </c>
      <c r="F532">
        <v>2.9472309331517699</v>
      </c>
      <c r="G532">
        <v>3.2063365340319399E-3</v>
      </c>
      <c r="H532">
        <v>3.1875139106540197E-2</v>
      </c>
      <c r="I532" t="s">
        <v>11</v>
      </c>
      <c r="J532" t="s">
        <v>1601</v>
      </c>
      <c r="K532" t="s">
        <v>1604</v>
      </c>
      <c r="M532" s="3" t="str">
        <f>RIGHT(A532, 5)</f>
        <v>sense</v>
      </c>
      <c r="N532" s="3" t="str">
        <f>IF((OR($N$1 = M532,$O$1 = M532)), A532, "")</f>
        <v>PROKKA_06334_sense</v>
      </c>
      <c r="O532">
        <f>IF(Table1[[#This Row],[Transcript type]]=N$1, 1, 0)</f>
        <v>0</v>
      </c>
      <c r="P532">
        <f>IF(Table1[[#This Row],[Transcript type]] = O$1, 1, 0)</f>
        <v>1</v>
      </c>
    </row>
    <row r="533" spans="1:16" x14ac:dyDescent="0.25">
      <c r="A533" t="s">
        <v>1606</v>
      </c>
      <c r="B533">
        <v>1265.2374475520301</v>
      </c>
      <c r="C533">
        <v>0.69055065276835303</v>
      </c>
      <c r="D533" s="3">
        <f>IF(C533&lt;&gt;"NA", (IF(C533&lt;0, -1/(2^C533), (2^C533))), "NA")</f>
        <v>1.6138993995334041</v>
      </c>
      <c r="E533">
        <v>0.14894506280243999</v>
      </c>
      <c r="F533">
        <v>4.6362775628507702</v>
      </c>
      <c r="G533" s="1">
        <v>3.5473954928732099E-6</v>
      </c>
      <c r="H533" s="3">
        <v>1.4339114784433899E-4</v>
      </c>
      <c r="I533" t="s">
        <v>1607</v>
      </c>
      <c r="J533" t="s">
        <v>1608</v>
      </c>
      <c r="K533" t="s">
        <v>1609</v>
      </c>
      <c r="M533" s="3" t="str">
        <f>RIGHT(A533, 5)</f>
        <v>sense</v>
      </c>
      <c r="N533" s="3" t="str">
        <f>IF((OR($N$1 = M533,$O$1 = M533)), A533, "")</f>
        <v>PROKKA_06338_sense</v>
      </c>
      <c r="O533">
        <f>IF(Table1[[#This Row],[Transcript type]]=N$1, 1, 0)</f>
        <v>0</v>
      </c>
      <c r="P533">
        <f>IF(Table1[[#This Row],[Transcript type]] = O$1, 1, 0)</f>
        <v>1</v>
      </c>
    </row>
    <row r="534" spans="1:16" x14ac:dyDescent="0.25">
      <c r="A534" t="s">
        <v>1610</v>
      </c>
      <c r="B534">
        <v>80.928863212000806</v>
      </c>
      <c r="C534">
        <v>0.87889744923978597</v>
      </c>
      <c r="D534" s="3">
        <f>IF(C534&lt;&gt;"NA", (IF(C534&lt;0, -1/(2^C534), (2^C534))), "NA")</f>
        <v>1.8389693686200399</v>
      </c>
      <c r="E534">
        <v>0.24673284462683701</v>
      </c>
      <c r="F534">
        <v>3.5621420835521298</v>
      </c>
      <c r="G534" s="3">
        <v>3.6784120508366797E-4</v>
      </c>
      <c r="H534">
        <v>6.6050724521132904E-3</v>
      </c>
      <c r="I534" t="s">
        <v>11</v>
      </c>
      <c r="J534" t="s">
        <v>1611</v>
      </c>
      <c r="K534" t="s">
        <v>1612</v>
      </c>
      <c r="M534" s="3" t="str">
        <f>RIGHT(A534, 5)</f>
        <v>igbot</v>
      </c>
      <c r="N534" s="3" t="str">
        <f>IF((OR($N$1 = M534,$O$1 = M534)), A534, "")</f>
        <v/>
      </c>
      <c r="O534">
        <f>IF(Table1[[#This Row],[Transcript type]]=N$1, 1, 0)</f>
        <v>0</v>
      </c>
      <c r="P534">
        <f>IF(Table1[[#This Row],[Transcript type]] = O$1, 1, 0)</f>
        <v>0</v>
      </c>
    </row>
    <row r="535" spans="1:16" x14ac:dyDescent="0.25">
      <c r="A535" t="s">
        <v>1613</v>
      </c>
      <c r="B535">
        <v>1117.40278844568</v>
      </c>
      <c r="C535">
        <v>0.63903486685673605</v>
      </c>
      <c r="D535" s="3">
        <f>IF(C535&lt;&gt;"NA", (IF(C535&lt;0, -1/(2^C535), (2^C535))), "NA")</f>
        <v>1.5572870179685228</v>
      </c>
      <c r="E535">
        <v>0.12903343554830801</v>
      </c>
      <c r="F535">
        <v>4.95247502433189</v>
      </c>
      <c r="G535" s="1">
        <v>7.3275463563869204E-7</v>
      </c>
      <c r="H535" s="1">
        <v>4.0433236130579998E-5</v>
      </c>
      <c r="I535" t="s">
        <v>11</v>
      </c>
      <c r="J535" t="s">
        <v>1611</v>
      </c>
      <c r="K535" t="s">
        <v>1612</v>
      </c>
      <c r="M535" s="3" t="str">
        <f>RIGHT(A535, 5)</f>
        <v>sense</v>
      </c>
      <c r="N535" s="3" t="str">
        <f>IF((OR($N$1 = M535,$O$1 = M535)), A535, "")</f>
        <v>PROKKA_06339_sense</v>
      </c>
      <c r="O535">
        <f>IF(Table1[[#This Row],[Transcript type]]=N$1, 1, 0)</f>
        <v>0</v>
      </c>
      <c r="P535">
        <f>IF(Table1[[#This Row],[Transcript type]] = O$1, 1, 0)</f>
        <v>1</v>
      </c>
    </row>
    <row r="536" spans="1:16" x14ac:dyDescent="0.25">
      <c r="A536" t="s">
        <v>1614</v>
      </c>
      <c r="B536">
        <v>1702.6067412294601</v>
      </c>
      <c r="C536">
        <v>0.88578983304911296</v>
      </c>
      <c r="D536" s="3">
        <f>IF(C536&lt;&gt;"NA", (IF(C536&lt;0, -1/(2^C536), (2^C536))), "NA")</f>
        <v>1.8477759475142188</v>
      </c>
      <c r="E536">
        <v>0.14246426558287101</v>
      </c>
      <c r="F536">
        <v>6.2176281850402004</v>
      </c>
      <c r="G536" s="1">
        <v>5.04725800355942E-10</v>
      </c>
      <c r="H536" s="1">
        <v>6.8853011265223103E-8</v>
      </c>
      <c r="I536" t="s">
        <v>11</v>
      </c>
      <c r="J536" t="s">
        <v>1615</v>
      </c>
      <c r="K536" t="s">
        <v>1616</v>
      </c>
      <c r="M536" s="3" t="str">
        <f>RIGHT(A536, 5)</f>
        <v>sense</v>
      </c>
      <c r="N536" s="3" t="str">
        <f>IF((OR($N$1 = M536,$O$1 = M536)), A536, "")</f>
        <v>PROKKA_06340_sense</v>
      </c>
      <c r="O536">
        <f>IF(Table1[[#This Row],[Transcript type]]=N$1, 1, 0)</f>
        <v>0</v>
      </c>
      <c r="P536">
        <f>IF(Table1[[#This Row],[Transcript type]] = O$1, 1, 0)</f>
        <v>1</v>
      </c>
    </row>
    <row r="537" spans="1:16" x14ac:dyDescent="0.25">
      <c r="A537" t="s">
        <v>1617</v>
      </c>
      <c r="B537">
        <v>2074.96910408445</v>
      </c>
      <c r="C537">
        <v>0.63582002865755505</v>
      </c>
      <c r="D537" s="3">
        <f>IF(C537&lt;&gt;"NA", (IF(C537&lt;0, -1/(2^C537), (2^C537))), "NA")</f>
        <v>1.5538206915848138</v>
      </c>
      <c r="E537">
        <v>0.149899970269912</v>
      </c>
      <c r="F537">
        <v>4.2416287842665197</v>
      </c>
      <c r="G537" s="1">
        <v>2.21903499825127E-5</v>
      </c>
      <c r="H537" s="3">
        <v>6.4867148073880897E-4</v>
      </c>
      <c r="I537" t="s">
        <v>1618</v>
      </c>
      <c r="J537" t="s">
        <v>1619</v>
      </c>
      <c r="K537" t="s">
        <v>1620</v>
      </c>
      <c r="M537" s="3" t="str">
        <f>RIGHT(A537, 5)</f>
        <v>igbot</v>
      </c>
      <c r="N537" s="3" t="str">
        <f>IF((OR($N$1 = M537,$O$1 = M537)), A537, "")</f>
        <v/>
      </c>
      <c r="O537">
        <f>IF(Table1[[#This Row],[Transcript type]]=N$1, 1, 0)</f>
        <v>0</v>
      </c>
      <c r="P537">
        <f>IF(Table1[[#This Row],[Transcript type]] = O$1, 1, 0)</f>
        <v>0</v>
      </c>
    </row>
    <row r="538" spans="1:16" x14ac:dyDescent="0.25">
      <c r="A538" t="s">
        <v>1621</v>
      </c>
      <c r="B538">
        <v>4622.2364083666398</v>
      </c>
      <c r="C538">
        <v>-0.376152914738136</v>
      </c>
      <c r="D538" s="3">
        <f>IF(C538&lt;&gt;"NA", (IF(C538&lt;0, -1/(2^C538), (2^C538))), "NA")</f>
        <v>-1.2978763247010177</v>
      </c>
      <c r="E538">
        <v>0.13398454334698301</v>
      </c>
      <c r="F538">
        <v>-2.8074351364843899</v>
      </c>
      <c r="G538">
        <v>4.9937735576358498E-3</v>
      </c>
      <c r="H538">
        <v>4.3101732250548697E-2</v>
      </c>
      <c r="I538" t="s">
        <v>1622</v>
      </c>
      <c r="J538" t="s">
        <v>1623</v>
      </c>
      <c r="K538" t="s">
        <v>1624</v>
      </c>
      <c r="M538" s="3" t="str">
        <f>RIGHT(A538, 5)</f>
        <v>sense</v>
      </c>
      <c r="N538" s="3" t="str">
        <f>IF((OR($N$1 = M538,$O$1 = M538)), A538, "")</f>
        <v>PROKKA_06358_sense</v>
      </c>
      <c r="O538">
        <f>IF(Table1[[#This Row],[Transcript type]]=N$1, 1, 0)</f>
        <v>0</v>
      </c>
      <c r="P538">
        <f>IF(Table1[[#This Row],[Transcript type]] = O$1, 1, 0)</f>
        <v>1</v>
      </c>
    </row>
    <row r="539" spans="1:16" x14ac:dyDescent="0.25">
      <c r="A539" t="s">
        <v>1625</v>
      </c>
      <c r="B539">
        <v>338.102769241776</v>
      </c>
      <c r="C539">
        <v>0.48777477248475598</v>
      </c>
      <c r="D539" s="3">
        <f>IF(C539&lt;&gt;"NA", (IF(C539&lt;0, -1/(2^C539), (2^C539))), "NA")</f>
        <v>1.4022803154158689</v>
      </c>
      <c r="E539">
        <v>0.15422666638038901</v>
      </c>
      <c r="F539">
        <v>3.1627135821097001</v>
      </c>
      <c r="G539">
        <v>1.5630603110008601E-3</v>
      </c>
      <c r="H539">
        <v>1.9492694610339999E-2</v>
      </c>
      <c r="I539" t="s">
        <v>1626</v>
      </c>
      <c r="J539" t="s">
        <v>1627</v>
      </c>
      <c r="K539" t="s">
        <v>1628</v>
      </c>
      <c r="M539" s="3" t="str">
        <f>RIGHT(A539, 5)</f>
        <v>sense</v>
      </c>
      <c r="N539" s="3" t="str">
        <f>IF((OR($N$1 = M539,$O$1 = M539)), A539, "")</f>
        <v>PROKKA_06360_sense</v>
      </c>
      <c r="O539">
        <f>IF(Table1[[#This Row],[Transcript type]]=N$1, 1, 0)</f>
        <v>0</v>
      </c>
      <c r="P539">
        <f>IF(Table1[[#This Row],[Transcript type]] = O$1, 1, 0)</f>
        <v>1</v>
      </c>
    </row>
    <row r="540" spans="1:16" x14ac:dyDescent="0.25">
      <c r="A540" t="s">
        <v>1629</v>
      </c>
      <c r="B540">
        <v>1050.76778007696</v>
      </c>
      <c r="C540">
        <v>-0.55626638220022895</v>
      </c>
      <c r="D540" s="3">
        <f>IF(C540&lt;&gt;"NA", (IF(C540&lt;0, -1/(2^C540), (2^C540))), "NA")</f>
        <v>-1.4704588198865149</v>
      </c>
      <c r="E540">
        <v>0.149436610197276</v>
      </c>
      <c r="F540">
        <v>-3.7224237184307301</v>
      </c>
      <c r="G540">
        <v>1.9731953143155501E-4</v>
      </c>
      <c r="H540">
        <v>4.0208971736944597E-3</v>
      </c>
      <c r="I540" t="s">
        <v>1630</v>
      </c>
      <c r="J540" t="s">
        <v>1631</v>
      </c>
      <c r="K540" t="s">
        <v>1632</v>
      </c>
      <c r="M540" s="3" t="str">
        <f>RIGHT(A540, 5)</f>
        <v>sense</v>
      </c>
      <c r="N540" s="3" t="str">
        <f>IF((OR($N$1 = M540,$O$1 = M540)), A540, "")</f>
        <v>PROKKA_06367_sense</v>
      </c>
      <c r="O540">
        <f>IF(Table1[[#This Row],[Transcript type]]=N$1, 1, 0)</f>
        <v>0</v>
      </c>
      <c r="P540">
        <f>IF(Table1[[#This Row],[Transcript type]] = O$1, 1, 0)</f>
        <v>1</v>
      </c>
    </row>
    <row r="541" spans="1:16" x14ac:dyDescent="0.25">
      <c r="A541" t="s">
        <v>1633</v>
      </c>
      <c r="B541">
        <v>973.95645891158097</v>
      </c>
      <c r="C541">
        <v>-1.0185406190186801</v>
      </c>
      <c r="D541" s="3">
        <f>IF(C541&lt;&gt;"NA", (IF(C541&lt;0, -1/(2^C541), (2^C541))), "NA")</f>
        <v>-2.0258686232897793</v>
      </c>
      <c r="E541">
        <v>0.17175840148492399</v>
      </c>
      <c r="F541">
        <v>-5.9300774239452503</v>
      </c>
      <c r="G541" s="1">
        <v>3.0279187168915298E-9</v>
      </c>
      <c r="H541" s="1">
        <v>3.4581648415475097E-7</v>
      </c>
      <c r="I541" t="s">
        <v>1634</v>
      </c>
      <c r="J541" t="s">
        <v>1635</v>
      </c>
      <c r="K541" t="s">
        <v>1636</v>
      </c>
      <c r="M541" s="3" t="str">
        <f>RIGHT(A541, 5)</f>
        <v>sense</v>
      </c>
      <c r="N541" s="3" t="str">
        <f>IF((OR($N$1 = M541,$O$1 = M541)), A541, "")</f>
        <v>PROKKA_06368_sense</v>
      </c>
      <c r="O541">
        <f>IF(Table1[[#This Row],[Transcript type]]=N$1, 1, 0)</f>
        <v>0</v>
      </c>
      <c r="P541">
        <f>IF(Table1[[#This Row],[Transcript type]] = O$1, 1, 0)</f>
        <v>1</v>
      </c>
    </row>
    <row r="542" spans="1:16" x14ac:dyDescent="0.25">
      <c r="A542" t="s">
        <v>1637</v>
      </c>
      <c r="B542">
        <v>846.63252424576604</v>
      </c>
      <c r="C542">
        <v>-0.42679264622983398</v>
      </c>
      <c r="D542" s="3">
        <f>IF(C542&lt;&gt;"NA", (IF(C542&lt;0, -1/(2^C542), (2^C542))), "NA")</f>
        <v>-1.3442417768584418</v>
      </c>
      <c r="E542">
        <v>0.15461563118506699</v>
      </c>
      <c r="F542">
        <v>-2.7603460462479701</v>
      </c>
      <c r="G542" s="3">
        <v>5.7740165107320997E-3</v>
      </c>
      <c r="H542">
        <v>4.8306976293365098E-2</v>
      </c>
      <c r="I542" t="s">
        <v>1638</v>
      </c>
      <c r="J542" t="s">
        <v>1627</v>
      </c>
      <c r="K542" t="s">
        <v>1639</v>
      </c>
      <c r="M542" s="3" t="str">
        <f>RIGHT(A542, 5)</f>
        <v>sense</v>
      </c>
      <c r="N542" s="3" t="str">
        <f>IF((OR($N$1 = M542,$O$1 = M542)), A542, "")</f>
        <v>PROKKA_06401_sense</v>
      </c>
      <c r="O542">
        <f>IF(Table1[[#This Row],[Transcript type]]=N$1, 1, 0)</f>
        <v>0</v>
      </c>
      <c r="P542">
        <f>IF(Table1[[#This Row],[Transcript type]] = O$1, 1, 0)</f>
        <v>1</v>
      </c>
    </row>
    <row r="543" spans="1:16" x14ac:dyDescent="0.25">
      <c r="A543" t="s">
        <v>1640</v>
      </c>
      <c r="B543">
        <v>1696.75261115592</v>
      </c>
      <c r="C543">
        <v>0.473627047192129</v>
      </c>
      <c r="D543" s="3">
        <f>IF(C543&lt;&gt;"NA", (IF(C543&lt;0, -1/(2^C543), (2^C543))), "NA")</f>
        <v>1.3885961217304876</v>
      </c>
      <c r="E543">
        <v>0.14609353695831001</v>
      </c>
      <c r="F543">
        <v>3.2419438741310298</v>
      </c>
      <c r="G543">
        <v>1.18717400166295E-3</v>
      </c>
      <c r="H543">
        <v>1.60625106433578E-2</v>
      </c>
      <c r="I543" t="s">
        <v>1641</v>
      </c>
      <c r="J543" t="s">
        <v>1642</v>
      </c>
      <c r="K543" t="s">
        <v>1643</v>
      </c>
      <c r="M543" s="3" t="str">
        <f>RIGHT(A543, 5)</f>
        <v>sense</v>
      </c>
      <c r="N543" s="3" t="str">
        <f>IF((OR($N$1 = M543,$O$1 = M543)), A543, "")</f>
        <v>PROKKA_06404_sense</v>
      </c>
      <c r="O543">
        <f>IF(Table1[[#This Row],[Transcript type]]=N$1, 1, 0)</f>
        <v>0</v>
      </c>
      <c r="P543">
        <f>IF(Table1[[#This Row],[Transcript type]] = O$1, 1, 0)</f>
        <v>1</v>
      </c>
    </row>
    <row r="544" spans="1:16" x14ac:dyDescent="0.25">
      <c r="A544" t="s">
        <v>1644</v>
      </c>
      <c r="B544">
        <v>2723.1935956593202</v>
      </c>
      <c r="C544">
        <v>0.54311060525376798</v>
      </c>
      <c r="D544" s="3">
        <f>IF(C544&lt;&gt;"NA", (IF(C544&lt;0, -1/(2^C544), (2^C544))), "NA")</f>
        <v>1.4571108200657945</v>
      </c>
      <c r="E544">
        <v>0.13346200725877799</v>
      </c>
      <c r="F544">
        <v>4.0694023445990704</v>
      </c>
      <c r="G544" s="1">
        <v>4.7133890440179901E-5</v>
      </c>
      <c r="H544">
        <v>1.2055965414152301E-3</v>
      </c>
      <c r="I544" t="s">
        <v>1645</v>
      </c>
      <c r="J544" t="s">
        <v>1627</v>
      </c>
      <c r="K544" t="s">
        <v>1646</v>
      </c>
      <c r="M544" s="3" t="str">
        <f>RIGHT(A544, 5)</f>
        <v>sense</v>
      </c>
      <c r="N544" s="3" t="str">
        <f>IF((OR($N$1 = M544,$O$1 = M544)), A544, "")</f>
        <v>PROKKA_06405_sense</v>
      </c>
      <c r="O544">
        <f>IF(Table1[[#This Row],[Transcript type]]=N$1, 1, 0)</f>
        <v>0</v>
      </c>
      <c r="P544">
        <f>IF(Table1[[#This Row],[Transcript type]] = O$1, 1, 0)</f>
        <v>1</v>
      </c>
    </row>
    <row r="545" spans="1:16" x14ac:dyDescent="0.25">
      <c r="A545" t="s">
        <v>1647</v>
      </c>
      <c r="B545">
        <v>97.211504988741297</v>
      </c>
      <c r="C545">
        <v>0.67752952155447699</v>
      </c>
      <c r="D545" s="3">
        <f>IF(C545&lt;&gt;"NA", (IF(C545&lt;0, -1/(2^C545), (2^C545))), "NA")</f>
        <v>1.5993985904429426</v>
      </c>
      <c r="E545">
        <v>0.22245227681722801</v>
      </c>
      <c r="F545">
        <v>3.0457297684174698</v>
      </c>
      <c r="G545" s="3">
        <v>2.3211635031046502E-3</v>
      </c>
      <c r="H545">
        <v>2.5616256098307699E-2</v>
      </c>
      <c r="I545" t="s">
        <v>11</v>
      </c>
      <c r="J545" t="s">
        <v>1648</v>
      </c>
      <c r="K545" t="s">
        <v>1649</v>
      </c>
      <c r="M545" s="3" t="str">
        <f>RIGHT(A545, 5)</f>
        <v>sense</v>
      </c>
      <c r="N545" s="3" t="str">
        <f>IF((OR($N$1 = M545,$O$1 = M545)), A545, "")</f>
        <v>PROKKA_06419_sense</v>
      </c>
      <c r="O545">
        <f>IF(Table1[[#This Row],[Transcript type]]=N$1, 1, 0)</f>
        <v>0</v>
      </c>
      <c r="P545">
        <f>IF(Table1[[#This Row],[Transcript type]] = O$1, 1, 0)</f>
        <v>1</v>
      </c>
    </row>
    <row r="546" spans="1:16" x14ac:dyDescent="0.25">
      <c r="A546" t="s">
        <v>1650</v>
      </c>
      <c r="B546">
        <v>42.527847111854001</v>
      </c>
      <c r="C546">
        <v>0.96873274868852899</v>
      </c>
      <c r="D546" s="3">
        <f>IF(C546&lt;&gt;"NA", (IF(C546&lt;0, -1/(2^C546), (2^C546))), "NA")</f>
        <v>1.9571207213771247</v>
      </c>
      <c r="E546">
        <v>0.32217924629567601</v>
      </c>
      <c r="F546">
        <v>3.00681300805915</v>
      </c>
      <c r="G546">
        <v>2.6400210426202799E-3</v>
      </c>
      <c r="H546">
        <v>2.8185094218061299E-2</v>
      </c>
      <c r="I546" t="s">
        <v>11</v>
      </c>
      <c r="J546" t="s">
        <v>1651</v>
      </c>
      <c r="K546" t="s">
        <v>1652</v>
      </c>
      <c r="M546" s="3" t="str">
        <f>RIGHT(A546, 5)</f>
        <v>sense</v>
      </c>
      <c r="N546" s="3" t="str">
        <f>IF((OR($N$1 = M546,$O$1 = M546)), A546, "")</f>
        <v>PROKKA_06429_sense</v>
      </c>
      <c r="O546">
        <f>IF(Table1[[#This Row],[Transcript type]]=N$1, 1, 0)</f>
        <v>0</v>
      </c>
      <c r="P546">
        <f>IF(Table1[[#This Row],[Transcript type]] = O$1, 1, 0)</f>
        <v>1</v>
      </c>
    </row>
    <row r="547" spans="1:16" x14ac:dyDescent="0.25">
      <c r="A547" t="s">
        <v>1653</v>
      </c>
      <c r="B547">
        <v>76.279328122749604</v>
      </c>
      <c r="C547">
        <v>0.838975455405644</v>
      </c>
      <c r="D547" s="3">
        <f>IF(C547&lt;&gt;"NA", (IF(C547&lt;0, -1/(2^C547), (2^C547))), "NA")</f>
        <v>1.7887793707736077</v>
      </c>
      <c r="E547">
        <v>0.26964703091673298</v>
      </c>
      <c r="F547">
        <v>3.1113839917069899</v>
      </c>
      <c r="G547" s="3">
        <v>1.86212623475761E-3</v>
      </c>
      <c r="H547" s="3">
        <v>2.2142619706766599E-2</v>
      </c>
      <c r="I547" t="s">
        <v>11</v>
      </c>
      <c r="J547" t="s">
        <v>25</v>
      </c>
      <c r="K547" t="s">
        <v>1654</v>
      </c>
      <c r="M547" s="3" t="str">
        <f>RIGHT(A547, 5)</f>
        <v>antis</v>
      </c>
      <c r="N547" s="3" t="str">
        <f>IF((OR($N$1 = M547,$O$1 = M547)), A547, "")</f>
        <v>PROKKA_06455_antis</v>
      </c>
      <c r="O547">
        <f>IF(Table1[[#This Row],[Transcript type]]=N$1, 1, 0)</f>
        <v>1</v>
      </c>
      <c r="P547">
        <f>IF(Table1[[#This Row],[Transcript type]] = O$1, 1, 0)</f>
        <v>0</v>
      </c>
    </row>
    <row r="548" spans="1:16" x14ac:dyDescent="0.25">
      <c r="A548" t="s">
        <v>1655</v>
      </c>
      <c r="B548">
        <v>463.541336557845</v>
      </c>
      <c r="C548">
        <v>0.73046688928718495</v>
      </c>
      <c r="D548" s="3">
        <f>IF(C548&lt;&gt;"NA", (IF(C548&lt;0, -1/(2^C548), (2^C548))), "NA")</f>
        <v>1.6591759522416329</v>
      </c>
      <c r="E548">
        <v>0.16808180538140599</v>
      </c>
      <c r="F548">
        <v>4.3459010190283998</v>
      </c>
      <c r="G548" s="1">
        <v>1.38705110229047E-5</v>
      </c>
      <c r="H548">
        <v>4.4232519242522601E-4</v>
      </c>
      <c r="I548" t="s">
        <v>11</v>
      </c>
      <c r="J548" t="s">
        <v>1651</v>
      </c>
      <c r="K548" t="s">
        <v>1656</v>
      </c>
      <c r="M548" s="3" t="str">
        <f>RIGHT(A548, 5)</f>
        <v>antis</v>
      </c>
      <c r="N548" s="3" t="str">
        <f>IF((OR($N$1 = M548,$O$1 = M548)), A548, "")</f>
        <v>PROKKA_06464_antis</v>
      </c>
      <c r="O548">
        <f>IF(Table1[[#This Row],[Transcript type]]=N$1, 1, 0)</f>
        <v>1</v>
      </c>
      <c r="P548">
        <f>IF(Table1[[#This Row],[Transcript type]] = O$1, 1, 0)</f>
        <v>0</v>
      </c>
    </row>
    <row r="549" spans="1:16" x14ac:dyDescent="0.25">
      <c r="A549" t="s">
        <v>1657</v>
      </c>
      <c r="B549">
        <v>71.911018416655807</v>
      </c>
      <c r="C549">
        <v>-0.745508158992646</v>
      </c>
      <c r="D549" s="3">
        <f>IF(C549&lt;&gt;"NA", (IF(C549&lt;0, -1/(2^C549), (2^C549))), "NA")</f>
        <v>-1.6765647000088983</v>
      </c>
      <c r="E549">
        <v>0.25994203415994299</v>
      </c>
      <c r="F549">
        <v>-2.8679784760548999</v>
      </c>
      <c r="G549" s="3">
        <v>4.1310363602593799E-3</v>
      </c>
      <c r="H549" s="3">
        <v>3.8569428831243001E-2</v>
      </c>
      <c r="I549" t="s">
        <v>11</v>
      </c>
      <c r="J549" t="s">
        <v>1658</v>
      </c>
      <c r="K549" t="s">
        <v>1659</v>
      </c>
      <c r="M549" s="3" t="str">
        <f>RIGHT(A549, 5)</f>
        <v>sense</v>
      </c>
      <c r="N549" s="3" t="str">
        <f>IF((OR($N$1 = M549,$O$1 = M549)), A549, "")</f>
        <v>PROKKA_06465_sense</v>
      </c>
      <c r="O549">
        <f>IF(Table1[[#This Row],[Transcript type]]=N$1, 1, 0)</f>
        <v>0</v>
      </c>
      <c r="P549">
        <f>IF(Table1[[#This Row],[Transcript type]] = O$1, 1, 0)</f>
        <v>1</v>
      </c>
    </row>
    <row r="550" spans="1:16" x14ac:dyDescent="0.25">
      <c r="A550" t="s">
        <v>1660</v>
      </c>
      <c r="B550">
        <v>1090.2923328423501</v>
      </c>
      <c r="C550">
        <v>-0.38177444704365199</v>
      </c>
      <c r="D550" s="3">
        <f>IF(C550&lt;&gt;"NA", (IF(C550&lt;0, -1/(2^C550), (2^C550))), "NA")</f>
        <v>-1.3029434294444255</v>
      </c>
      <c r="E550">
        <v>0.130300800238839</v>
      </c>
      <c r="F550">
        <v>-2.92994706359335</v>
      </c>
      <c r="G550" s="3">
        <v>3.3901975237446299E-3</v>
      </c>
      <c r="H550" s="3">
        <v>3.3099920554890402E-2</v>
      </c>
      <c r="I550" t="s">
        <v>11</v>
      </c>
      <c r="J550" t="s">
        <v>25</v>
      </c>
      <c r="K550" t="s">
        <v>1661</v>
      </c>
      <c r="M550" s="3" t="str">
        <f>RIGHT(A550, 5)</f>
        <v>igbot</v>
      </c>
      <c r="N550" s="3" t="str">
        <f>IF((OR($N$1 = M550,$O$1 = M550)), A550, "")</f>
        <v/>
      </c>
      <c r="O550">
        <f>IF(Table1[[#This Row],[Transcript type]]=N$1, 1, 0)</f>
        <v>0</v>
      </c>
      <c r="P550">
        <f>IF(Table1[[#This Row],[Transcript type]] = O$1, 1, 0)</f>
        <v>0</v>
      </c>
    </row>
    <row r="551" spans="1:16" x14ac:dyDescent="0.25">
      <c r="A551" t="s">
        <v>1662</v>
      </c>
      <c r="B551">
        <v>560.60697000291702</v>
      </c>
      <c r="C551">
        <v>0.64367297753339203</v>
      </c>
      <c r="D551" s="3">
        <f>IF(C551&lt;&gt;"NA", (IF(C551&lt;0, -1/(2^C551), (2^C551))), "NA")</f>
        <v>1.56230158596055</v>
      </c>
      <c r="E551">
        <v>0.149908068042438</v>
      </c>
      <c r="F551">
        <v>4.2937847571430998</v>
      </c>
      <c r="G551" s="1">
        <v>1.7565277331521299E-5</v>
      </c>
      <c r="H551">
        <v>5.3579550916211995E-4</v>
      </c>
      <c r="I551" t="s">
        <v>11</v>
      </c>
      <c r="J551" t="s">
        <v>25</v>
      </c>
      <c r="K551" t="s">
        <v>1663</v>
      </c>
      <c r="M551" s="3" t="str">
        <f>RIGHT(A551, 5)</f>
        <v>sense</v>
      </c>
      <c r="N551" s="3" t="str">
        <f>IF((OR($N$1 = M551,$O$1 = M551)), A551, "")</f>
        <v>PROKKA_06468_sense</v>
      </c>
      <c r="O551">
        <f>IF(Table1[[#This Row],[Transcript type]]=N$1, 1, 0)</f>
        <v>0</v>
      </c>
      <c r="P551">
        <f>IF(Table1[[#This Row],[Transcript type]] = O$1, 1, 0)</f>
        <v>1</v>
      </c>
    </row>
    <row r="552" spans="1:16" x14ac:dyDescent="0.25">
      <c r="A552" t="s">
        <v>1664</v>
      </c>
      <c r="B552">
        <v>75.287380322355006</v>
      </c>
      <c r="C552">
        <v>-0.76239861426622202</v>
      </c>
      <c r="D552" s="3">
        <f>IF(C552&lt;&gt;"NA", (IF(C552&lt;0, -1/(2^C552), (2^C552))), "NA")</f>
        <v>-1.696308551785527</v>
      </c>
      <c r="E552">
        <v>0.258201361834767</v>
      </c>
      <c r="F552">
        <v>-2.9527288657528801</v>
      </c>
      <c r="G552">
        <v>3.1497848458798398E-3</v>
      </c>
      <c r="H552">
        <v>3.15042634992177E-2</v>
      </c>
      <c r="I552" t="s">
        <v>11</v>
      </c>
      <c r="J552" t="s">
        <v>1665</v>
      </c>
      <c r="K552" t="s">
        <v>1666</v>
      </c>
      <c r="M552" s="3" t="str">
        <f>RIGHT(A552, 5)</f>
        <v>igtop</v>
      </c>
      <c r="N552" s="3" t="str">
        <f>IF((OR($N$1 = M552,$O$1 = M552)), A552, "")</f>
        <v/>
      </c>
      <c r="O552">
        <f>IF(Table1[[#This Row],[Transcript type]]=N$1, 1, 0)</f>
        <v>0</v>
      </c>
      <c r="P552">
        <f>IF(Table1[[#This Row],[Transcript type]] = O$1, 1, 0)</f>
        <v>0</v>
      </c>
    </row>
    <row r="553" spans="1:16" x14ac:dyDescent="0.25">
      <c r="A553" t="s">
        <v>1667</v>
      </c>
      <c r="B553">
        <v>55.390062230855399</v>
      </c>
      <c r="C553">
        <v>-0.75479340469188205</v>
      </c>
      <c r="D553" s="3">
        <f>IF(C553&lt;&gt;"NA", (IF(C553&lt;0, -1/(2^C553), (2^C553))), "NA")</f>
        <v>-1.6873899391066582</v>
      </c>
      <c r="E553">
        <v>0.26878261230148498</v>
      </c>
      <c r="F553">
        <v>-2.8081928299932399</v>
      </c>
      <c r="G553">
        <v>4.9820385310857199E-3</v>
      </c>
      <c r="H553">
        <v>4.3101732250548697E-2</v>
      </c>
      <c r="I553" t="s">
        <v>11</v>
      </c>
      <c r="J553" t="s">
        <v>1668</v>
      </c>
      <c r="K553" t="s">
        <v>1669</v>
      </c>
      <c r="M553" s="3" t="str">
        <f>RIGHT(A553, 5)</f>
        <v>antis</v>
      </c>
      <c r="N553" s="3" t="str">
        <f>IF((OR($N$1 = M553,$O$1 = M553)), A553, "")</f>
        <v>PROKKA_06487_antis</v>
      </c>
      <c r="O553">
        <f>IF(Table1[[#This Row],[Transcript type]]=N$1, 1, 0)</f>
        <v>1</v>
      </c>
      <c r="P553">
        <f>IF(Table1[[#This Row],[Transcript type]] = O$1, 1, 0)</f>
        <v>0</v>
      </c>
    </row>
    <row r="554" spans="1:16" x14ac:dyDescent="0.25">
      <c r="A554" t="s">
        <v>1670</v>
      </c>
      <c r="B554">
        <v>662.43770183244806</v>
      </c>
      <c r="C554">
        <v>0.39651969301119999</v>
      </c>
      <c r="D554" s="3">
        <f>IF(C554&lt;&gt;"NA", (IF(C554&lt;0, -1/(2^C554), (2^C554))), "NA")</f>
        <v>1.3163286124581559</v>
      </c>
      <c r="E554">
        <v>0.13607325015044799</v>
      </c>
      <c r="F554">
        <v>2.91401647695481</v>
      </c>
      <c r="G554" s="3">
        <v>3.5681107341344301E-3</v>
      </c>
      <c r="H554" s="3">
        <v>3.4501212173894201E-2</v>
      </c>
      <c r="I554" t="s">
        <v>11</v>
      </c>
      <c r="J554" t="s">
        <v>1668</v>
      </c>
      <c r="K554" t="s">
        <v>1669</v>
      </c>
      <c r="M554" s="3" t="str">
        <f>RIGHT(A554, 5)</f>
        <v>sense</v>
      </c>
      <c r="N554" s="3" t="str">
        <f>IF((OR($N$1 = M554,$O$1 = M554)), A554, "")</f>
        <v>PROKKA_06487_sense</v>
      </c>
      <c r="O554">
        <f>IF(Table1[[#This Row],[Transcript type]]=N$1, 1, 0)</f>
        <v>0</v>
      </c>
      <c r="P554">
        <f>IF(Table1[[#This Row],[Transcript type]] = O$1, 1, 0)</f>
        <v>1</v>
      </c>
    </row>
    <row r="555" spans="1:16" x14ac:dyDescent="0.25">
      <c r="A555" t="s">
        <v>1671</v>
      </c>
      <c r="B555">
        <v>1208.09494770777</v>
      </c>
      <c r="C555">
        <v>0.50892838192344103</v>
      </c>
      <c r="D555" s="3">
        <f>IF(C555&lt;&gt;"NA", (IF(C555&lt;0, -1/(2^C555), (2^C555))), "NA")</f>
        <v>1.4229928194597281</v>
      </c>
      <c r="E555">
        <v>0.128845897809064</v>
      </c>
      <c r="F555">
        <v>3.9498997684631001</v>
      </c>
      <c r="G555" s="1">
        <v>7.8183926556417102E-5</v>
      </c>
      <c r="H555">
        <v>1.89143479467273E-3</v>
      </c>
      <c r="I555" t="s">
        <v>11</v>
      </c>
      <c r="J555" t="s">
        <v>1672</v>
      </c>
      <c r="K555" t="s">
        <v>1673</v>
      </c>
      <c r="M555" s="3" t="str">
        <f>RIGHT(A555, 5)</f>
        <v>sense</v>
      </c>
      <c r="N555" s="3" t="str">
        <f>IF((OR($N$1 = M555,$O$1 = M555)), A555, "")</f>
        <v>PROKKA_06488_sense</v>
      </c>
      <c r="O555">
        <f>IF(Table1[[#This Row],[Transcript type]]=N$1, 1, 0)</f>
        <v>0</v>
      </c>
      <c r="P555">
        <f>IF(Table1[[#This Row],[Transcript type]] = O$1, 1, 0)</f>
        <v>1</v>
      </c>
    </row>
    <row r="556" spans="1:16" x14ac:dyDescent="0.25">
      <c r="A556" t="s">
        <v>1674</v>
      </c>
      <c r="B556">
        <v>1224.9769911787801</v>
      </c>
      <c r="C556">
        <v>-0.46622694244732499</v>
      </c>
      <c r="D556" s="3">
        <f>IF(C556&lt;&gt;"NA", (IF(C556&lt;0, -1/(2^C556), (2^C556))), "NA")</f>
        <v>-1.3814917459449896</v>
      </c>
      <c r="E556">
        <v>0.15602110674008099</v>
      </c>
      <c r="F556">
        <v>-2.9882299400940799</v>
      </c>
      <c r="G556" s="3">
        <v>2.80598359348861E-3</v>
      </c>
      <c r="H556">
        <v>2.93355827002637E-2</v>
      </c>
      <c r="I556" t="s">
        <v>11</v>
      </c>
      <c r="J556" t="s">
        <v>1675</v>
      </c>
      <c r="K556" t="s">
        <v>1676</v>
      </c>
      <c r="M556" s="3" t="str">
        <f>RIGHT(A556, 5)</f>
        <v>sense</v>
      </c>
      <c r="N556" s="3" t="str">
        <f>IF((OR($N$1 = M556,$O$1 = M556)), A556, "")</f>
        <v>PROKKA_06494_sense</v>
      </c>
      <c r="O556">
        <f>IF(Table1[[#This Row],[Transcript type]]=N$1, 1, 0)</f>
        <v>0</v>
      </c>
      <c r="P556">
        <f>IF(Table1[[#This Row],[Transcript type]] = O$1, 1, 0)</f>
        <v>1</v>
      </c>
    </row>
    <row r="557" spans="1:16" x14ac:dyDescent="0.25">
      <c r="A557" t="s">
        <v>1677</v>
      </c>
      <c r="B557">
        <v>874.66653829808195</v>
      </c>
      <c r="C557">
        <v>0.47841024423761602</v>
      </c>
      <c r="D557" s="3">
        <f>IF(C557&lt;&gt;"NA", (IF(C557&lt;0, -1/(2^C557), (2^C557))), "NA")</f>
        <v>1.3932075963525792</v>
      </c>
      <c r="E557">
        <v>0.13279580212657199</v>
      </c>
      <c r="F557">
        <v>3.6026006588794699</v>
      </c>
      <c r="G557" s="3">
        <v>3.1504933990805702E-4</v>
      </c>
      <c r="H557">
        <v>5.86063374351693E-3</v>
      </c>
      <c r="I557" t="s">
        <v>11</v>
      </c>
      <c r="J557" t="s">
        <v>25</v>
      </c>
      <c r="K557" t="s">
        <v>1678</v>
      </c>
      <c r="M557" s="3" t="str">
        <f>RIGHT(A557, 5)</f>
        <v>sense</v>
      </c>
      <c r="N557" s="3" t="str">
        <f>IF((OR($N$1 = M557,$O$1 = M557)), A557, "")</f>
        <v>PROKKA_06499_sense</v>
      </c>
      <c r="O557">
        <f>IF(Table1[[#This Row],[Transcript type]]=N$1, 1, 0)</f>
        <v>0</v>
      </c>
      <c r="P557">
        <f>IF(Table1[[#This Row],[Transcript type]] = O$1, 1, 0)</f>
        <v>1</v>
      </c>
    </row>
    <row r="558" spans="1:16" x14ac:dyDescent="0.25">
      <c r="A558" t="s">
        <v>1679</v>
      </c>
      <c r="B558">
        <v>281.479306166019</v>
      </c>
      <c r="C558">
        <v>0.637028188059649</v>
      </c>
      <c r="D558" s="3">
        <f>IF(C558&lt;&gt;"NA", (IF(C558&lt;0, -1/(2^C558), (2^C558))), "NA")</f>
        <v>1.5551224561880708</v>
      </c>
      <c r="E558">
        <v>0.19156092492999999</v>
      </c>
      <c r="F558">
        <v>3.3254599720294298</v>
      </c>
      <c r="G558">
        <v>8.8272774165102004E-4</v>
      </c>
      <c r="H558">
        <v>1.2902011723952901E-2</v>
      </c>
      <c r="I558" t="s">
        <v>11</v>
      </c>
      <c r="J558" t="s">
        <v>1651</v>
      </c>
      <c r="K558" t="s">
        <v>1680</v>
      </c>
      <c r="M558" s="3" t="str">
        <f>RIGHT(A558, 5)</f>
        <v>igtop</v>
      </c>
      <c r="N558" s="3" t="str">
        <f>IF((OR($N$1 = M558,$O$1 = M558)), A558, "")</f>
        <v/>
      </c>
      <c r="O558">
        <f>IF(Table1[[#This Row],[Transcript type]]=N$1, 1, 0)</f>
        <v>0</v>
      </c>
      <c r="P558">
        <f>IF(Table1[[#This Row],[Transcript type]] = O$1, 1, 0)</f>
        <v>0</v>
      </c>
    </row>
    <row r="559" spans="1:16" x14ac:dyDescent="0.25">
      <c r="A559" t="s">
        <v>1681</v>
      </c>
      <c r="B559">
        <v>51.853304768524197</v>
      </c>
      <c r="C559">
        <v>0.97170059417243004</v>
      </c>
      <c r="D559" s="3">
        <f>IF(C559&lt;&gt;"NA", (IF(C559&lt;0, -1/(2^C559), (2^C559))), "NA")</f>
        <v>1.9611509635607718</v>
      </c>
      <c r="E559">
        <v>0.29276205238438702</v>
      </c>
      <c r="F559">
        <v>3.3190797313328599</v>
      </c>
      <c r="G559">
        <v>9.0314638332112003E-4</v>
      </c>
      <c r="H559">
        <v>1.30836338893511E-2</v>
      </c>
      <c r="I559" t="s">
        <v>11</v>
      </c>
      <c r="J559" t="s">
        <v>1682</v>
      </c>
      <c r="K559" t="s">
        <v>1683</v>
      </c>
      <c r="M559" s="3" t="str">
        <f>RIGHT(A559, 5)</f>
        <v>antis</v>
      </c>
      <c r="N559" s="3" t="str">
        <f>IF((OR($N$1 = M559,$O$1 = M559)), A559, "")</f>
        <v>PROKKA_06508_antis</v>
      </c>
      <c r="O559">
        <f>IF(Table1[[#This Row],[Transcript type]]=N$1, 1, 0)</f>
        <v>1</v>
      </c>
      <c r="P559">
        <f>IF(Table1[[#This Row],[Transcript type]] = O$1, 1, 0)</f>
        <v>0</v>
      </c>
    </row>
    <row r="560" spans="1:16" x14ac:dyDescent="0.25">
      <c r="A560" t="s">
        <v>1684</v>
      </c>
      <c r="B560">
        <v>680.69197708796503</v>
      </c>
      <c r="C560">
        <v>0.39376830063720197</v>
      </c>
      <c r="D560" s="3">
        <f>IF(C560&lt;&gt;"NA", (IF(C560&lt;0, -1/(2^C560), (2^C560))), "NA")</f>
        <v>1.3138206083027277</v>
      </c>
      <c r="E560">
        <v>0.13947965161113399</v>
      </c>
      <c r="F560">
        <v>2.8231236319331998</v>
      </c>
      <c r="G560">
        <v>4.7558228324449704E-3</v>
      </c>
      <c r="H560">
        <v>4.2234802766975103E-2</v>
      </c>
      <c r="I560" t="s">
        <v>11</v>
      </c>
      <c r="J560" t="s">
        <v>25</v>
      </c>
      <c r="K560" t="s">
        <v>1685</v>
      </c>
      <c r="M560" s="3" t="str">
        <f>RIGHT(A560, 5)</f>
        <v>igbot</v>
      </c>
      <c r="N560" s="3" t="str">
        <f>IF((OR($N$1 = M560,$O$1 = M560)), A560, "")</f>
        <v/>
      </c>
      <c r="O560">
        <f>IF(Table1[[#This Row],[Transcript type]]=N$1, 1, 0)</f>
        <v>0</v>
      </c>
      <c r="P560">
        <f>IF(Table1[[#This Row],[Transcript type]] = O$1, 1, 0)</f>
        <v>0</v>
      </c>
    </row>
    <row r="561" spans="1:16" x14ac:dyDescent="0.25">
      <c r="A561" t="s">
        <v>1686</v>
      </c>
      <c r="B561">
        <v>90.528308831039794</v>
      </c>
      <c r="C561">
        <v>0.63152067800464795</v>
      </c>
      <c r="D561" s="3">
        <f>IF(C561&lt;&gt;"NA", (IF(C561&lt;0, -1/(2^C561), (2^C561))), "NA")</f>
        <v>1.5491970701026962</v>
      </c>
      <c r="E561">
        <v>0.227509384616494</v>
      </c>
      <c r="F561">
        <v>2.7758005634325</v>
      </c>
      <c r="G561" s="3">
        <v>5.5065975285776897E-3</v>
      </c>
      <c r="H561">
        <v>4.6625690453181101E-2</v>
      </c>
      <c r="I561" t="s">
        <v>11</v>
      </c>
      <c r="J561" t="s">
        <v>25</v>
      </c>
      <c r="K561" t="s">
        <v>1687</v>
      </c>
      <c r="M561" s="3" t="str">
        <f>RIGHT(A561, 5)</f>
        <v>igtop</v>
      </c>
      <c r="N561" s="3" t="str">
        <f>IF((OR($N$1 = M561,$O$1 = M561)), A561, "")</f>
        <v/>
      </c>
      <c r="O561">
        <f>IF(Table1[[#This Row],[Transcript type]]=N$1, 1, 0)</f>
        <v>0</v>
      </c>
      <c r="P561">
        <f>IF(Table1[[#This Row],[Transcript type]] = O$1, 1, 0)</f>
        <v>0</v>
      </c>
    </row>
    <row r="562" spans="1:16" x14ac:dyDescent="0.25">
      <c r="A562" t="s">
        <v>1688</v>
      </c>
      <c r="B562">
        <v>1528.16713337954</v>
      </c>
      <c r="C562">
        <v>0.428310483246506</v>
      </c>
      <c r="D562" s="3">
        <f>IF(C562&lt;&gt;"NA", (IF(C562&lt;0, -1/(2^C562), (2^C562))), "NA")</f>
        <v>1.3456567769463819</v>
      </c>
      <c r="E562">
        <v>0.15012406340714701</v>
      </c>
      <c r="F562">
        <v>2.8530434996613199</v>
      </c>
      <c r="G562">
        <v>4.3302693601447902E-3</v>
      </c>
      <c r="H562">
        <v>3.9973595540735103E-2</v>
      </c>
      <c r="I562" t="s">
        <v>11</v>
      </c>
      <c r="J562" t="s">
        <v>25</v>
      </c>
      <c r="K562" t="s">
        <v>1689</v>
      </c>
      <c r="M562" s="3" t="str">
        <f>RIGHT(A562, 5)</f>
        <v>igtop</v>
      </c>
      <c r="N562" s="3" t="str">
        <f>IF((OR($N$1 = M562,$O$1 = M562)), A562, "")</f>
        <v/>
      </c>
      <c r="O562">
        <f>IF(Table1[[#This Row],[Transcript type]]=N$1, 1, 0)</f>
        <v>0</v>
      </c>
      <c r="P562">
        <f>IF(Table1[[#This Row],[Transcript type]] = O$1, 1, 0)</f>
        <v>0</v>
      </c>
    </row>
    <row r="563" spans="1:16" x14ac:dyDescent="0.25">
      <c r="A563" t="s">
        <v>1690</v>
      </c>
      <c r="B563">
        <v>94.892044760377701</v>
      </c>
      <c r="C563">
        <v>0.67443479738775503</v>
      </c>
      <c r="D563" s="3">
        <f>IF(C563&lt;&gt;"NA", (IF(C563&lt;0, -1/(2^C563), (2^C563))), "NA")</f>
        <v>1.5959713987444231</v>
      </c>
      <c r="E563">
        <v>0.22723977790230801</v>
      </c>
      <c r="F563">
        <v>2.9679433927175398</v>
      </c>
      <c r="G563" s="3">
        <v>2.9979953753459599E-3</v>
      </c>
      <c r="H563">
        <v>3.0633328763227798E-2</v>
      </c>
      <c r="I563" t="s">
        <v>11</v>
      </c>
      <c r="J563" t="s">
        <v>25</v>
      </c>
      <c r="K563" t="s">
        <v>1691</v>
      </c>
      <c r="M563" s="3" t="str">
        <f>RIGHT(A563, 5)</f>
        <v>sense</v>
      </c>
      <c r="N563" s="3" t="str">
        <f>IF((OR($N$1 = M563,$O$1 = M563)), A563, "")</f>
        <v>PROKKA_06515_sense</v>
      </c>
      <c r="O563">
        <f>IF(Table1[[#This Row],[Transcript type]]=N$1, 1, 0)</f>
        <v>0</v>
      </c>
      <c r="P563">
        <f>IF(Table1[[#This Row],[Transcript type]] = O$1, 1, 0)</f>
        <v>1</v>
      </c>
    </row>
    <row r="564" spans="1:16" x14ac:dyDescent="0.25">
      <c r="A564" t="s">
        <v>1692</v>
      </c>
      <c r="B564">
        <v>112.96277598048999</v>
      </c>
      <c r="C564">
        <v>0.68146107239089104</v>
      </c>
      <c r="D564" s="3">
        <f>IF(C564&lt;&gt;"NA", (IF(C564&lt;0, -1/(2^C564), (2^C564))), "NA")</f>
        <v>1.6037631252100939</v>
      </c>
      <c r="E564">
        <v>0.22813223949233</v>
      </c>
      <c r="F564">
        <v>2.9871318227856301</v>
      </c>
      <c r="G564">
        <v>2.8160826598044599E-3</v>
      </c>
      <c r="H564">
        <v>2.93355827002637E-2</v>
      </c>
      <c r="I564" t="s">
        <v>1693</v>
      </c>
      <c r="J564" t="s">
        <v>1694</v>
      </c>
      <c r="K564" t="s">
        <v>1695</v>
      </c>
      <c r="M564" s="3" t="str">
        <f>RIGHT(A564, 5)</f>
        <v>sense</v>
      </c>
      <c r="N564" s="3" t="str">
        <f>IF((OR($N$1 = M564,$O$1 = M564)), A564, "")</f>
        <v>PROKKA_06532_sense</v>
      </c>
      <c r="O564">
        <f>IF(Table1[[#This Row],[Transcript type]]=N$1, 1, 0)</f>
        <v>0</v>
      </c>
      <c r="P564">
        <f>IF(Table1[[#This Row],[Transcript type]] = O$1, 1, 0)</f>
        <v>1</v>
      </c>
    </row>
    <row r="565" spans="1:16" x14ac:dyDescent="0.25">
      <c r="A565" t="s">
        <v>1696</v>
      </c>
      <c r="B565">
        <v>1614.74277629531</v>
      </c>
      <c r="C565">
        <v>0.54461109143477104</v>
      </c>
      <c r="D565" s="3">
        <f>IF(C565&lt;&gt;"NA", (IF(C565&lt;0, -1/(2^C565), (2^C565))), "NA")</f>
        <v>1.4586270878562446</v>
      </c>
      <c r="E565">
        <v>0.147476118496675</v>
      </c>
      <c r="F565">
        <v>3.6928764940816499</v>
      </c>
      <c r="G565">
        <v>2.2173172384118501E-4</v>
      </c>
      <c r="H565">
        <v>4.4086011975063202E-3</v>
      </c>
      <c r="I565" t="s">
        <v>11</v>
      </c>
      <c r="J565" s="4" t="s">
        <v>1780</v>
      </c>
      <c r="K565" t="s">
        <v>1697</v>
      </c>
      <c r="M565" s="3" t="str">
        <f>RIGHT(A565, 5)</f>
        <v>sense</v>
      </c>
      <c r="N565" s="3" t="str">
        <f>IF((OR($N$1 = M565,$O$1 = M565)), A565, "")</f>
        <v>PROKKA_06552_sense</v>
      </c>
      <c r="O565">
        <f>IF(Table1[[#This Row],[Transcript type]]=N$1, 1, 0)</f>
        <v>0</v>
      </c>
      <c r="P565">
        <f>IF(Table1[[#This Row],[Transcript type]] = O$1, 1, 0)</f>
        <v>1</v>
      </c>
    </row>
    <row r="566" spans="1:16" x14ac:dyDescent="0.25">
      <c r="A566" t="s">
        <v>1698</v>
      </c>
      <c r="B566">
        <v>413.86463665803501</v>
      </c>
      <c r="C566">
        <v>0.55380772737147599</v>
      </c>
      <c r="D566" s="3">
        <f>IF(C566&lt;&gt;"NA", (IF(C566&lt;0, -1/(2^C566), (2^C566))), "NA")</f>
        <v>1.4679549838940693</v>
      </c>
      <c r="E566">
        <v>0.14684292897475701</v>
      </c>
      <c r="F566">
        <v>3.77142931728554</v>
      </c>
      <c r="G566" s="3">
        <v>1.6231513732378299E-4</v>
      </c>
      <c r="H566">
        <v>3.46578104085695E-3</v>
      </c>
      <c r="I566" t="s">
        <v>11</v>
      </c>
      <c r="J566" t="s">
        <v>1699</v>
      </c>
      <c r="K566" t="s">
        <v>1700</v>
      </c>
      <c r="M566" s="3" t="str">
        <f>RIGHT(A566, 5)</f>
        <v>sense</v>
      </c>
      <c r="N566" s="3" t="str">
        <f>IF((OR($N$1 = M566,$O$1 = M566)), A566, "")</f>
        <v>PROKKA_06554_sense</v>
      </c>
      <c r="O566">
        <f>IF(Table1[[#This Row],[Transcript type]]=N$1, 1, 0)</f>
        <v>0</v>
      </c>
      <c r="P566">
        <f>IF(Table1[[#This Row],[Transcript type]] = O$1, 1, 0)</f>
        <v>1</v>
      </c>
    </row>
    <row r="567" spans="1:16" x14ac:dyDescent="0.25">
      <c r="A567" t="s">
        <v>1701</v>
      </c>
      <c r="B567">
        <v>270.70007103165301</v>
      </c>
      <c r="C567">
        <v>1.05170301346899</v>
      </c>
      <c r="D567" s="3">
        <f>IF(C567&lt;&gt;"NA", (IF(C567&lt;0, -1/(2^C567), (2^C567))), "NA")</f>
        <v>2.072975424976911</v>
      </c>
      <c r="E567">
        <v>0.22055367125863801</v>
      </c>
      <c r="F567">
        <v>4.76846750030146</v>
      </c>
      <c r="G567" s="1">
        <v>1.8563261165811099E-6</v>
      </c>
      <c r="H567" s="1">
        <v>8.6003939231413398E-5</v>
      </c>
      <c r="I567" t="s">
        <v>11</v>
      </c>
      <c r="J567" t="s">
        <v>25</v>
      </c>
      <c r="K567" t="s">
        <v>1702</v>
      </c>
      <c r="M567" s="3" t="str">
        <f>RIGHT(A567, 5)</f>
        <v>igtop</v>
      </c>
      <c r="N567" s="3" t="str">
        <f>IF((OR($N$1 = M567,$O$1 = M567)), A567, "")</f>
        <v/>
      </c>
      <c r="O567">
        <f>IF(Table1[[#This Row],[Transcript type]]=N$1, 1, 0)</f>
        <v>0</v>
      </c>
      <c r="P567">
        <f>IF(Table1[[#This Row],[Transcript type]] = O$1, 1, 0)</f>
        <v>0</v>
      </c>
    </row>
    <row r="568" spans="1:16" x14ac:dyDescent="0.25">
      <c r="A568" t="s">
        <v>1703</v>
      </c>
      <c r="B568">
        <v>41.936773881473997</v>
      </c>
      <c r="C568">
        <v>0.87160553332431201</v>
      </c>
      <c r="D568" s="3">
        <f>IF(C568&lt;&gt;"NA", (IF(C568&lt;0, -1/(2^C568), (2^C568))), "NA")</f>
        <v>1.8296979854937443</v>
      </c>
      <c r="E568">
        <v>0.31639339816276701</v>
      </c>
      <c r="F568">
        <v>2.75481580331811</v>
      </c>
      <c r="G568" s="3">
        <v>5.8725186048339904E-3</v>
      </c>
      <c r="H568">
        <v>4.8964242560848401E-2</v>
      </c>
      <c r="I568" t="s">
        <v>1704</v>
      </c>
      <c r="J568" t="s">
        <v>1705</v>
      </c>
      <c r="K568" t="s">
        <v>1706</v>
      </c>
      <c r="M568" s="3" t="str">
        <f>RIGHT(A568, 5)</f>
        <v>sense</v>
      </c>
      <c r="N568" s="3" t="str">
        <f>IF((OR($N$1 = M568,$O$1 = M568)), A568, "")</f>
        <v>PROKKA_06561_sense</v>
      </c>
      <c r="O568">
        <f>IF(Table1[[#This Row],[Transcript type]]=N$1, 1, 0)</f>
        <v>0</v>
      </c>
      <c r="P568">
        <f>IF(Table1[[#This Row],[Transcript type]] = O$1, 1, 0)</f>
        <v>1</v>
      </c>
    </row>
    <row r="569" spans="1:16" x14ac:dyDescent="0.25">
      <c r="A569" t="s">
        <v>1707</v>
      </c>
      <c r="B569">
        <v>134.58516790490199</v>
      </c>
      <c r="C569">
        <v>0.79034566501851</v>
      </c>
      <c r="D569" s="3">
        <f>IF(C569&lt;&gt;"NA", (IF(C569&lt;0, -1/(2^C569), (2^C569))), "NA")</f>
        <v>1.7294887928421863</v>
      </c>
      <c r="E569">
        <v>0.19557056046878199</v>
      </c>
      <c r="F569">
        <v>4.0412302502178896</v>
      </c>
      <c r="G569" s="1">
        <v>5.3171519659474797E-5</v>
      </c>
      <c r="H569">
        <v>1.33910427203939E-3</v>
      </c>
      <c r="I569" t="s">
        <v>11</v>
      </c>
      <c r="J569" t="s">
        <v>25</v>
      </c>
      <c r="K569" t="s">
        <v>1708</v>
      </c>
      <c r="M569" s="3" t="str">
        <f>RIGHT(A569, 5)</f>
        <v>antis</v>
      </c>
      <c r="N569" s="3" t="str">
        <f>IF((OR($N$1 = M569,$O$1 = M569)), A569, "")</f>
        <v>PROKKA_06581_antis</v>
      </c>
      <c r="O569">
        <f>IF(Table1[[#This Row],[Transcript type]]=N$1, 1, 0)</f>
        <v>1</v>
      </c>
      <c r="P569">
        <f>IF(Table1[[#This Row],[Transcript type]] = O$1, 1, 0)</f>
        <v>0</v>
      </c>
    </row>
    <row r="570" spans="1:16" x14ac:dyDescent="0.25">
      <c r="A570" t="s">
        <v>1709</v>
      </c>
      <c r="B570">
        <v>1963.5194607098199</v>
      </c>
      <c r="C570">
        <v>0.36902584943380501</v>
      </c>
      <c r="D570" s="3">
        <f>IF(C570&lt;&gt;"NA", (IF(C570&lt;0, -1/(2^C570), (2^C570))), "NA")</f>
        <v>1.2914804901478447</v>
      </c>
      <c r="E570">
        <v>0.13026322192895801</v>
      </c>
      <c r="F570">
        <v>2.8329243202280199</v>
      </c>
      <c r="G570" s="3">
        <v>4.6124304586732199E-3</v>
      </c>
      <c r="H570" s="3">
        <v>4.1184810877353102E-2</v>
      </c>
      <c r="I570" t="s">
        <v>11</v>
      </c>
      <c r="J570" t="s">
        <v>1710</v>
      </c>
      <c r="K570" t="s">
        <v>1711</v>
      </c>
      <c r="M570" s="3" t="str">
        <f>RIGHT(A570, 5)</f>
        <v>sense</v>
      </c>
      <c r="N570" s="3" t="str">
        <f>IF((OR($N$1 = M570,$O$1 = M570)), A570, "")</f>
        <v>PROKKA_06582_sense</v>
      </c>
      <c r="O570">
        <f>IF(Table1[[#This Row],[Transcript type]]=N$1, 1, 0)</f>
        <v>0</v>
      </c>
      <c r="P570">
        <f>IF(Table1[[#This Row],[Transcript type]] = O$1, 1, 0)</f>
        <v>1</v>
      </c>
    </row>
    <row r="571" spans="1:16" x14ac:dyDescent="0.25">
      <c r="A571" t="s">
        <v>1712</v>
      </c>
      <c r="B571">
        <v>213.96544133952401</v>
      </c>
      <c r="C571">
        <v>-0.52393525386560902</v>
      </c>
      <c r="D571" s="3">
        <f>IF(C571&lt;&gt;"NA", (IF(C571&lt;0, -1/(2^C571), (2^C571))), "NA")</f>
        <v>-1.437872001715792</v>
      </c>
      <c r="E571">
        <v>0.17481996180878101</v>
      </c>
      <c r="F571">
        <v>-2.99699901798795</v>
      </c>
      <c r="G571">
        <v>2.7265159161933799E-3</v>
      </c>
      <c r="H571">
        <v>2.8733733185462799E-2</v>
      </c>
      <c r="I571" t="s">
        <v>11</v>
      </c>
      <c r="J571" t="s">
        <v>25</v>
      </c>
      <c r="K571" t="s">
        <v>1713</v>
      </c>
      <c r="M571" s="3" t="str">
        <f>RIGHT(A571, 5)</f>
        <v>sense</v>
      </c>
      <c r="N571" s="3" t="str">
        <f>IF((OR($N$1 = M571,$O$1 = M571)), A571, "")</f>
        <v>PROKKA_06586_sense</v>
      </c>
      <c r="O571">
        <f>IF(Table1[[#This Row],[Transcript type]]=N$1, 1, 0)</f>
        <v>0</v>
      </c>
      <c r="P571">
        <f>IF(Table1[[#This Row],[Transcript type]] = O$1, 1, 0)</f>
        <v>1</v>
      </c>
    </row>
    <row r="572" spans="1:16" x14ac:dyDescent="0.25">
      <c r="A572" t="s">
        <v>1714</v>
      </c>
      <c r="B572">
        <v>284.09194699221399</v>
      </c>
      <c r="C572">
        <v>0.53507462289417596</v>
      </c>
      <c r="D572" s="3">
        <f>IF(C572&lt;&gt;"NA", (IF(C572&lt;0, -1/(2^C572), (2^C572))), "NA")</f>
        <v>1.4490171025171263</v>
      </c>
      <c r="E572">
        <v>0.18572150285347</v>
      </c>
      <c r="F572">
        <v>2.88105908402183</v>
      </c>
      <c r="G572">
        <v>3.9634133583786998E-3</v>
      </c>
      <c r="H572">
        <v>3.73595451113201E-2</v>
      </c>
      <c r="I572" t="s">
        <v>11</v>
      </c>
      <c r="J572" s="3" t="s">
        <v>25</v>
      </c>
      <c r="K572" t="s">
        <v>1715</v>
      </c>
      <c r="M572" s="3" t="str">
        <f>RIGHT(A572, 5)</f>
        <v>sense</v>
      </c>
      <c r="N572" s="3" t="str">
        <f>IF((OR($N$1 = M572,$O$1 = M572)), A572, "")</f>
        <v>PROKKA_06587_sense</v>
      </c>
      <c r="O572">
        <f>IF(Table1[[#This Row],[Transcript type]]=N$1, 1, 0)</f>
        <v>0</v>
      </c>
      <c r="P572">
        <f>IF(Table1[[#This Row],[Transcript type]] = O$1, 1, 0)</f>
        <v>1</v>
      </c>
    </row>
    <row r="573" spans="1:16" x14ac:dyDescent="0.25">
      <c r="A573" t="s">
        <v>1716</v>
      </c>
      <c r="B573">
        <v>182.586925841582</v>
      </c>
      <c r="C573">
        <v>-0.65020291891649795</v>
      </c>
      <c r="D573" s="3">
        <f>IF(C573&lt;&gt;"NA", (IF(C573&lt;0, -1/(2^C573), (2^C573))), "NA")</f>
        <v>-1.569388919019826</v>
      </c>
      <c r="E573">
        <v>0.19231727618472599</v>
      </c>
      <c r="F573">
        <v>-3.3808866879539199</v>
      </c>
      <c r="G573">
        <v>7.2252331763820803E-4</v>
      </c>
      <c r="H573">
        <v>1.13364601051797E-2</v>
      </c>
      <c r="I573" t="s">
        <v>11</v>
      </c>
      <c r="J573" t="s">
        <v>1651</v>
      </c>
      <c r="K573" t="s">
        <v>1717</v>
      </c>
      <c r="M573" s="3" t="str">
        <f>RIGHT(A573, 5)</f>
        <v>sense</v>
      </c>
      <c r="N573" s="3" t="str">
        <f>IF((OR($N$1 = M573,$O$1 = M573)), A573, "")</f>
        <v>PROKKA_06594_sense</v>
      </c>
      <c r="O573">
        <f>IF(Table1[[#This Row],[Transcript type]]=N$1, 1, 0)</f>
        <v>0</v>
      </c>
      <c r="P573">
        <f>IF(Table1[[#This Row],[Transcript type]] = O$1, 1, 0)</f>
        <v>1</v>
      </c>
    </row>
    <row r="574" spans="1:16" x14ac:dyDescent="0.25">
      <c r="A574" t="s">
        <v>1718</v>
      </c>
      <c r="B574">
        <v>967.23459068176703</v>
      </c>
      <c r="C574">
        <v>0.72897551478927203</v>
      </c>
      <c r="D574" s="3">
        <f>IF(C574&lt;&gt;"NA", (IF(C574&lt;0, -1/(2^C574), (2^C574))), "NA")</f>
        <v>1.657461678538358</v>
      </c>
      <c r="E574">
        <v>0.15908726978065199</v>
      </c>
      <c r="F574">
        <v>4.5822366289545302</v>
      </c>
      <c r="G574" s="1">
        <v>4.6002890900296299E-6</v>
      </c>
      <c r="H574" s="3">
        <v>1.7115166455405699E-4</v>
      </c>
      <c r="I574" t="s">
        <v>11</v>
      </c>
      <c r="J574" t="s">
        <v>1719</v>
      </c>
      <c r="K574" t="s">
        <v>1720</v>
      </c>
      <c r="M574" s="3" t="str">
        <f>RIGHT(A574, 5)</f>
        <v>sense</v>
      </c>
      <c r="N574" s="3" t="str">
        <f>IF((OR($N$1 = M574,$O$1 = M574)), A574, "")</f>
        <v>PROKKA_06620_sense</v>
      </c>
      <c r="O574">
        <f>IF(Table1[[#This Row],[Transcript type]]=N$1, 1, 0)</f>
        <v>0</v>
      </c>
      <c r="P574">
        <f>IF(Table1[[#This Row],[Transcript type]] = O$1, 1, 0)</f>
        <v>1</v>
      </c>
    </row>
    <row r="575" spans="1:16" x14ac:dyDescent="0.25">
      <c r="A575" t="s">
        <v>1721</v>
      </c>
      <c r="B575">
        <v>81.276913405820594</v>
      </c>
      <c r="C575">
        <v>0.77032146800019097</v>
      </c>
      <c r="D575" s="3">
        <f>IF(C575&lt;&gt;"NA", (IF(C575&lt;0, -1/(2^C575), (2^C575))), "NA")</f>
        <v>1.7056498019952409</v>
      </c>
      <c r="E575">
        <v>0.230933620478801</v>
      </c>
      <c r="F575">
        <v>3.3356835024846601</v>
      </c>
      <c r="G575" s="3">
        <v>8.5089976085881097E-4</v>
      </c>
      <c r="H575">
        <v>1.2663363473111E-2</v>
      </c>
      <c r="I575" t="s">
        <v>11</v>
      </c>
      <c r="J575" t="s">
        <v>25</v>
      </c>
      <c r="K575" t="s">
        <v>1722</v>
      </c>
      <c r="M575" s="3" t="str">
        <f>RIGHT(A575, 5)</f>
        <v>igtop</v>
      </c>
      <c r="N575" s="3" t="str">
        <f>IF((OR($N$1 = M575,$O$1 = M575)), A575, "")</f>
        <v/>
      </c>
      <c r="O575">
        <f>IF(Table1[[#This Row],[Transcript type]]=N$1, 1, 0)</f>
        <v>0</v>
      </c>
      <c r="P575">
        <f>IF(Table1[[#This Row],[Transcript type]] = O$1, 1, 0)</f>
        <v>0</v>
      </c>
    </row>
    <row r="576" spans="1:16" x14ac:dyDescent="0.25">
      <c r="A576" t="s">
        <v>1723</v>
      </c>
      <c r="B576">
        <v>80.9323687654841</v>
      </c>
      <c r="C576">
        <v>1.10125562886744</v>
      </c>
      <c r="D576" s="3">
        <f>IF(C576&lt;&gt;"NA", (IF(C576&lt;0, -1/(2^C576), (2^C576))), "NA")</f>
        <v>2.1454133423785797</v>
      </c>
      <c r="E576">
        <v>0.25060664944704802</v>
      </c>
      <c r="F576">
        <v>4.3943591732194998</v>
      </c>
      <c r="G576" s="1">
        <v>1.11099997133211E-5</v>
      </c>
      <c r="H576">
        <v>3.6865681481162201E-4</v>
      </c>
      <c r="I576" t="s">
        <v>11</v>
      </c>
      <c r="J576" t="s">
        <v>25</v>
      </c>
      <c r="K576" t="s">
        <v>1724</v>
      </c>
      <c r="M576" s="3" t="str">
        <f>RIGHT(A576, 5)</f>
        <v>igtop</v>
      </c>
      <c r="N576" s="3" t="str">
        <f>IF((OR($N$1 = M576,$O$1 = M576)), A576, "")</f>
        <v/>
      </c>
      <c r="O576">
        <f>IF(Table1[[#This Row],[Transcript type]]=N$1, 1, 0)</f>
        <v>0</v>
      </c>
      <c r="P576">
        <f>IF(Table1[[#This Row],[Transcript type]] = O$1, 1, 0)</f>
        <v>0</v>
      </c>
    </row>
    <row r="577" spans="1:16" x14ac:dyDescent="0.25">
      <c r="A577" t="s">
        <v>1725</v>
      </c>
      <c r="B577">
        <v>343.45020970752302</v>
      </c>
      <c r="C577">
        <v>0.93889249627178295</v>
      </c>
      <c r="D577" s="3">
        <f>IF(C577&lt;&gt;"NA", (IF(C577&lt;0, -1/(2^C577), (2^C577))), "NA")</f>
        <v>1.9170560204970415</v>
      </c>
      <c r="E577">
        <v>0.18711908787687301</v>
      </c>
      <c r="F577">
        <v>5.01762009918298</v>
      </c>
      <c r="G577" s="1">
        <v>5.2315497579535501E-7</v>
      </c>
      <c r="H577" s="1">
        <v>3.02260480721293E-5</v>
      </c>
      <c r="I577" t="s">
        <v>11</v>
      </c>
      <c r="J577" t="s">
        <v>25</v>
      </c>
      <c r="K577" t="s">
        <v>1726</v>
      </c>
      <c r="M577" s="3" t="str">
        <f>RIGHT(A577, 5)</f>
        <v>igtop</v>
      </c>
      <c r="N577" s="3" t="str">
        <f>IF((OR($N$1 = M577,$O$1 = M577)), A577, "")</f>
        <v/>
      </c>
      <c r="O577">
        <f>IF(Table1[[#This Row],[Transcript type]]=N$1, 1, 0)</f>
        <v>0</v>
      </c>
      <c r="P577">
        <f>IF(Table1[[#This Row],[Transcript type]] = O$1, 1, 0)</f>
        <v>0</v>
      </c>
    </row>
    <row r="578" spans="1:16" x14ac:dyDescent="0.25">
      <c r="A578" t="s">
        <v>1727</v>
      </c>
      <c r="B578">
        <v>113.99840377955999</v>
      </c>
      <c r="C578">
        <v>0.65163128647169299</v>
      </c>
      <c r="D578" s="3">
        <f>IF(C578&lt;&gt;"NA", (IF(C578&lt;0, -1/(2^C578), (2^C578))), "NA")</f>
        <v>1.5709434916891865</v>
      </c>
      <c r="E578">
        <v>0.209119643472474</v>
      </c>
      <c r="F578">
        <v>3.11606923027996</v>
      </c>
      <c r="G578">
        <v>1.832792388476E-3</v>
      </c>
      <c r="H578">
        <v>2.1953276633672299E-2</v>
      </c>
      <c r="I578" t="s">
        <v>11</v>
      </c>
      <c r="J578" t="s">
        <v>1728</v>
      </c>
      <c r="K578" t="s">
        <v>1729</v>
      </c>
      <c r="M578" s="3" t="str">
        <f>RIGHT(A578, 5)</f>
        <v>sense</v>
      </c>
      <c r="N578" s="3" t="str">
        <f>IF((OR($N$1 = M578,$O$1 = M578)), A578, "")</f>
        <v>PROKKA_06689_sense</v>
      </c>
      <c r="O578">
        <f>IF(Table1[[#This Row],[Transcript type]]=N$1, 1, 0)</f>
        <v>0</v>
      </c>
      <c r="P578">
        <f>IF(Table1[[#This Row],[Transcript type]] = O$1, 1, 0)</f>
        <v>1</v>
      </c>
    </row>
    <row r="579" spans="1:16" x14ac:dyDescent="0.25">
      <c r="A579" t="s">
        <v>1730</v>
      </c>
      <c r="B579">
        <v>263.19510577418998</v>
      </c>
      <c r="C579">
        <v>-0.87743082858400001</v>
      </c>
      <c r="D579" s="3">
        <f>IF(C579&lt;&gt;"NA", (IF(C579&lt;0, -1/(2^C579), (2^C579))), "NA")</f>
        <v>-1.8371008517470355</v>
      </c>
      <c r="E579">
        <v>0.213107662523874</v>
      </c>
      <c r="F579">
        <v>-4.1173124335015601</v>
      </c>
      <c r="G579" s="1">
        <v>3.8331626823813797E-5</v>
      </c>
      <c r="H579" s="3">
        <v>1.0342052300823499E-3</v>
      </c>
      <c r="I579" t="s">
        <v>11</v>
      </c>
      <c r="J579" t="s">
        <v>1731</v>
      </c>
      <c r="K579" t="s">
        <v>1732</v>
      </c>
      <c r="M579" s="3" t="str">
        <f>RIGHT(A579, 5)</f>
        <v>antis</v>
      </c>
      <c r="N579" s="3" t="str">
        <f>IF((OR($N$1 = M579,$O$1 = M579)), A579, "")</f>
        <v>PROKKA_06700_antis</v>
      </c>
      <c r="O579">
        <f>IF(Table1[[#This Row],[Transcript type]]=N$1, 1, 0)</f>
        <v>1</v>
      </c>
      <c r="P579">
        <f>IF(Table1[[#This Row],[Transcript type]] = O$1, 1, 0)</f>
        <v>0</v>
      </c>
    </row>
    <row r="580" spans="1:16" x14ac:dyDescent="0.25">
      <c r="A580" t="s">
        <v>1733</v>
      </c>
      <c r="B580">
        <v>64.231844841059001</v>
      </c>
      <c r="C580">
        <v>0.87020809552905798</v>
      </c>
      <c r="D580" s="3">
        <f>IF(C580&lt;&gt;"NA", (IF(C580&lt;0, -1/(2^C580), (2^C580))), "NA")</f>
        <v>1.8279265430847178</v>
      </c>
      <c r="E580">
        <v>0.28424509828198802</v>
      </c>
      <c r="F580">
        <v>3.0614708953248502</v>
      </c>
      <c r="G580" s="3">
        <v>2.2025240355131601E-3</v>
      </c>
      <c r="H580">
        <v>2.4923031194481901E-2</v>
      </c>
      <c r="I580" t="s">
        <v>11</v>
      </c>
      <c r="J580" t="s">
        <v>1734</v>
      </c>
      <c r="K580" t="s">
        <v>1735</v>
      </c>
      <c r="M580" s="3" t="str">
        <f>RIGHT(A580, 5)</f>
        <v>igbot</v>
      </c>
      <c r="N580" s="3" t="str">
        <f>IF((OR($N$1 = M580,$O$1 = M580)), A580, "")</f>
        <v/>
      </c>
      <c r="O580">
        <f>IF(Table1[[#This Row],[Transcript type]]=N$1, 1, 0)</f>
        <v>0</v>
      </c>
      <c r="P580">
        <f>IF(Table1[[#This Row],[Transcript type]] = O$1, 1, 0)</f>
        <v>0</v>
      </c>
    </row>
    <row r="581" spans="1:16" x14ac:dyDescent="0.25">
      <c r="A581" t="s">
        <v>1736</v>
      </c>
      <c r="B581">
        <v>287.96371415098503</v>
      </c>
      <c r="C581">
        <v>0.76229091179227604</v>
      </c>
      <c r="D581" s="3">
        <f>IF(C581&lt;&gt;"NA", (IF(C581&lt;0, -1/(2^C581), (2^C581))), "NA")</f>
        <v>1.6961819208599966</v>
      </c>
      <c r="E581">
        <v>0.18180216187628701</v>
      </c>
      <c r="F581">
        <v>4.1929694560563098</v>
      </c>
      <c r="G581" s="1">
        <v>2.7532652618349E-5</v>
      </c>
      <c r="H581">
        <v>7.8168737350099899E-4</v>
      </c>
      <c r="I581" t="s">
        <v>11</v>
      </c>
      <c r="J581" t="s">
        <v>25</v>
      </c>
      <c r="K581" t="s">
        <v>1737</v>
      </c>
      <c r="M581" s="3" t="str">
        <f>RIGHT(A581, 5)</f>
        <v>sense</v>
      </c>
      <c r="N581" s="3" t="str">
        <f>IF((OR($N$1 = M581,$O$1 = M581)), A581, "")</f>
        <v>PROKKA_06721_sense</v>
      </c>
      <c r="O581">
        <f>IF(Table1[[#This Row],[Transcript type]]=N$1, 1, 0)</f>
        <v>0</v>
      </c>
      <c r="P581">
        <f>IF(Table1[[#This Row],[Transcript type]] = O$1, 1, 0)</f>
        <v>1</v>
      </c>
    </row>
    <row r="582" spans="1:16" x14ac:dyDescent="0.25">
      <c r="A582" t="s">
        <v>1738</v>
      </c>
      <c r="B582">
        <v>288.47478285233399</v>
      </c>
      <c r="C582">
        <v>0.45796366358831098</v>
      </c>
      <c r="D582" s="3">
        <f>IF(C582&lt;&gt;"NA", (IF(C582&lt;0, -1/(2^C582), (2^C582))), "NA")</f>
        <v>1.3736016368019826</v>
      </c>
      <c r="E582">
        <v>0.16643658568053199</v>
      </c>
      <c r="F582">
        <v>2.7515804996586</v>
      </c>
      <c r="G582" s="3">
        <v>5.9308441144812502E-3</v>
      </c>
      <c r="H582">
        <v>4.9136506123699901E-2</v>
      </c>
      <c r="I582" t="s">
        <v>11</v>
      </c>
      <c r="J582" t="s">
        <v>1739</v>
      </c>
      <c r="K582" t="s">
        <v>1740</v>
      </c>
      <c r="M582" s="3" t="str">
        <f>RIGHT(A582, 5)</f>
        <v>igbot</v>
      </c>
      <c r="N582" s="3" t="str">
        <f>IF((OR($N$1 = M582,$O$1 = M582)), A582, "")</f>
        <v/>
      </c>
      <c r="O582">
        <f>IF(Table1[[#This Row],[Transcript type]]=N$1, 1, 0)</f>
        <v>0</v>
      </c>
      <c r="P582">
        <f>IF(Table1[[#This Row],[Transcript type]] = O$1, 1, 0)</f>
        <v>0</v>
      </c>
    </row>
    <row r="583" spans="1:16" x14ac:dyDescent="0.25">
      <c r="A583" t="s">
        <v>1741</v>
      </c>
      <c r="B583">
        <v>6646.2216867004299</v>
      </c>
      <c r="C583">
        <v>1.08757183798243</v>
      </c>
      <c r="D583" s="3">
        <f>IF(C583&lt;&gt;"NA", (IF(C583&lt;0, -1/(2^C583), (2^C583))), "NA")</f>
        <v>2.1251605514670877</v>
      </c>
      <c r="E583">
        <v>0.14999313612579601</v>
      </c>
      <c r="F583">
        <v>7.2508107109001898</v>
      </c>
      <c r="G583" s="1">
        <v>4.1428432994389999E-13</v>
      </c>
      <c r="H583" s="1">
        <v>1.13030574686361E-10</v>
      </c>
      <c r="I583" t="s">
        <v>11</v>
      </c>
      <c r="J583" t="s">
        <v>974</v>
      </c>
      <c r="K583" t="s">
        <v>1742</v>
      </c>
      <c r="M583" s="3" t="str">
        <f>RIGHT(A583, 5)</f>
        <v>sense</v>
      </c>
      <c r="N583" s="3" t="str">
        <f>IF((OR($N$1 = M583,$O$1 = M583)), A583, "")</f>
        <v>PROKKA_06759_sense</v>
      </c>
      <c r="O583">
        <f>IF(Table1[[#This Row],[Transcript type]]=N$1, 1, 0)</f>
        <v>0</v>
      </c>
      <c r="P583">
        <f>IF(Table1[[#This Row],[Transcript type]] = O$1, 1, 0)</f>
        <v>1</v>
      </c>
    </row>
    <row r="584" spans="1:16" x14ac:dyDescent="0.25">
      <c r="A584" t="s">
        <v>1743</v>
      </c>
      <c r="B584">
        <v>9333.3545958416908</v>
      </c>
      <c r="C584">
        <v>0.86693650151436397</v>
      </c>
      <c r="D584" s="3">
        <f>IF(C584&lt;&gt;"NA", (IF(C584&lt;0, -1/(2^C584), (2^C584))), "NA")</f>
        <v>1.8237860575249702</v>
      </c>
      <c r="E584">
        <v>0.13516334390988299</v>
      </c>
      <c r="F584">
        <v>6.4139912230373204</v>
      </c>
      <c r="G584" s="1">
        <v>1.4175837287775901E-10</v>
      </c>
      <c r="H584" s="1">
        <v>2.2457269974279799E-8</v>
      </c>
      <c r="I584" t="s">
        <v>11</v>
      </c>
      <c r="J584" t="s">
        <v>977</v>
      </c>
      <c r="K584" t="s">
        <v>1744</v>
      </c>
      <c r="M584" s="3" t="str">
        <f>RIGHT(A584, 5)</f>
        <v>sense</v>
      </c>
      <c r="N584" s="3" t="str">
        <f>IF((OR($N$1 = M584,$O$1 = M584)), A584, "")</f>
        <v>PROKKA_06760_sense</v>
      </c>
      <c r="O584">
        <f>IF(Table1[[#This Row],[Transcript type]]=N$1, 1, 0)</f>
        <v>0</v>
      </c>
      <c r="P584">
        <f>IF(Table1[[#This Row],[Transcript type]] = O$1, 1, 0)</f>
        <v>1</v>
      </c>
    </row>
    <row r="585" spans="1:16" x14ac:dyDescent="0.25">
      <c r="A585" t="s">
        <v>1745</v>
      </c>
      <c r="B585">
        <v>5114.6076770847103</v>
      </c>
      <c r="C585">
        <v>0.50611228539463904</v>
      </c>
      <c r="D585" s="3">
        <f>IF(C585&lt;&gt;"NA", (IF(C585&lt;0, -1/(2^C585), (2^C585))), "NA")</f>
        <v>1.4202178902331684</v>
      </c>
      <c r="E585">
        <v>0.119172628975938</v>
      </c>
      <c r="F585">
        <v>4.2468836153377802</v>
      </c>
      <c r="G585" s="1">
        <v>2.1676448646821798E-5</v>
      </c>
      <c r="H585" s="3">
        <v>6.3941136280435404E-4</v>
      </c>
      <c r="I585" t="s">
        <v>11</v>
      </c>
      <c r="J585" t="s">
        <v>977</v>
      </c>
      <c r="K585" t="s">
        <v>1746</v>
      </c>
      <c r="M585" s="3" t="str">
        <f>RIGHT(A585, 5)</f>
        <v>sense</v>
      </c>
      <c r="N585" s="3" t="str">
        <f>IF((OR($N$1 = M585,$O$1 = M585)), A585, "")</f>
        <v>PROKKA_06761_sense</v>
      </c>
      <c r="O585">
        <f>IF(Table1[[#This Row],[Transcript type]]=N$1, 1, 0)</f>
        <v>0</v>
      </c>
      <c r="P585">
        <f>IF(Table1[[#This Row],[Transcript type]] = O$1, 1, 0)</f>
        <v>1</v>
      </c>
    </row>
    <row r="586" spans="1:16" x14ac:dyDescent="0.25">
      <c r="A586" t="s">
        <v>1747</v>
      </c>
      <c r="B586">
        <v>1953.7666517591699</v>
      </c>
      <c r="C586">
        <v>0.49787876642748502</v>
      </c>
      <c r="D586" s="3">
        <f>IF(C586&lt;&gt;"NA", (IF(C586&lt;0, -1/(2^C586), (2^C586))), "NA")</f>
        <v>1.4121357338075633</v>
      </c>
      <c r="E586">
        <v>0.12183778239175599</v>
      </c>
      <c r="F586">
        <v>4.0864069966950796</v>
      </c>
      <c r="G586" s="1">
        <v>4.3810498499568897E-5</v>
      </c>
      <c r="H586">
        <v>1.1383775562506999E-3</v>
      </c>
      <c r="I586" t="s">
        <v>1748</v>
      </c>
      <c r="J586" t="s">
        <v>1749</v>
      </c>
      <c r="K586" t="s">
        <v>1750</v>
      </c>
      <c r="M586" s="3" t="str">
        <f>RIGHT(A586, 5)</f>
        <v>sense</v>
      </c>
      <c r="N586" s="3" t="str">
        <f>IF((OR($N$1 = M586,$O$1 = M586)), A586, "")</f>
        <v>PROKKA_06763_sense</v>
      </c>
      <c r="O586">
        <f>IF(Table1[[#This Row],[Transcript type]]=N$1, 1, 0)</f>
        <v>0</v>
      </c>
      <c r="P586">
        <f>IF(Table1[[#This Row],[Transcript type]] = O$1, 1, 0)</f>
        <v>1</v>
      </c>
    </row>
    <row r="587" spans="1:16" x14ac:dyDescent="0.25">
      <c r="A587" t="s">
        <v>1751</v>
      </c>
      <c r="B587">
        <v>155.018140521568</v>
      </c>
      <c r="C587">
        <v>0.57299764811155096</v>
      </c>
      <c r="D587" s="3">
        <f>IF(C587&lt;&gt;"NA", (IF(C587&lt;0, -1/(2^C587), (2^C587))), "NA")</f>
        <v>1.4876113373213151</v>
      </c>
      <c r="E587">
        <v>0.20190588857640501</v>
      </c>
      <c r="F587">
        <v>2.8379442132749801</v>
      </c>
      <c r="G587" s="3">
        <v>4.5405117665133204E-3</v>
      </c>
      <c r="H587">
        <v>4.09436318412029E-2</v>
      </c>
      <c r="I587" t="s">
        <v>11</v>
      </c>
      <c r="J587" t="s">
        <v>1752</v>
      </c>
      <c r="K587" t="s">
        <v>1753</v>
      </c>
      <c r="M587" s="3" t="str">
        <f>RIGHT(A587, 5)</f>
        <v>antis</v>
      </c>
      <c r="N587" s="3" t="str">
        <f>IF((OR($N$1 = M587,$O$1 = M587)), A587, "")</f>
        <v>PROKKA_06765_antis</v>
      </c>
      <c r="O587">
        <f>IF(Table1[[#This Row],[Transcript type]]=N$1, 1, 0)</f>
        <v>1</v>
      </c>
      <c r="P587">
        <f>IF(Table1[[#This Row],[Transcript type]] = O$1, 1, 0)</f>
        <v>0</v>
      </c>
    </row>
    <row r="588" spans="1:16" x14ac:dyDescent="0.25">
      <c r="A588" t="s">
        <v>1754</v>
      </c>
      <c r="B588">
        <v>418.10802638215199</v>
      </c>
      <c r="C588">
        <v>0.66842151680203898</v>
      </c>
      <c r="D588" s="3">
        <f>IF(C588&lt;&gt;"NA", (IF(C588&lt;0, -1/(2^C588), (2^C588))), "NA")</f>
        <v>1.5893330928703913</v>
      </c>
      <c r="E588">
        <v>0.17353861796376999</v>
      </c>
      <c r="F588">
        <v>3.8517162614582299</v>
      </c>
      <c r="G588" s="3">
        <v>1.17292881184127E-4</v>
      </c>
      <c r="H588" s="3">
        <v>2.62648988815898E-3</v>
      </c>
      <c r="I588" t="s">
        <v>11</v>
      </c>
      <c r="J588" t="s">
        <v>1755</v>
      </c>
      <c r="K588" t="s">
        <v>1756</v>
      </c>
      <c r="M588" s="3" t="str">
        <f>RIGHT(A588, 5)</f>
        <v>sense</v>
      </c>
      <c r="N588" s="3" t="str">
        <f>IF((OR($N$1 = M588,$O$1 = M588)), A588, "")</f>
        <v>PROKKA_06766_sense</v>
      </c>
      <c r="O588">
        <f>IF(Table1[[#This Row],[Transcript type]]=N$1, 1, 0)</f>
        <v>0</v>
      </c>
      <c r="P588">
        <f>IF(Table1[[#This Row],[Transcript type]] = O$1, 1, 0)</f>
        <v>1</v>
      </c>
    </row>
    <row r="589" spans="1:16" x14ac:dyDescent="0.25">
      <c r="A589" t="s">
        <v>1757</v>
      </c>
      <c r="B589">
        <v>496.91620387786998</v>
      </c>
      <c r="C589">
        <v>0.46317881900785901</v>
      </c>
      <c r="D589" s="3">
        <f>IF(C589&lt;&gt;"NA", (IF(C589&lt;0, -1/(2^C589), (2^C589))), "NA")</f>
        <v>1.3785760139761736</v>
      </c>
      <c r="E589">
        <v>0.15783270334143601</v>
      </c>
      <c r="F589">
        <v>2.93461880334061</v>
      </c>
      <c r="G589">
        <v>3.3395768140887599E-3</v>
      </c>
      <c r="H589">
        <v>3.2999095242922903E-2</v>
      </c>
      <c r="I589" t="s">
        <v>11</v>
      </c>
      <c r="J589" t="s">
        <v>1758</v>
      </c>
      <c r="K589" t="s">
        <v>1759</v>
      </c>
      <c r="M589" s="3" t="str">
        <f>RIGHT(A589, 5)</f>
        <v>sense</v>
      </c>
      <c r="N589" s="3" t="str">
        <f>IF((OR($N$1 = M589,$O$1 = M589)), A589, "")</f>
        <v>PROKKA_06782_sense</v>
      </c>
      <c r="O589">
        <f>IF(Table1[[#This Row],[Transcript type]]=N$1, 1, 0)</f>
        <v>0</v>
      </c>
      <c r="P589">
        <f>IF(Table1[[#This Row],[Transcript type]] = O$1, 1, 0)</f>
        <v>1</v>
      </c>
    </row>
    <row r="590" spans="1:16" x14ac:dyDescent="0.25">
      <c r="A590" t="s">
        <v>1760</v>
      </c>
      <c r="B590">
        <v>194.71544767383801</v>
      </c>
      <c r="C590">
        <v>0.666286771837585</v>
      </c>
      <c r="D590" s="3">
        <f>IF(C590&lt;&gt;"NA", (IF(C590&lt;0, -1/(2^C590), (2^C590))), "NA")</f>
        <v>1.5869831077434511</v>
      </c>
      <c r="E590">
        <v>0.228702192008258</v>
      </c>
      <c r="F590">
        <v>2.9133379351848401</v>
      </c>
      <c r="G590" s="3">
        <v>3.57587395571414E-3</v>
      </c>
      <c r="H590">
        <v>3.4501212173894201E-2</v>
      </c>
      <c r="I590" t="s">
        <v>11</v>
      </c>
      <c r="J590" t="s">
        <v>25</v>
      </c>
      <c r="K590" t="s">
        <v>1761</v>
      </c>
      <c r="M590" s="3" t="str">
        <f>RIGHT(A590, 5)</f>
        <v>antis</v>
      </c>
      <c r="N590" s="3" t="str">
        <f>IF((OR($N$1 = M590,$O$1 = M590)), A590, "")</f>
        <v>PROKKA_06791_antis</v>
      </c>
      <c r="O590">
        <f>IF(Table1[[#This Row],[Transcript type]]=N$1, 1, 0)</f>
        <v>1</v>
      </c>
      <c r="P590">
        <f>IF(Table1[[#This Row],[Transcript type]] = O$1, 1, 0)</f>
        <v>0</v>
      </c>
    </row>
    <row r="591" spans="1:16" x14ac:dyDescent="0.25">
      <c r="A591" t="s">
        <v>1762</v>
      </c>
      <c r="B591">
        <v>414.04032668831002</v>
      </c>
      <c r="C591">
        <v>0.58963773040059597</v>
      </c>
      <c r="D591" s="3">
        <f>IF(C591&lt;&gt;"NA", (IF(C591&lt;0, -1/(2^C591), (2^C591))), "NA")</f>
        <v>1.5048688181455407</v>
      </c>
      <c r="E591">
        <v>0.16996690029824599</v>
      </c>
      <c r="F591">
        <v>3.4691326921061698</v>
      </c>
      <c r="G591" s="3">
        <v>5.2214149916796396E-4</v>
      </c>
      <c r="H591" s="3">
        <v>8.6337942842217904E-3</v>
      </c>
      <c r="I591" t="s">
        <v>11</v>
      </c>
      <c r="J591" t="s">
        <v>25</v>
      </c>
      <c r="K591" t="s">
        <v>1763</v>
      </c>
      <c r="M591" s="3" t="str">
        <f>RIGHT(A591, 5)</f>
        <v>sense</v>
      </c>
      <c r="N591" s="3" t="str">
        <f>IF((OR($N$1 = M591,$O$1 = M591)), A591, "")</f>
        <v>PROKKA_06808_sense</v>
      </c>
      <c r="O591">
        <f>IF(Table1[[#This Row],[Transcript type]]=N$1, 1, 0)</f>
        <v>0</v>
      </c>
      <c r="P591">
        <f>IF(Table1[[#This Row],[Transcript type]] = O$1, 1, 0)</f>
        <v>1</v>
      </c>
    </row>
    <row r="592" spans="1:16" x14ac:dyDescent="0.25">
      <c r="A592" t="s">
        <v>1764</v>
      </c>
      <c r="B592">
        <v>341.29014126065198</v>
      </c>
      <c r="C592">
        <v>0.74606308344105499</v>
      </c>
      <c r="D592" s="3">
        <f>IF(C592&lt;&gt;"NA", (IF(C592&lt;0, -1/(2^C592), (2^C592))), "NA")</f>
        <v>1.6772097051333941</v>
      </c>
      <c r="E592">
        <v>0.17144564509278101</v>
      </c>
      <c r="F592">
        <v>4.3516012496981702</v>
      </c>
      <c r="G592" s="1">
        <v>1.3514688568419999E-5</v>
      </c>
      <c r="H592">
        <v>4.3664891815467402E-4</v>
      </c>
      <c r="I592" t="s">
        <v>11</v>
      </c>
      <c r="J592" s="4" t="s">
        <v>1773</v>
      </c>
      <c r="K592" t="s">
        <v>1765</v>
      </c>
      <c r="M592" s="3" t="str">
        <f>RIGHT(A592, 5)</f>
        <v>sense</v>
      </c>
      <c r="N592" s="3" t="str">
        <f>IF((OR($N$1 = M592,$O$1 = M592)), A592, "")</f>
        <v>PROKKA_06809_sense</v>
      </c>
      <c r="O592">
        <f>IF(Table1[[#This Row],[Transcript type]]=N$1, 1, 0)</f>
        <v>0</v>
      </c>
      <c r="P592">
        <f>IF(Table1[[#This Row],[Transcript type]] = O$1, 1, 0)</f>
        <v>1</v>
      </c>
    </row>
    <row r="593" spans="1:16" x14ac:dyDescent="0.25">
      <c r="A593" t="s">
        <v>1766</v>
      </c>
      <c r="B593">
        <v>71.329650186430598</v>
      </c>
      <c r="C593">
        <v>0.88185762170345805</v>
      </c>
      <c r="D593" s="3">
        <f>IF(C593&lt;&gt;"NA", (IF(C593&lt;0, -1/(2^C593), (2^C593))), "NA")</f>
        <v>1.8427465044020008</v>
      </c>
      <c r="E593">
        <v>0.248128510574538</v>
      </c>
      <c r="F593">
        <v>3.5540358488491699</v>
      </c>
      <c r="G593" s="3">
        <v>3.7936749823887E-4</v>
      </c>
      <c r="H593">
        <v>6.7748137594585102E-3</v>
      </c>
      <c r="I593" t="s">
        <v>11</v>
      </c>
      <c r="J593" s="3" t="s">
        <v>25</v>
      </c>
      <c r="K593" t="s">
        <v>1767</v>
      </c>
      <c r="M593" s="3" t="str">
        <f>RIGHT(A593, 5)</f>
        <v>antis</v>
      </c>
      <c r="N593" s="3" t="str">
        <f>IF((OR($N$1 = M593,$O$1 = M593)), A593, "")</f>
        <v>PROKKA_06851_antis</v>
      </c>
      <c r="O593">
        <f>IF(Table1[[#This Row],[Transcript type]]=N$1, 1, 0)</f>
        <v>1</v>
      </c>
      <c r="P593">
        <f>IF(Table1[[#This Row],[Transcript type]] = O$1, 1, 0)</f>
        <v>0</v>
      </c>
    </row>
    <row r="594" spans="1:16" x14ac:dyDescent="0.25">
      <c r="A594" t="s">
        <v>1768</v>
      </c>
      <c r="B594">
        <v>338.71117692306802</v>
      </c>
      <c r="C594">
        <v>0.78412738011482896</v>
      </c>
      <c r="D594" s="3">
        <f>IF(C594&lt;&gt;"NA", (IF(C594&lt;0, -1/(2^C594), (2^C594))), "NA")</f>
        <v>1.722050415251402</v>
      </c>
      <c r="E594">
        <v>0.16246722751280801</v>
      </c>
      <c r="F594">
        <v>4.8263726298463103</v>
      </c>
      <c r="G594" s="1">
        <v>1.3904224732924999E-6</v>
      </c>
      <c r="H594" s="1">
        <v>6.9677191493259702E-5</v>
      </c>
      <c r="I594" t="s">
        <v>11</v>
      </c>
      <c r="J594" s="2" t="s">
        <v>1774</v>
      </c>
      <c r="K594" t="s">
        <v>1769</v>
      </c>
      <c r="M594" s="3" t="str">
        <f>RIGHT(A594, 5)</f>
        <v>igbot</v>
      </c>
      <c r="N594" s="3" t="str">
        <f>IF((OR($N$1 = M594,$O$1 = M594)), A594, "")</f>
        <v/>
      </c>
      <c r="O594">
        <f>IF(Table1[[#This Row],[Transcript type]]=N$1, 1, 0)</f>
        <v>0</v>
      </c>
      <c r="P594">
        <f>IF(Table1[[#This Row],[Transcript type]] = O$1, 1,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CF39_25vs29_TDESEQ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2021-09-24T22:50:20Z</dcterms:created>
  <dcterms:modified xsi:type="dcterms:W3CDTF">2021-10-05T21:12:05Z</dcterms:modified>
</cp:coreProperties>
</file>