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37 C Analysis\"/>
    </mc:Choice>
  </mc:AlternateContent>
  <bookViews>
    <workbookView minimized="1"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" i="1"/>
  <c r="C3" i="1"/>
  <c r="C4" i="1"/>
  <c r="C5" i="1"/>
  <c r="C9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4" i="1"/>
  <c r="C21" i="1"/>
  <c r="C25" i="1"/>
  <c r="C26" i="1"/>
  <c r="C22" i="1"/>
  <c r="C27" i="1"/>
  <c r="C28" i="1"/>
  <c r="C29" i="1"/>
  <c r="C30" i="1"/>
  <c r="C31" i="1"/>
  <c r="C32" i="1"/>
  <c r="C33" i="1"/>
  <c r="C34" i="1"/>
  <c r="C45" i="1"/>
  <c r="C46" i="1"/>
  <c r="C47" i="1"/>
  <c r="C48" i="1"/>
  <c r="C49" i="1"/>
  <c r="C108" i="1"/>
  <c r="C35" i="1"/>
  <c r="C50" i="1"/>
  <c r="C51" i="1"/>
  <c r="C52" i="1"/>
  <c r="C53" i="1"/>
  <c r="C109" i="1"/>
  <c r="C110" i="1"/>
  <c r="C54" i="1"/>
  <c r="C55" i="1"/>
  <c r="C56" i="1"/>
  <c r="C57" i="1"/>
  <c r="C58" i="1"/>
  <c r="C59" i="1"/>
  <c r="C60" i="1"/>
  <c r="C61" i="1"/>
  <c r="C62" i="1"/>
  <c r="C63" i="1"/>
  <c r="C64" i="1"/>
  <c r="C111" i="1"/>
  <c r="C65" i="1"/>
  <c r="C66" i="1"/>
  <c r="C67" i="1"/>
  <c r="C68" i="1"/>
  <c r="C69" i="1"/>
  <c r="C70" i="1"/>
  <c r="C71" i="1"/>
  <c r="C112" i="1"/>
  <c r="C72" i="1"/>
  <c r="C73" i="1"/>
  <c r="C74" i="1"/>
  <c r="C75" i="1"/>
  <c r="C76" i="1"/>
  <c r="C77" i="1"/>
  <c r="C78" i="1"/>
  <c r="C113" i="1"/>
  <c r="C79" i="1"/>
  <c r="C80" i="1"/>
  <c r="C81" i="1"/>
  <c r="C82" i="1"/>
  <c r="C83" i="1"/>
  <c r="C84" i="1"/>
  <c r="C85" i="1"/>
  <c r="C86" i="1"/>
  <c r="C114" i="1"/>
  <c r="C87" i="1"/>
  <c r="C88" i="1"/>
  <c r="C89" i="1"/>
  <c r="C90" i="1"/>
  <c r="C91" i="1"/>
  <c r="C92" i="1"/>
  <c r="C115" i="1"/>
  <c r="C116" i="1"/>
  <c r="C93" i="1"/>
  <c r="C94" i="1"/>
  <c r="C95" i="1"/>
  <c r="C117" i="1"/>
  <c r="C118" i="1"/>
  <c r="C119" i="1"/>
  <c r="C120" i="1"/>
  <c r="C96" i="1"/>
  <c r="C97" i="1"/>
  <c r="C121" i="1"/>
  <c r="C98" i="1"/>
  <c r="C99" i="1"/>
  <c r="C100" i="1"/>
  <c r="C122" i="1"/>
  <c r="C36" i="1"/>
  <c r="C123" i="1"/>
  <c r="C37" i="1"/>
  <c r="C101" i="1"/>
  <c r="C38" i="1"/>
  <c r="C102" i="1"/>
  <c r="C103" i="1"/>
  <c r="C104" i="1"/>
  <c r="C39" i="1"/>
  <c r="C105" i="1"/>
  <c r="C106" i="1"/>
  <c r="C107" i="1"/>
  <c r="C40" i="1"/>
  <c r="C124" i="1"/>
  <c r="C41" i="1"/>
  <c r="C125" i="1"/>
  <c r="C42" i="1"/>
  <c r="C43" i="1"/>
  <c r="C44" i="1"/>
  <c r="L81" i="1"/>
  <c r="L110" i="1"/>
  <c r="L108" i="1"/>
  <c r="L51" i="1"/>
  <c r="L94" i="1"/>
  <c r="L54" i="1"/>
  <c r="L74" i="1"/>
  <c r="L99" i="1"/>
  <c r="L69" i="1"/>
  <c r="L9" i="1"/>
  <c r="L53" i="1"/>
  <c r="L111" i="1"/>
  <c r="L82" i="1"/>
  <c r="L101" i="1"/>
  <c r="L64" i="1"/>
  <c r="L17" i="1"/>
  <c r="L58" i="1"/>
  <c r="L20" i="1"/>
  <c r="L6" i="1"/>
  <c r="L93" i="1"/>
  <c r="L7" i="1"/>
  <c r="L83" i="1"/>
  <c r="L113" i="1"/>
  <c r="L14" i="1"/>
  <c r="L91" i="1"/>
  <c r="L75" i="1"/>
  <c r="L34" i="1"/>
  <c r="L49" i="1"/>
  <c r="L84" i="1"/>
  <c r="L78" i="1"/>
  <c r="L57" i="1"/>
  <c r="L109" i="1"/>
  <c r="L90" i="1"/>
  <c r="L73" i="1"/>
  <c r="L107" i="1"/>
  <c r="L3" i="1"/>
  <c r="L35" i="1"/>
  <c r="L2" i="1"/>
  <c r="L45" i="1"/>
  <c r="L66" i="1"/>
  <c r="L16" i="1"/>
  <c r="L72" i="1"/>
  <c r="L8" i="1"/>
  <c r="L23" i="1"/>
  <c r="L88" i="1"/>
  <c r="L19" i="1"/>
  <c r="L4" i="1"/>
  <c r="L68" i="1"/>
  <c r="L5" i="1"/>
  <c r="L76" i="1"/>
  <c r="L98" i="1"/>
  <c r="L97" i="1"/>
  <c r="L33" i="1"/>
  <c r="L32" i="1"/>
  <c r="L125" i="1"/>
  <c r="L121" i="1"/>
  <c r="L120" i="1"/>
  <c r="L65" i="1"/>
  <c r="L28" i="1"/>
  <c r="L29" i="1"/>
  <c r="L31" i="1"/>
  <c r="L30" i="1"/>
  <c r="L27" i="1"/>
  <c r="L24" i="1"/>
  <c r="L18" i="1"/>
  <c r="L85" i="1"/>
  <c r="L12" i="1"/>
  <c r="L36" i="1"/>
  <c r="L104" i="1"/>
  <c r="L102" i="1"/>
  <c r="L106" i="1"/>
  <c r="L103" i="1"/>
  <c r="L37" i="1"/>
  <c r="L38" i="1"/>
  <c r="L40" i="1"/>
  <c r="L47" i="1"/>
  <c r="L56" i="1"/>
  <c r="L116" i="1"/>
  <c r="L62" i="1"/>
  <c r="L80" i="1"/>
  <c r="L105" i="1"/>
  <c r="L55" i="1"/>
  <c r="L67" i="1"/>
  <c r="L115" i="1"/>
  <c r="L52" i="1"/>
  <c r="L95" i="1"/>
  <c r="L59" i="1"/>
  <c r="L112" i="1"/>
  <c r="L96" i="1"/>
  <c r="L77" i="1"/>
  <c r="L50" i="1"/>
  <c r="L124" i="1"/>
  <c r="L117" i="1"/>
  <c r="L114" i="1"/>
  <c r="L41" i="1"/>
  <c r="L42" i="1"/>
  <c r="L43" i="1"/>
  <c r="L22" i="1"/>
  <c r="L44" i="1"/>
  <c r="L25" i="1"/>
  <c r="L123" i="1"/>
  <c r="L48" i="1"/>
  <c r="L100" i="1"/>
  <c r="L122" i="1"/>
  <c r="L10" i="1"/>
  <c r="L60" i="1"/>
  <c r="L119" i="1"/>
  <c r="L89" i="1"/>
  <c r="L26" i="1"/>
  <c r="L63" i="1"/>
  <c r="L71" i="1"/>
  <c r="L13" i="1"/>
  <c r="L87" i="1"/>
  <c r="L92" i="1"/>
  <c r="L11" i="1"/>
  <c r="L15" i="1"/>
  <c r="L79" i="1"/>
  <c r="L61" i="1"/>
  <c r="L86" i="1"/>
  <c r="L70" i="1"/>
  <c r="L39" i="1"/>
  <c r="L21" i="1"/>
  <c r="L118" i="1"/>
  <c r="L46" i="1"/>
</calcChain>
</file>

<file path=xl/sharedStrings.xml><?xml version="1.0" encoding="utf-8"?>
<sst xmlns="http://schemas.openxmlformats.org/spreadsheetml/2006/main" count="764" uniqueCount="534">
  <si>
    <t>locus</t>
  </si>
  <si>
    <t>CF39 Log2FoldChange_25vs37</t>
  </si>
  <si>
    <t>CF39 padj_25vs37</t>
  </si>
  <si>
    <t>gene</t>
  </si>
  <si>
    <t>product</t>
  </si>
  <si>
    <t>locusNumber</t>
  </si>
  <si>
    <t>n/a</t>
  </si>
  <si>
    <t>hypothetical protein</t>
  </si>
  <si>
    <t>putative lipoprotein</t>
  </si>
  <si>
    <t>PROKKA_00133_sense</t>
  </si>
  <si>
    <t>putative alkylphosphonate uptake protein</t>
  </si>
  <si>
    <t>PROKKA_00133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</si>
  <si>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</si>
  <si>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</si>
  <si>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</si>
  <si>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</si>
  <si>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</si>
  <si>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</si>
  <si>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</si>
  <si>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</si>
  <si>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PROKKA_00315_sense</t>
  </si>
  <si>
    <t>PROKKA_00315</t>
  </si>
  <si>
    <t>rpoH</t>
  </si>
  <si>
    <t>sigma factor RpoH</t>
  </si>
  <si>
    <t>PROKKA_00390</t>
  </si>
  <si>
    <t>PROKKA_00390_sense</t>
  </si>
  <si>
    <t>PROKKA_00413_sense</t>
  </si>
  <si>
    <t>TM2 domain-containing protein</t>
  </si>
  <si>
    <t>PROKKA_00413</t>
  </si>
  <si>
    <t>PROKKA_00438_sense</t>
  </si>
  <si>
    <t>pasP</t>
  </si>
  <si>
    <t>PasP</t>
  </si>
  <si>
    <t>PROKKA_00438</t>
  </si>
  <si>
    <t>PROKKA_00462_sense</t>
  </si>
  <si>
    <t>putative long-chain acyl-CoA thioester hydrolase family protein</t>
  </si>
  <si>
    <t>PROKKA_00462</t>
  </si>
  <si>
    <t>cspA</t>
  </si>
  <si>
    <t>PROKKA_00469</t>
  </si>
  <si>
    <t>PROKKA_00469_sense</t>
  </si>
  <si>
    <t>PROKKA_00470_antis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</si>
  <si>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</si>
  <si>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</si>
  <si>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</si>
  <si>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</si>
  <si>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</si>
  <si>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</si>
  <si>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</si>
  <si>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</si>
  <si>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PROKKA_00597_sense</t>
  </si>
  <si>
    <t>rpsU</t>
  </si>
  <si>
    <t>30S ribosomal protein S21</t>
  </si>
  <si>
    <t>PROKKA_00597</t>
  </si>
  <si>
    <t>PROKKA_00628_sense</t>
  </si>
  <si>
    <t>prtN</t>
  </si>
  <si>
    <t>transcriptional regulator PrtN</t>
  </si>
  <si>
    <t>PROKKA_00628</t>
  </si>
  <si>
    <t>PROKKA_00633_sense</t>
  </si>
  <si>
    <t>putative holin</t>
  </si>
  <si>
    <t>PROKKA_00633</t>
  </si>
  <si>
    <t>PROKKA_00656_antis</t>
  </si>
  <si>
    <t>speD</t>
  </si>
  <si>
    <t>S-adenosylmethionine decarboxylase proenzyme</t>
  </si>
  <si>
    <t>PROKKA_00656</t>
  </si>
  <si>
    <t>PROKKA_00684_sense</t>
  </si>
  <si>
    <t>PROKKA_00684</t>
  </si>
  <si>
    <t>PROKKA_00685_antis</t>
  </si>
  <si>
    <t>nusG</t>
  </si>
  <si>
    <t>transcription antitermination protein NusG</t>
  </si>
  <si>
    <t>PROKKA_00685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</si>
  <si>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</si>
  <si>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</si>
  <si>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</si>
  <si>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</si>
  <si>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</si>
  <si>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</si>
  <si>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</si>
  <si>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</si>
  <si>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</si>
  <si>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</si>
  <si>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rpsG</t>
  </si>
  <si>
    <t>30S ribosomal protein S7</t>
  </si>
  <si>
    <t>PROKKA_00696</t>
  </si>
  <si>
    <t>PROKKA_00696_sense</t>
  </si>
  <si>
    <t>PROKKA_00700_antis</t>
  </si>
  <si>
    <t>rplC</t>
  </si>
  <si>
    <t>50S ribosomal protein L3</t>
  </si>
  <si>
    <t>PROKKA_00700</t>
  </si>
  <si>
    <t>PROKKA_00700_sense</t>
  </si>
  <si>
    <t>rpsH</t>
  </si>
  <si>
    <t>30S ribosomal protein S8</t>
  </si>
  <si>
    <t>PROKKA_00714</t>
  </si>
  <si>
    <t>PROKKA_00714_sense</t>
  </si>
  <si>
    <t>PROKKA_00786_sense</t>
  </si>
  <si>
    <t>ppiC2</t>
  </si>
  <si>
    <t>peptidyl-prolyl cis-trans isomerase C2</t>
  </si>
  <si>
    <t>PROKKA_00786</t>
  </si>
  <si>
    <t>DNA-binding protein HU</t>
  </si>
  <si>
    <t>PROKKA_01085_sense</t>
  </si>
  <si>
    <t>OPT family oligopeptide transporter</t>
  </si>
  <si>
    <t>PROKKA_01085</t>
  </si>
  <si>
    <t>PROKKA_01198_sense</t>
  </si>
  <si>
    <t>yajC</t>
  </si>
  <si>
    <t>preprotein translocase subunit YajC</t>
  </si>
  <si>
    <t>PROKKA_01198</t>
  </si>
  <si>
    <t>PROKKA_01284_sense</t>
  </si>
  <si>
    <t>dsbC</t>
  </si>
  <si>
    <t>thiol:disulfide interchange protein DsbC</t>
  </si>
  <si>
    <t>PROKKA_01284</t>
  </si>
  <si>
    <t>PROKKA_01297_sense</t>
  </si>
  <si>
    <t>YaeQ family protein</t>
  </si>
  <si>
    <t>PROKKA_01297</t>
  </si>
  <si>
    <t>PROKKA_01348_sense</t>
  </si>
  <si>
    <t>PROKKA_01348</t>
  </si>
  <si>
    <t>PROKKA_01367_sense</t>
  </si>
  <si>
    <t>rpsB</t>
  </si>
  <si>
    <t>30S ribosomal protein S2</t>
  </si>
  <si>
    <t>PROKKA_01367</t>
  </si>
  <si>
    <t>PROKKA_01400_sense</t>
  </si>
  <si>
    <t>putative lipoprotein NlpD</t>
  </si>
  <si>
    <t>PROKKA_01400</t>
  </si>
  <si>
    <t>leucyl-tRNA synthetase</t>
  </si>
  <si>
    <t>PROKKA_01517</t>
  </si>
  <si>
    <t>PROKKA_01517_sense</t>
  </si>
  <si>
    <t>PROKKA_01754_antis</t>
  </si>
  <si>
    <t>PROKKA_01754</t>
  </si>
  <si>
    <t>PROKKA_01754_sense</t>
  </si>
  <si>
    <t>PROKKA_01755_antis</t>
  </si>
  <si>
    <t>capB_2</t>
  </si>
  <si>
    <t>PROKKA_01755</t>
  </si>
  <si>
    <t>PROKKA_01755_sense</t>
  </si>
  <si>
    <t>fklB_2</t>
  </si>
  <si>
    <t>peptidyl-prolyl cis-trans isomerase FklB</t>
  </si>
  <si>
    <t>PROKKA_01761</t>
  </si>
  <si>
    <t>PROKKA_01761_sense</t>
  </si>
  <si>
    <t>PROKKA_01865_antis</t>
  </si>
  <si>
    <t>rpsA_1</t>
  </si>
  <si>
    <t>30S ribosomal protein S1</t>
  </si>
  <si>
    <t>PROKKA_01865</t>
  </si>
  <si>
    <t>PROKKA_02062_sense</t>
  </si>
  <si>
    <t>rpmF</t>
  </si>
  <si>
    <t>50S ribosomal protein L32</t>
  </si>
  <si>
    <t>PROKKA_02062</t>
  </si>
  <si>
    <t>PROKKA_02066_antis</t>
  </si>
  <si>
    <t>acpP_1</t>
  </si>
  <si>
    <t>acyl carrier protein</t>
  </si>
  <si>
    <t>PROKKA_02066</t>
  </si>
  <si>
    <t>PROKKA_02293_antis</t>
  </si>
  <si>
    <t>liuA_5</t>
  </si>
  <si>
    <t>putative isovaleryl-CoA dehydrogenase</t>
  </si>
  <si>
    <t>PROKKA_02293</t>
  </si>
  <si>
    <t>oprQ</t>
  </si>
  <si>
    <t>OprQ</t>
  </si>
  <si>
    <t>PROKKA_02357</t>
  </si>
  <si>
    <t>PROKKA_02357_sense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</si>
  <si>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</si>
  <si>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</si>
  <si>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</si>
  <si>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</si>
  <si>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</si>
  <si>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</si>
  <si>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</si>
  <si>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</si>
  <si>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</si>
  <si>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</si>
  <si>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</si>
  <si>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</si>
  <si>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</si>
  <si>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</si>
  <si>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4-hydroxyphenylpyruvate dioxygenase</t>
  </si>
  <si>
    <t>PROKKA_02753_sense</t>
  </si>
  <si>
    <t>putative nitroreductase</t>
  </si>
  <si>
    <t>PROKKA_02753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</si>
  <si>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</si>
  <si>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</si>
  <si>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</si>
  <si>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</si>
  <si>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</si>
  <si>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</si>
  <si>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</si>
  <si>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</si>
  <si>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PROKKA_02936_sense</t>
  </si>
  <si>
    <t>putative dipeptidase</t>
  </si>
  <si>
    <t>PROKKA_02936</t>
  </si>
  <si>
    <t>homospermidine synthase</t>
  </si>
  <si>
    <t>PROKKA_03146</t>
  </si>
  <si>
    <t>PROKKA_03146_sense</t>
  </si>
  <si>
    <t>PROKKA_03148_sense</t>
  </si>
  <si>
    <t>carboxylate/amino acid/amine transporter</t>
  </si>
  <si>
    <t>PROKKA_03148</t>
  </si>
  <si>
    <t>PROKKA_03401_sense</t>
  </si>
  <si>
    <t>liuR</t>
  </si>
  <si>
    <t>regulator of liu genes</t>
  </si>
  <si>
    <t>PROKKA_03401</t>
  </si>
  <si>
    <t>putative desaturase</t>
  </si>
  <si>
    <t>PROKKA_03520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</si>
  <si>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</si>
  <si>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</si>
  <si>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</si>
  <si>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</si>
  <si>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</si>
  <si>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</si>
  <si>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</si>
  <si>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</si>
  <si>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</si>
  <si>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</si>
  <si>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</si>
  <si>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</si>
  <si>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PROKKA_03568_antis</t>
  </si>
  <si>
    <t>PROKKA_03568</t>
  </si>
  <si>
    <t>PROKKA_03619_antis</t>
  </si>
  <si>
    <t>hupB_2</t>
  </si>
  <si>
    <t>PROKKA_03619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</si>
  <si>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</si>
  <si>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</si>
  <si>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</si>
  <si>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</si>
  <si>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</si>
  <si>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</si>
  <si>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</si>
  <si>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</si>
  <si>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</si>
  <si>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</si>
  <si>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</si>
  <si>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</si>
  <si>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</si>
  <si>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</si>
  <si>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</si>
  <si>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</si>
  <si>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PROKKA_03717_sense</t>
  </si>
  <si>
    <t>exsD</t>
  </si>
  <si>
    <t>ExsD</t>
  </si>
  <si>
    <t>PROKKA_03717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</si>
  <si>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</si>
  <si>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</si>
  <si>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</si>
  <si>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</si>
  <si>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</si>
  <si>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</si>
  <si>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</si>
  <si>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</si>
  <si>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</si>
  <si>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</si>
  <si>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</si>
  <si>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</si>
  <si>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</si>
  <si>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</si>
  <si>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</si>
  <si>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</si>
  <si>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PROKKA_03759_sense</t>
  </si>
  <si>
    <t>McHr</t>
  </si>
  <si>
    <t>PROKKA_03759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</si>
  <si>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</si>
  <si>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</si>
  <si>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</si>
  <si>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</si>
  <si>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</si>
  <si>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</si>
  <si>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</si>
  <si>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</si>
  <si>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PROKKA_03853_sense</t>
  </si>
  <si>
    <t>sdhA_2</t>
  </si>
  <si>
    <t>succinate dehydrogenase (A subunit)</t>
  </si>
  <si>
    <t>PROKKA_03853</t>
  </si>
  <si>
    <t>PROKKA_03857_sense</t>
  </si>
  <si>
    <t>lipid-binding start domain-containing protein</t>
  </si>
  <si>
    <t>PROKKA_03857</t>
  </si>
  <si>
    <t>anr</t>
  </si>
  <si>
    <t>transcriptional regulator Anr</t>
  </si>
  <si>
    <t>PROKKA_03894</t>
  </si>
  <si>
    <t>PROKKA_03894_sense</t>
  </si>
  <si>
    <t>membrane protein</t>
  </si>
  <si>
    <t>PROKKA_04094_sense</t>
  </si>
  <si>
    <t>lasI</t>
  </si>
  <si>
    <t>autoinducer synthesis protein LasI</t>
  </si>
  <si>
    <t>PROKKA_04094</t>
  </si>
  <si>
    <t>PROKKA_04318</t>
  </si>
  <si>
    <t>PROKKA_04318_sense</t>
  </si>
  <si>
    <t>PROKKA_04466_sense</t>
  </si>
  <si>
    <t>oprL</t>
  </si>
  <si>
    <t>Peptidoglycan associated lipoprotein OprL precursor</t>
  </si>
  <si>
    <t>PROKKA_04466</t>
  </si>
  <si>
    <t>PROKKA_04481_sense</t>
  </si>
  <si>
    <t>oprD_2</t>
  </si>
  <si>
    <t>Basic amino acid basic peptide and imipenem outer membrane porin OprD precursor</t>
  </si>
  <si>
    <t>PROKKA_04481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</si>
  <si>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</si>
  <si>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</si>
  <si>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</si>
  <si>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</si>
  <si>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</si>
  <si>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</si>
  <si>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</si>
  <si>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PROKKA_04591_sense</t>
  </si>
  <si>
    <t>PROKKA_04591</t>
  </si>
  <si>
    <t>slyD_1</t>
  </si>
  <si>
    <t>peptidyl-prolyl cis-trans isomerase SlyD</t>
  </si>
  <si>
    <t>PROKKA_04610</t>
  </si>
  <si>
    <t>PROKKA_04610_sense</t>
  </si>
  <si>
    <t>PROKKA_04676</t>
  </si>
  <si>
    <t>PROKKA_04676_sense</t>
  </si>
  <si>
    <t>PROKKA_04713_sense</t>
  </si>
  <si>
    <t>PROKKA_04713</t>
  </si>
  <si>
    <t>rhlA_2</t>
  </si>
  <si>
    <t>rhamnosyltransferase chain A</t>
  </si>
  <si>
    <t>PROKKA_04755</t>
  </si>
  <si>
    <t>PROKKA_04755_sense</t>
  </si>
  <si>
    <t>PROKKA_04934_sense</t>
  </si>
  <si>
    <t>feoA</t>
  </si>
  <si>
    <t>ferrous iron transport protein A</t>
  </si>
  <si>
    <t>PROKKA_04934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</si>
  <si>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</si>
  <si>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</si>
  <si>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</si>
  <si>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</si>
  <si>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</si>
  <si>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</si>
  <si>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PROKKA_05177_sense</t>
  </si>
  <si>
    <t>PROKKA_05177</t>
  </si>
  <si>
    <t>PROKKA_05181</t>
  </si>
  <si>
    <t>PROKKA_05181_sense</t>
  </si>
  <si>
    <t>PROKKA_05182</t>
  </si>
  <si>
    <t>PROKKA_05182_sense</t>
  </si>
  <si>
    <t>PROKKA_05183_antis</t>
  </si>
  <si>
    <t>PROKKA_05183</t>
  </si>
  <si>
    <t>PROKKA_05183_sense</t>
  </si>
  <si>
    <t>PROKKA_05213_antis</t>
  </si>
  <si>
    <t>PROKKA_05213</t>
  </si>
  <si>
    <t>PROKKA_05213_sense</t>
  </si>
  <si>
    <t>pyridine nucleotide-disulfide family oxidoreductase</t>
  </si>
  <si>
    <t>PROKKA_05227</t>
  </si>
  <si>
    <t>PROKKA_05227_sense</t>
  </si>
  <si>
    <t>PROKKA_05281_sense</t>
  </si>
  <si>
    <t>fklB_3</t>
  </si>
  <si>
    <t>PROKKA_05281</t>
  </si>
  <si>
    <t>PROKKA_05322_sense</t>
  </si>
  <si>
    <t>PROKKA_05322</t>
  </si>
  <si>
    <t>PROKKA_05352</t>
  </si>
  <si>
    <t>PROKKA_05352_sense</t>
  </si>
  <si>
    <t>PROKKA_05383_antis</t>
  </si>
  <si>
    <t>ipk</t>
  </si>
  <si>
    <t>isopentenyl monophosphate kinase</t>
  </si>
  <si>
    <t>PROKKA_05383</t>
  </si>
  <si>
    <t>PROKKA_05466_sense</t>
  </si>
  <si>
    <t>pnp</t>
  </si>
  <si>
    <t>polyribonucleotide nucleotidyltransferase</t>
  </si>
  <si>
    <t>PROKKA_05466</t>
  </si>
  <si>
    <t>PROKKA_05467_sense</t>
  </si>
  <si>
    <t>rpsO</t>
  </si>
  <si>
    <t>30S ribosomal protein S15</t>
  </si>
  <si>
    <t>PROKKA_05467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</si>
  <si>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</si>
  <si>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</si>
  <si>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</si>
  <si>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</si>
  <si>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</si>
  <si>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</si>
  <si>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</si>
  <si>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</si>
  <si>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</si>
  <si>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</si>
  <si>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</si>
  <si>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</si>
  <si>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PROKKA_05669</t>
  </si>
  <si>
    <t>PROKKA_05669_sense</t>
  </si>
  <si>
    <t>PROKKA_05670_antis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</si>
  <si>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</si>
  <si>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</si>
  <si>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</si>
  <si>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</si>
  <si>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</si>
  <si>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</si>
  <si>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</si>
  <si>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</si>
  <si>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</si>
  <si>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</si>
  <si>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</si>
  <si>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</si>
  <si>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</si>
  <si>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</si>
  <si>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</si>
  <si>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</si>
  <si>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PROKKA_05806_sense</t>
  </si>
  <si>
    <t>hisI</t>
  </si>
  <si>
    <t>phosphoribosyl-AMP cyclohydrolase</t>
  </si>
  <si>
    <t>PROKKA_05806</t>
  </si>
  <si>
    <t>PROKKA_05867_sense</t>
  </si>
  <si>
    <t>secB</t>
  </si>
  <si>
    <t>secretion protein SecB</t>
  </si>
  <si>
    <t>PROKKA_05867</t>
  </si>
  <si>
    <t>PROKKA_05987_sense</t>
  </si>
  <si>
    <t>trxA_3</t>
  </si>
  <si>
    <t>thioredoxin</t>
  </si>
  <si>
    <t>PROKKA_05987</t>
  </si>
  <si>
    <t>PROKKA_06022_sense</t>
  </si>
  <si>
    <t>rnk</t>
  </si>
  <si>
    <t>nucleoside diphosphate kinase regulator</t>
  </si>
  <si>
    <t>PROKKA_06022</t>
  </si>
  <si>
    <t>PROKKA_06034_sense</t>
  </si>
  <si>
    <t>PROKKA_06034</t>
  </si>
  <si>
    <t>PROKKA_06065_antis</t>
  </si>
  <si>
    <t>rpmB</t>
  </si>
  <si>
    <t>50S ribosomal protein L28</t>
  </si>
  <si>
    <t>PROKKA_06065</t>
  </si>
  <si>
    <t>PROKKA_06065_sense</t>
  </si>
  <si>
    <t>dhcR_10</t>
  </si>
  <si>
    <t>DhcR transcriptional regulator</t>
  </si>
  <si>
    <t>PROKKA_06193</t>
  </si>
  <si>
    <t>PROKKA_06193_sense</t>
  </si>
  <si>
    <t>Present in Lory Analysis (Line #)</t>
  </si>
  <si>
    <t>Blast conformation</t>
  </si>
  <si>
    <t>Y</t>
  </si>
  <si>
    <t>PA14_05960</t>
  </si>
  <si>
    <t>Fold Change in Lory Analysis (sense) (37 positive, 28 negative)</t>
  </si>
  <si>
    <t>PA14_01560</t>
  </si>
  <si>
    <t>PA14_03430</t>
  </si>
  <si>
    <t>PA14_03450</t>
  </si>
  <si>
    <t>PA14_04010</t>
  </si>
  <si>
    <t>PA14_04930</t>
  </si>
  <si>
    <t>PA14_05210</t>
  </si>
  <si>
    <t>PA14_05510</t>
  </si>
  <si>
    <t>PA14_05860</t>
  </si>
  <si>
    <t>PA14_06290</t>
  </si>
  <si>
    <t>PA14_07560</t>
  </si>
  <si>
    <t>PA14_07950</t>
  </si>
  <si>
    <t>PA14_07990</t>
  </si>
  <si>
    <t>PA14_08390</t>
  </si>
  <si>
    <t>PA14_08695</t>
  </si>
  <si>
    <t>PA14_08710</t>
  </si>
  <si>
    <t>PA14_08740</t>
  </si>
  <si>
    <t>PA14_08750</t>
  </si>
  <si>
    <t>PA14_08810</t>
  </si>
  <si>
    <t>PA14_08850</t>
  </si>
  <si>
    <t>PA14_08990</t>
  </si>
  <si>
    <t>PA14_09890</t>
  </si>
  <si>
    <t>PA14_12980</t>
  </si>
  <si>
    <t>PA14_14610</t>
  </si>
  <si>
    <t>PA14_16050</t>
  </si>
  <si>
    <t>PA14_16210</t>
  </si>
  <si>
    <t>PA14_16840</t>
  </si>
  <si>
    <t>PA14_17060</t>
  </si>
  <si>
    <t>PA14_17470</t>
  </si>
  <si>
    <t>PA14_18870</t>
  </si>
  <si>
    <t>PA14_21760</t>
  </si>
  <si>
    <t>PA14_21820</t>
  </si>
  <si>
    <t>PA14_23330</t>
  </si>
  <si>
    <t>PA14_25630</t>
  </si>
  <si>
    <t>PA14_25670</t>
  </si>
  <si>
    <t>PA14_27730</t>
  </si>
  <si>
    <t>PA14_28400</t>
  </si>
  <si>
    <t>PA14_28660</t>
  </si>
  <si>
    <t>PA14_28670</t>
  </si>
  <si>
    <t>PA14_28680</t>
  </si>
  <si>
    <t>PA14_30800</t>
  </si>
  <si>
    <t>PA14_31350</t>
  </si>
  <si>
    <t>PA14_31500</t>
  </si>
  <si>
    <t>PA14_31510</t>
  </si>
  <si>
    <t>PA14_33730</t>
  </si>
  <si>
    <t>PA14_35770</t>
  </si>
  <si>
    <t>PA14_35790</t>
  </si>
  <si>
    <t>PA14_38430</t>
  </si>
  <si>
    <t>PA14_39990</t>
  </si>
  <si>
    <t>PA14_40010</t>
  </si>
  <si>
    <t>PA14_40020</t>
  </si>
  <si>
    <t>PA14_40030</t>
  </si>
  <si>
    <t>PA14_40040</t>
  </si>
  <si>
    <t>PA14_40560</t>
  </si>
  <si>
    <t>PA14_41210</t>
  </si>
  <si>
    <t>PA14_41240</t>
  </si>
  <si>
    <t>PA14_41250</t>
  </si>
  <si>
    <t>PA14_42310</t>
  </si>
  <si>
    <t>PA14_42320</t>
  </si>
  <si>
    <t>PA14_42380</t>
  </si>
  <si>
    <t>PA14_42390</t>
  </si>
  <si>
    <t>PA14_42400</t>
  </si>
  <si>
    <t>PA14_42450</t>
  </si>
  <si>
    <t>PA14_42460</t>
  </si>
  <si>
    <t>PA14_42860</t>
  </si>
  <si>
    <t>PA14_43030</t>
  </si>
  <si>
    <t>PA14_43040</t>
  </si>
  <si>
    <t>PA14_44030</t>
  </si>
  <si>
    <t>PA14_44080</t>
  </si>
  <si>
    <t>PA14_44490</t>
  </si>
  <si>
    <t>PA14_45940</t>
  </si>
  <si>
    <t>PA14_49990</t>
  </si>
  <si>
    <t>PA14_51710</t>
  </si>
  <si>
    <t>PA14_51880</t>
  </si>
  <si>
    <t>PA14_53050</t>
  </si>
  <si>
    <t>PA14_53070</t>
  </si>
  <si>
    <t>PA14_53200</t>
  </si>
  <si>
    <t>PA14_53430</t>
  </si>
  <si>
    <t>PA14_53840</t>
  </si>
  <si>
    <t>PA14_54340</t>
  </si>
  <si>
    <t>PA14_54830</t>
  </si>
  <si>
    <t>PA14_56690</t>
  </si>
  <si>
    <t>PA14_57460</t>
  </si>
  <si>
    <t>PA14_57560</t>
  </si>
  <si>
    <t>PA14_59380</t>
  </si>
  <si>
    <t>PA14_59400</t>
  </si>
  <si>
    <t>PA14_59410</t>
  </si>
  <si>
    <t>PA14_59430</t>
  </si>
  <si>
    <t>PA14_59840</t>
  </si>
  <si>
    <t>PA14_60500</t>
  </si>
  <si>
    <t>PA14_61010</t>
  </si>
  <si>
    <t>PA14_61380</t>
  </si>
  <si>
    <t>PA14_61750</t>
  </si>
  <si>
    <t>PA14_62710</t>
  </si>
  <si>
    <t>PA14_62720</t>
  </si>
  <si>
    <t>PA14_62830</t>
  </si>
  <si>
    <t>PA14_63030</t>
  </si>
  <si>
    <t>PA14_65150</t>
  </si>
  <si>
    <t>PA14_65160</t>
  </si>
  <si>
    <t>PA14_65170</t>
  </si>
  <si>
    <t>PA14_65180</t>
  </si>
  <si>
    <t>PA14_65310</t>
  </si>
  <si>
    <t>PA14_65320</t>
  </si>
  <si>
    <t>PA14_66940</t>
  </si>
  <si>
    <t>PA14_67720</t>
  </si>
  <si>
    <t>PA14_69200</t>
  </si>
  <si>
    <t>PA14_69630</t>
  </si>
  <si>
    <t>PA14_69770</t>
  </si>
  <si>
    <t>PA14_70190</t>
  </si>
  <si>
    <t>PA14_71750</t>
  </si>
  <si>
    <t>PA14 Gene Name</t>
  </si>
  <si>
    <t>Column1</t>
  </si>
  <si>
    <t>Column3</t>
  </si>
  <si>
    <t>Column4</t>
  </si>
  <si>
    <t>Column5</t>
  </si>
  <si>
    <t>Is sense?</t>
  </si>
  <si>
    <t>CF39 LogFoldChange_25vs38</t>
  </si>
  <si>
    <t>63/99 sense are within 1.5 fold change</t>
  </si>
  <si>
    <t>18/99 sense are same direction but greater then 1.5 fold different</t>
  </si>
  <si>
    <t>18/99 sense are4 in opposite direction</t>
  </si>
  <si>
    <t>Total sense in my dataset = 1296</t>
  </si>
  <si>
    <t>Total antisense in my dataset = 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</si>
</sst>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indexed="8"/>
      <name val="Calibri"/>
      <family val="2"/>
      <charset val="177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0" applyFont="1" applyFill="1" applyBorder="1"/>
    <xf numFmtId="0" fontId="0" fillId="0" borderId="1" xfId="0" applyBorder="1"/>
    <xf numFmtId="0" fontId="0" fillId="0" borderId="0" xfId="0" applyBorder="1"/>
    <xf numFmtId="0" fontId="4" fillId="3" borderId="0" xfId="2"/>
    <xf numFmtId="164" fontId="4" fillId="3" borderId="0" xfId="2" applyNumberFormat="1"/>
    <xf numFmtId="164" fontId="0" fillId="0" borderId="0" xfId="0" applyNumberFormat="1"/>
    <xf numFmtId="164" fontId="3" fillId="2" borderId="0" xfId="1" applyNumberFormat="1"/>
    <xf numFmtId="0" fontId="3" fillId="2" borderId="0" xfId="1"/>
    <xf numFmtId="11" fontId="3" fillId="2" borderId="0" xfId="1" applyNumberFormat="1"/>
    <xf numFmtId="11" fontId="4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25" totalsRowShown="0">
  <autoFilter ref="A1:P125"/>
  <sortState ref="A2:P125">
    <sortCondition ref="L1:L125"/>
  </sortState>
  <tableColumns count="16">
    <tableColumn id="1" name="locus"/>
    <tableColumn id="2" name="CF39 Log2FoldChange_25vs37"/>
    <tableColumn id="18" name="CF39 LogFoldChange_25vs38" dataDxfId="2">
      <calculatedColumnFormula>IF(Table1[[#This Row],[CF39 Log2FoldChange_25vs37]]&lt;&gt;"NA", (IF(Table1[[#This Row],[CF39 Log2FoldChange_25vs37]]&lt;0, -1/(2^Table1[[#This Row],[CF39 Log2FoldChange_25vs37]]), (2^Table1[[#This Row],[CF39 Log2FoldChange_25vs37]]))), "NA")</calculatedColumnFormula>
    </tableColumn>
    <tableColumn id="3" name="CF39 padj_25vs37"/>
    <tableColumn id="6" name="gene"/>
    <tableColumn id="7" name="product"/>
    <tableColumn id="8" name="locusNumber"/>
    <tableColumn id="9" name="Present in Lory Analysis (Line #)"/>
    <tableColumn id="10" name="Fold Change in Lory Analysis (sense) (37 positive, 28 negative)"/>
    <tableColumn id="11" name="Blast conformation"/>
    <tableColumn id="12" name="PA14 Gene Name"/>
    <tableColumn id="13" name="Is sense?" dataDxfId="1">
      <calculatedColumnFormula>IF(RIGHT(Table1[[#This Row],[locus]], 5) = "sense", RIGHT(Table1[[#This Row],[locus]],5), "")</calculatedColumnFormula>
    </tableColumn>
    <tableColumn id="14" name="Column1" dataDxfId="0">
      <calculatedColumnFormula>IF(OR(RIGHT(Table1[[#This Row],[locus]],5) ="igtop", RIGHT(Table1[[#This Row],[locus]],5) = "igbot"), "igtop/igbot", "")</calculatedColumnFormula>
    </tableColumn>
    <tableColumn id="15" name="Column3"/>
    <tableColumn id="16" name="Column4"/>
    <tableColumn id="17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abSelected="1" workbookViewId="0">
      <pane ySplit="1" topLeftCell="A114" activePane="bottomLeft" state="frozen"/>
      <selection activeCell="E1" sqref="E1"/>
      <selection pane="bottomLeft" activeCell="L27" sqref="L27:L125"/>
    </sheetView>
  </sheetViews>
  <sheetFormatPr defaultRowHeight="15" x14ac:dyDescent="0.25"/>
  <cols>
    <col min="1" max="1" width="20.7109375" bestFit="1" customWidth="1"/>
    <col min="2" max="2" width="29" hidden="1" customWidth="1"/>
    <col min="3" max="3" width="29" customWidth="1"/>
    <col min="4" max="4" width="18.42578125" hidden="1" customWidth="1"/>
    <col min="5" max="5" width="8.7109375" hidden="1" customWidth="1"/>
    <col min="6" max="6" width="51" hidden="1" customWidth="1"/>
    <col min="7" max="7" width="15" hidden="1" customWidth="1"/>
    <col min="8" max="8" width="11.85546875" hidden="1" customWidth="1"/>
    <col min="9" max="9" width="15" customWidth="1"/>
    <col min="10" max="10" width="13.42578125" customWidth="1"/>
    <col min="11" max="11" width="11" customWidth="1"/>
    <col min="12" max="12" width="11.28515625" bestFit="1" customWidth="1"/>
    <col min="13" max="13" width="15.140625" bestFit="1" customWidth="1"/>
  </cols>
  <sheetData>
    <row r="1" spans="1:16" ht="75" x14ac:dyDescent="0.25">
      <c r="A1" t="s">
        <v>0</v>
      </c>
      <c r="B1" s="2" t="s">
        <v>1</v>
      </c>
      <c r="C1" s="2" t="s">
        <v>528</v>
      </c>
      <c r="D1" t="s">
        <v>2</v>
      </c>
      <c r="E1" t="s">
        <v>3</v>
      </c>
      <c r="F1" t="s">
        <v>4</v>
      </c>
      <c r="G1" t="s">
        <v>5</v>
      </c>
      <c r="H1" s="2" t="s">
        <v>408</v>
      </c>
      <c r="I1" s="2" t="s">
        <v>412</v>
      </c>
      <c r="J1" s="2" t="s">
        <v>409</v>
      </c>
      <c r="K1" s="2" t="s">
        <v>522</v>
      </c>
      <c r="L1" t="s">
        <v>527</v>
      </c>
      <c r="M1" t="s">
        <v>523</v>
      </c>
      <c r="N1" t="s">
        <v>524</v>
      </c>
      <c r="O1" t="s">
        <v>525</v>
      </c>
      <c r="P1" t="s">
        <v>526</v>
      </c>
    </row>
    <row r="2" spans="1:16" x14ac:dyDescent="0.25">
      <c r="A2" t="s">
        <v>126</v>
      </c>
      <c r="B2">
        <v>-2.7608233111584402</v>
      </c>
      <c r="C2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-6.7778293386749837</v>
      </c>
      <c r="D2" s="1">
        <v>2.6835507530521298E-16</v>
      </c>
      <c r="E2" t="s">
        <v>127</v>
      </c>
      <c r="F2" t="s">
        <v>41</v>
      </c>
      <c r="G2" t="s">
        <v>128</v>
      </c>
      <c r="H2">
        <v>119</v>
      </c>
      <c r="I2">
        <v>-4.3</v>
      </c>
      <c r="J2" t="s">
        <v>410</v>
      </c>
      <c r="K2" t="s">
        <v>442</v>
      </c>
      <c r="L2" t="str">
        <f>IF(RIGHT(Table1[[#This Row],[locus]], 5) = "sense", RIGHT(Table1[[#This Row],[locus]],5), "")</f>
        <v/>
      </c>
    </row>
    <row r="3" spans="1:16" x14ac:dyDescent="0.25">
      <c r="A3" t="s">
        <v>123</v>
      </c>
      <c r="B3">
        <v>-2.7395946185489501</v>
      </c>
      <c r="C3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-6.6788264149182117</v>
      </c>
      <c r="D3" s="1">
        <v>3.47282156185582E-19</v>
      </c>
      <c r="E3" t="s">
        <v>6</v>
      </c>
      <c r="F3" t="s">
        <v>36</v>
      </c>
      <c r="G3" t="s">
        <v>124</v>
      </c>
      <c r="H3">
        <v>119</v>
      </c>
      <c r="I3">
        <v>-4.3</v>
      </c>
      <c r="J3" t="s">
        <v>410</v>
      </c>
      <c r="K3" t="s">
        <v>442</v>
      </c>
      <c r="L3" t="str">
        <f>IF(RIGHT(Table1[[#This Row],[locus]], 5) = "sense", RIGHT(Table1[[#This Row],[locus]],5), "")</f>
        <v/>
      </c>
    </row>
    <row r="4" spans="1:16" x14ac:dyDescent="0.25">
      <c r="A4" t="s">
        <v>158</v>
      </c>
      <c r="B4">
        <v>-2.3524239081882401</v>
      </c>
      <c r="C4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-5.1068153943616368</v>
      </c>
      <c r="D4" s="1">
        <v>5.9277293693908299E-9</v>
      </c>
      <c r="E4" t="s">
        <v>159</v>
      </c>
      <c r="F4" t="s">
        <v>160</v>
      </c>
      <c r="G4" t="s">
        <v>161</v>
      </c>
      <c r="H4">
        <v>143</v>
      </c>
      <c r="I4">
        <v>-1.4</v>
      </c>
      <c r="J4" t="s">
        <v>410</v>
      </c>
      <c r="K4" t="s">
        <v>450</v>
      </c>
      <c r="L4" t="str">
        <f>IF(RIGHT(Table1[[#This Row],[locus]], 5) = "sense", RIGHT(Table1[[#This Row],[locus]],5), "")</f>
        <v/>
      </c>
    </row>
    <row r="5" spans="1:16" x14ac:dyDescent="0.25">
      <c r="A5" t="s">
        <v>163</v>
      </c>
      <c r="B5">
        <v>-1.9392199285385601</v>
      </c>
      <c r="C5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-3.834982325035563</v>
      </c>
      <c r="D5">
        <v>2.1081160498508899E-2</v>
      </c>
      <c r="E5" t="s">
        <v>164</v>
      </c>
      <c r="F5" t="s">
        <v>165</v>
      </c>
      <c r="G5" t="s">
        <v>166</v>
      </c>
      <c r="H5">
        <v>144</v>
      </c>
      <c r="I5">
        <v>-1.7</v>
      </c>
      <c r="J5" t="s">
        <v>410</v>
      </c>
      <c r="K5" s="7" t="s">
        <v>451</v>
      </c>
      <c r="L5" t="str">
        <f>IF(RIGHT(Table1[[#This Row],[locus]], 5) = "sense", RIGHT(Table1[[#This Row],[locus]],5), "")</f>
        <v/>
      </c>
    </row>
    <row r="6" spans="1:16" x14ac:dyDescent="0.25">
      <c r="A6" t="s">
        <v>69</v>
      </c>
      <c r="B6">
        <v>-1.7038218848892599</v>
      </c>
      <c r="C6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-3.2576280407378668</v>
      </c>
      <c r="D6">
        <v>5.95755310035719E-4</v>
      </c>
      <c r="E6" t="s">
        <v>70</v>
      </c>
      <c r="F6" t="s">
        <v>71</v>
      </c>
      <c r="G6" t="s">
        <v>72</v>
      </c>
      <c r="H6">
        <v>49</v>
      </c>
      <c r="I6">
        <v>-1.4</v>
      </c>
      <c r="J6" t="s">
        <v>410</v>
      </c>
      <c r="K6" t="s">
        <v>428</v>
      </c>
      <c r="L6" t="str">
        <f>IF(RIGHT(Table1[[#This Row],[locus]], 5) = "sense", RIGHT(Table1[[#This Row],[locus]],5), "")</f>
        <v/>
      </c>
    </row>
    <row r="7" spans="1:16" x14ac:dyDescent="0.25">
      <c r="A7" t="s">
        <v>74</v>
      </c>
      <c r="B7">
        <v>-1.6603977547594</v>
      </c>
      <c r="C7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-3.1610366333133113</v>
      </c>
      <c r="D7">
        <v>3.18436974018955E-2</v>
      </c>
      <c r="E7" t="s">
        <v>75</v>
      </c>
      <c r="F7" t="s">
        <v>76</v>
      </c>
      <c r="G7" t="s">
        <v>77</v>
      </c>
      <c r="H7">
        <v>50</v>
      </c>
      <c r="I7">
        <v>-1.4</v>
      </c>
      <c r="J7" t="s">
        <v>410</v>
      </c>
      <c r="K7" t="s">
        <v>429</v>
      </c>
      <c r="L7" t="str">
        <f>IF(RIGHT(Table1[[#This Row],[locus]], 5) = "sense", RIGHT(Table1[[#This Row],[locus]],5), "")</f>
        <v/>
      </c>
    </row>
    <row r="8" spans="1:16" x14ac:dyDescent="0.25">
      <c r="A8" t="s">
        <v>142</v>
      </c>
      <c r="B8">
        <v>-1.5827275999114401</v>
      </c>
      <c r="C8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-2.9953562521935431</v>
      </c>
      <c r="D8">
        <v>9.9508605015037905E-3</v>
      </c>
      <c r="E8" t="s">
        <v>143</v>
      </c>
      <c r="F8" t="s">
        <v>144</v>
      </c>
      <c r="G8" t="s">
        <v>145</v>
      </c>
      <c r="H8">
        <v>133</v>
      </c>
      <c r="I8">
        <v>-1.2</v>
      </c>
      <c r="J8" t="s">
        <v>410</v>
      </c>
      <c r="K8" t="s">
        <v>446</v>
      </c>
      <c r="L8" t="str">
        <f>IF(RIGHT(Table1[[#This Row],[locus]], 5) = "sense", RIGHT(Table1[[#This Row],[locus]],5), "")</f>
        <v/>
      </c>
    </row>
    <row r="9" spans="1:16" x14ac:dyDescent="0.25">
      <c r="A9" t="s">
        <v>39</v>
      </c>
      <c r="B9">
        <v>-1.7913668301108101</v>
      </c>
      <c r="C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-3.4614267779479508</v>
      </c>
      <c r="D9" s="12">
        <v>4.9031380120571198E-2</v>
      </c>
      <c r="E9" s="12" t="s">
        <v>40</v>
      </c>
      <c r="F9" s="12" t="s">
        <v>41</v>
      </c>
      <c r="G9" s="12" t="s">
        <v>42</v>
      </c>
      <c r="H9" s="12">
        <v>30</v>
      </c>
      <c r="I9" s="12">
        <v>-2.4</v>
      </c>
      <c r="J9" t="s">
        <v>410</v>
      </c>
      <c r="K9" t="s">
        <v>411</v>
      </c>
      <c r="L9" t="str">
        <f>IF(RIGHT(Table1[[#This Row],[locus]], 5) = "sense", RIGHT(Table1[[#This Row],[locus]],5), "")</f>
        <v/>
      </c>
    </row>
    <row r="10" spans="1:16" x14ac:dyDescent="0.25">
      <c r="A10" t="s">
        <v>338</v>
      </c>
      <c r="B10">
        <v>-1.5358694201598599</v>
      </c>
      <c r="C1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-2.8996312052208055</v>
      </c>
      <c r="D10" s="12">
        <v>1.5225356235160599E-4</v>
      </c>
      <c r="E10" s="12" t="s">
        <v>339</v>
      </c>
      <c r="F10" s="12" t="s">
        <v>340</v>
      </c>
      <c r="G10" s="12" t="s">
        <v>341</v>
      </c>
      <c r="H10" s="12">
        <v>318</v>
      </c>
      <c r="I10" s="12">
        <v>-1.5</v>
      </c>
      <c r="J10" t="s">
        <v>410</v>
      </c>
      <c r="K10" t="s">
        <v>504</v>
      </c>
      <c r="L10" t="str">
        <f>IF(RIGHT(Table1[[#This Row],[locus]], 5) = "sense", RIGHT(Table1[[#This Row],[locus]],5), "")</f>
        <v/>
      </c>
    </row>
    <row r="11" spans="1:16" x14ac:dyDescent="0.25">
      <c r="A11" t="s">
        <v>373</v>
      </c>
      <c r="B11">
        <v>-1.4590617401138499</v>
      </c>
      <c r="C1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-2.7492950446690632</v>
      </c>
      <c r="D11" s="12">
        <v>9.8651471788626707E-3</v>
      </c>
      <c r="E11" s="12" t="s">
        <v>374</v>
      </c>
      <c r="F11" s="12" t="s">
        <v>375</v>
      </c>
      <c r="G11" s="12" t="s">
        <v>376</v>
      </c>
      <c r="H11" s="12">
        <v>334</v>
      </c>
      <c r="I11" s="12">
        <v>-1.7</v>
      </c>
      <c r="J11" t="s">
        <v>410</v>
      </c>
      <c r="K11" s="5" t="s">
        <v>513</v>
      </c>
      <c r="L11" t="str">
        <f>IF(RIGHT(Table1[[#This Row],[locus]], 5) = "sense", RIGHT(Table1[[#This Row],[locus]],5), "")</f>
        <v/>
      </c>
    </row>
    <row r="12" spans="1:16" x14ac:dyDescent="0.25">
      <c r="A12" t="s">
        <v>216</v>
      </c>
      <c r="B12">
        <v>-1.45001431684458</v>
      </c>
      <c r="C1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-2.7321076259373118</v>
      </c>
      <c r="D12" s="12">
        <v>3.1409414641617802E-4</v>
      </c>
      <c r="E12" s="12" t="s">
        <v>217</v>
      </c>
      <c r="F12" s="12" t="s">
        <v>218</v>
      </c>
      <c r="G12" s="12" t="s">
        <v>219</v>
      </c>
      <c r="H12" s="12">
        <v>210</v>
      </c>
      <c r="I12" s="12">
        <v>-1.4</v>
      </c>
      <c r="J12" t="s">
        <v>410</v>
      </c>
      <c r="K12" t="s">
        <v>468</v>
      </c>
      <c r="L12" t="str">
        <f>IF(RIGHT(Table1[[#This Row],[locus]], 5) = "sense", RIGHT(Table1[[#This Row],[locus]],5), "")</f>
        <v/>
      </c>
    </row>
    <row r="13" spans="1:16" x14ac:dyDescent="0.25">
      <c r="A13" t="s">
        <v>364</v>
      </c>
      <c r="B13">
        <v>-1.40759711046415</v>
      </c>
      <c r="C1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-2.652949310480651</v>
      </c>
      <c r="D13" s="12">
        <v>4.6861203740511399E-2</v>
      </c>
      <c r="E13" s="12" t="s">
        <v>365</v>
      </c>
      <c r="F13" s="12" t="s">
        <v>366</v>
      </c>
      <c r="G13" s="12" t="s">
        <v>367</v>
      </c>
      <c r="H13" s="12">
        <v>331</v>
      </c>
      <c r="I13" s="12">
        <v>-1.5</v>
      </c>
      <c r="J13" t="s">
        <v>410</v>
      </c>
      <c r="K13" t="s">
        <v>511</v>
      </c>
      <c r="L13" t="str">
        <f>IF(RIGHT(Table1[[#This Row],[locus]], 5) = "sense", RIGHT(Table1[[#This Row],[locus]],5), "")</f>
        <v/>
      </c>
    </row>
    <row r="14" spans="1:16" x14ac:dyDescent="0.25">
      <c r="A14" t="s">
        <v>83</v>
      </c>
      <c r="B14">
        <v>-1.40262355628285</v>
      </c>
      <c r="C1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-2.6438192661315152</v>
      </c>
      <c r="D14" s="13">
        <v>2.67053826248934E-6</v>
      </c>
      <c r="E14" s="12" t="s">
        <v>84</v>
      </c>
      <c r="F14" s="12" t="s">
        <v>85</v>
      </c>
      <c r="G14" s="12" t="s">
        <v>86</v>
      </c>
      <c r="H14" s="12">
        <v>53</v>
      </c>
      <c r="I14" s="12">
        <v>-1.2</v>
      </c>
      <c r="J14" t="s">
        <v>410</v>
      </c>
      <c r="K14" t="s">
        <v>431</v>
      </c>
      <c r="L14" t="str">
        <f>IF(RIGHT(Table1[[#This Row],[locus]], 5) = "sense", RIGHT(Table1[[#This Row],[locus]],5), "")</f>
        <v/>
      </c>
    </row>
    <row r="15" spans="1:16" x14ac:dyDescent="0.25">
      <c r="A15" t="s">
        <v>377</v>
      </c>
      <c r="B15">
        <v>-1.3710400457581</v>
      </c>
      <c r="C1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-2.5865696597556895</v>
      </c>
      <c r="D15" s="12">
        <v>5.5871806844373798E-3</v>
      </c>
      <c r="E15" s="12" t="s">
        <v>378</v>
      </c>
      <c r="F15" s="12" t="s">
        <v>379</v>
      </c>
      <c r="G15" s="12" t="s">
        <v>380</v>
      </c>
      <c r="H15" s="12">
        <v>335</v>
      </c>
      <c r="I15" s="12">
        <v>-2.1</v>
      </c>
      <c r="J15" t="s">
        <v>410</v>
      </c>
      <c r="K15" s="5" t="s">
        <v>514</v>
      </c>
      <c r="L15" t="str">
        <f>IF(RIGHT(Table1[[#This Row],[locus]], 5) = "sense", RIGHT(Table1[[#This Row],[locus]],5), "")</f>
        <v/>
      </c>
    </row>
    <row r="16" spans="1:16" x14ac:dyDescent="0.25">
      <c r="A16" t="s">
        <v>134</v>
      </c>
      <c r="B16">
        <v>-1.25645174362668</v>
      </c>
      <c r="C1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-2.389074335514501</v>
      </c>
      <c r="D16" s="12">
        <v>1.07969734046364E-4</v>
      </c>
      <c r="E16" s="12" t="s">
        <v>135</v>
      </c>
      <c r="F16" s="12" t="s">
        <v>136</v>
      </c>
      <c r="G16" s="12" t="s">
        <v>137</v>
      </c>
      <c r="H16" s="12">
        <v>123</v>
      </c>
      <c r="I16" s="12">
        <v>-1.4</v>
      </c>
      <c r="J16" t="s">
        <v>410</v>
      </c>
      <c r="K16" t="s">
        <v>444</v>
      </c>
      <c r="L16" t="str">
        <f>IF(RIGHT(Table1[[#This Row],[locus]], 5) = "sense", RIGHT(Table1[[#This Row],[locus]],5), "")</f>
        <v/>
      </c>
    </row>
    <row r="17" spans="1:12" x14ac:dyDescent="0.25">
      <c r="A17" t="s">
        <v>59</v>
      </c>
      <c r="B17">
        <v>-1.2271310058510601</v>
      </c>
      <c r="C1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-2.3410098518256177</v>
      </c>
      <c r="D17" s="12">
        <v>3.4767505213927297E-2</v>
      </c>
      <c r="E17" s="12" t="s">
        <v>60</v>
      </c>
      <c r="F17" s="12" t="s">
        <v>61</v>
      </c>
      <c r="G17" s="12" t="s">
        <v>62</v>
      </c>
      <c r="H17" s="12">
        <v>45</v>
      </c>
      <c r="I17" s="12">
        <v>-1.8</v>
      </c>
      <c r="J17" t="s">
        <v>410</v>
      </c>
      <c r="K17" t="s">
        <v>425</v>
      </c>
      <c r="L17" t="str">
        <f>IF(RIGHT(Table1[[#This Row],[locus]], 5) = "sense", RIGHT(Table1[[#This Row],[locus]],5), "")</f>
        <v/>
      </c>
    </row>
    <row r="18" spans="1:12" x14ac:dyDescent="0.25">
      <c r="A18" t="s">
        <v>209</v>
      </c>
      <c r="B18">
        <v>-1.15796840805177</v>
      </c>
      <c r="C1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-2.2314297805560197</v>
      </c>
      <c r="D18" s="12">
        <v>4.16130919148891E-2</v>
      </c>
      <c r="E18" s="12" t="s">
        <v>210</v>
      </c>
      <c r="F18" s="12" t="s">
        <v>96</v>
      </c>
      <c r="G18" s="12" t="s">
        <v>211</v>
      </c>
      <c r="H18" s="12">
        <v>207</v>
      </c>
      <c r="I18" s="12">
        <v>-1.6</v>
      </c>
      <c r="J18" t="s">
        <v>410</v>
      </c>
      <c r="K18" t="s">
        <v>466</v>
      </c>
      <c r="L18" t="str">
        <f>IF(RIGHT(Table1[[#This Row],[locus]], 5) = "sense", RIGHT(Table1[[#This Row],[locus]],5), "")</f>
        <v/>
      </c>
    </row>
    <row r="19" spans="1:12" x14ac:dyDescent="0.25">
      <c r="A19" t="s">
        <v>154</v>
      </c>
      <c r="B19">
        <v>-1.09528312399838</v>
      </c>
      <c r="C1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-2.1365500656449399</v>
      </c>
      <c r="D19" s="13">
        <v>2.94178381357227E-5</v>
      </c>
      <c r="E19" s="12" t="s">
        <v>155</v>
      </c>
      <c r="F19" s="12" t="s">
        <v>156</v>
      </c>
      <c r="G19" s="12" t="s">
        <v>157</v>
      </c>
      <c r="H19" s="12">
        <v>142</v>
      </c>
      <c r="I19" s="12">
        <v>-1.4</v>
      </c>
      <c r="J19" t="s">
        <v>410</v>
      </c>
      <c r="K19" t="s">
        <v>449</v>
      </c>
      <c r="L19" t="str">
        <f>IF(RIGHT(Table1[[#This Row],[locus]], 5) = "sense", RIGHT(Table1[[#This Row],[locus]],5), "")</f>
        <v/>
      </c>
    </row>
    <row r="20" spans="1:12" x14ac:dyDescent="0.25">
      <c r="A20" t="s">
        <v>65</v>
      </c>
      <c r="B20">
        <v>-1.0118189863820899</v>
      </c>
      <c r="C2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-2.0164518915550653</v>
      </c>
      <c r="D20" s="12">
        <v>2.19079580793805E-2</v>
      </c>
      <c r="E20" s="12" t="s">
        <v>66</v>
      </c>
      <c r="F20" s="12" t="s">
        <v>67</v>
      </c>
      <c r="G20" s="12" t="s">
        <v>68</v>
      </c>
      <c r="H20" s="12">
        <v>48</v>
      </c>
      <c r="I20" s="12">
        <v>-1.3</v>
      </c>
      <c r="J20" t="s">
        <v>410</v>
      </c>
      <c r="K20" t="s">
        <v>427</v>
      </c>
      <c r="L20" t="str">
        <f>IF(RIGHT(Table1[[#This Row],[locus]], 5) = "sense", RIGHT(Table1[[#This Row],[locus]],5), "")</f>
        <v/>
      </c>
    </row>
    <row r="21" spans="1:12" x14ac:dyDescent="0.25">
      <c r="A21" t="s">
        <v>399</v>
      </c>
      <c r="B21">
        <v>-0.78632079258147303</v>
      </c>
      <c r="C2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-1.7246705390612549</v>
      </c>
      <c r="D21" s="12">
        <v>1.6785056983550699E-2</v>
      </c>
      <c r="E21" s="12" t="s">
        <v>400</v>
      </c>
      <c r="F21" s="12" t="s">
        <v>401</v>
      </c>
      <c r="G21" s="12" t="s">
        <v>402</v>
      </c>
      <c r="H21" s="12">
        <v>373</v>
      </c>
      <c r="I21" s="12">
        <v>-2</v>
      </c>
      <c r="J21" t="s">
        <v>410</v>
      </c>
      <c r="K21" t="s">
        <v>520</v>
      </c>
      <c r="L21" t="str">
        <f>IF(RIGHT(Table1[[#This Row],[locus]], 5) = "sense", RIGHT(Table1[[#This Row],[locus]],5), "")</f>
        <v/>
      </c>
    </row>
    <row r="22" spans="1:12" x14ac:dyDescent="0.25">
      <c r="A22" t="s">
        <v>322</v>
      </c>
      <c r="B22">
        <v>1.3548008301302501</v>
      </c>
      <c r="C2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2.5576180486928135</v>
      </c>
      <c r="D22" s="12">
        <v>7.63876401216041E-3</v>
      </c>
      <c r="E22" s="12" t="s">
        <v>6</v>
      </c>
      <c r="F22" s="12" t="s">
        <v>7</v>
      </c>
      <c r="G22" s="12" t="s">
        <v>323</v>
      </c>
      <c r="H22" s="12">
        <v>308</v>
      </c>
      <c r="I22" s="12">
        <v>3.4</v>
      </c>
      <c r="J22" t="s">
        <v>410</v>
      </c>
      <c r="K22" t="s">
        <v>499</v>
      </c>
      <c r="L22" t="str">
        <f>IF(RIGHT(Table1[[#This Row],[locus]], 5) = "sense", RIGHT(Table1[[#This Row],[locus]],5), "")</f>
        <v/>
      </c>
    </row>
    <row r="23" spans="1:12" x14ac:dyDescent="0.25">
      <c r="A23" t="s">
        <v>146</v>
      </c>
      <c r="B23">
        <v>-2.7713070883850999</v>
      </c>
      <c r="C23" s="9">
        <f>IF(Table1[[#This Row],[CF39 Log2FoldChange_25vs37]]&lt;&gt;"NA", (IF(Table1[[#This Row],[CF39 Log2FoldChange_25vs37]]&lt;0, -1/(2^Table1[[#This Row],[CF39 Log2FoldChange_25vs37]]), (2^Table1[[#This Row],[CF39 Log2FoldChange_25vs37]]))), "NA")</f>
        <v>-6.8272618637810218</v>
      </c>
      <c r="D23" s="8">
        <v>4.7161717702225298E-3</v>
      </c>
      <c r="E23" s="8" t="s">
        <v>147</v>
      </c>
      <c r="F23" s="8" t="s">
        <v>148</v>
      </c>
      <c r="G23" s="8" t="s">
        <v>149</v>
      </c>
      <c r="H23" s="8">
        <v>137</v>
      </c>
      <c r="I23" s="8">
        <v>1.9</v>
      </c>
      <c r="J23" t="s">
        <v>410</v>
      </c>
      <c r="K23" t="s">
        <v>447</v>
      </c>
      <c r="L23" t="str">
        <f>IF(RIGHT(Table1[[#This Row],[locus]], 5) = "sense", RIGHT(Table1[[#This Row],[locus]],5), "")</f>
        <v/>
      </c>
    </row>
    <row r="24" spans="1:12" x14ac:dyDescent="0.25">
      <c r="A24" t="s">
        <v>207</v>
      </c>
      <c r="B24">
        <v>-0.83690664314402596</v>
      </c>
      <c r="C24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-1.7862161148467213</v>
      </c>
      <c r="D24" s="8">
        <v>4.2034320702154501E-2</v>
      </c>
      <c r="E24" s="8" t="s">
        <v>6</v>
      </c>
      <c r="F24" s="8" t="s">
        <v>7</v>
      </c>
      <c r="G24" s="8" t="s">
        <v>208</v>
      </c>
      <c r="H24" s="8">
        <v>206</v>
      </c>
      <c r="I24" s="8">
        <v>2.1</v>
      </c>
      <c r="J24" t="s">
        <v>410</v>
      </c>
      <c r="K24" t="s">
        <v>465</v>
      </c>
      <c r="L24" t="str">
        <f>IF(RIGHT(Table1[[#This Row],[locus]], 5) = "sense", RIGHT(Table1[[#This Row],[locus]],5), "")</f>
        <v/>
      </c>
    </row>
    <row r="25" spans="1:12" x14ac:dyDescent="0.25">
      <c r="A25" t="s">
        <v>325</v>
      </c>
      <c r="B25">
        <v>0.49869129679943403</v>
      </c>
      <c r="C25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1.4129312770871232</v>
      </c>
      <c r="D25" s="8">
        <v>1.90911019304474E-3</v>
      </c>
      <c r="E25" s="8" t="s">
        <v>6</v>
      </c>
      <c r="F25" s="8" t="s">
        <v>7</v>
      </c>
      <c r="G25" s="8" t="s">
        <v>326</v>
      </c>
      <c r="H25" s="8">
        <v>309</v>
      </c>
      <c r="I25" s="8">
        <v>-1.5</v>
      </c>
      <c r="J25" t="s">
        <v>410</v>
      </c>
      <c r="K25" t="s">
        <v>500</v>
      </c>
      <c r="L25" t="str">
        <f>IF(RIGHT(Table1[[#This Row],[locus]], 5) = "sense", RIGHT(Table1[[#This Row],[locus]],5), "")</f>
        <v/>
      </c>
    </row>
    <row r="26" spans="1:12" x14ac:dyDescent="0.25">
      <c r="A26" t="s">
        <v>354</v>
      </c>
      <c r="B26">
        <v>1.23058813388246</v>
      </c>
      <c r="C26" s="9">
        <f>IF(Table1[[#This Row],[CF39 Log2FoldChange_25vs37]]&lt;&gt;"NA", (IF(Table1[[#This Row],[CF39 Log2FoldChange_25vs37]]&lt;0, -1/(2^Table1[[#This Row],[CF39 Log2FoldChange_25vs37]]), (2^Table1[[#This Row],[CF39 Log2FoldChange_25vs37]]))), "NA")</f>
        <v>2.346626337034003</v>
      </c>
      <c r="D26" s="14">
        <v>1.8126163504434201E-6</v>
      </c>
      <c r="E26" s="8" t="s">
        <v>355</v>
      </c>
      <c r="F26" s="8" t="s">
        <v>356</v>
      </c>
      <c r="G26" s="8" t="s">
        <v>357</v>
      </c>
      <c r="H26" s="8">
        <v>326</v>
      </c>
      <c r="I26" s="8">
        <v>-1.5</v>
      </c>
      <c r="J26" t="s">
        <v>410</v>
      </c>
      <c r="K26" t="s">
        <v>508</v>
      </c>
      <c r="L26" t="str">
        <f>IF(RIGHT(Table1[[#This Row],[locus]], 5) = "sense", RIGHT(Table1[[#This Row],[locus]],5), "")</f>
        <v/>
      </c>
    </row>
    <row r="27" spans="1:12" x14ac:dyDescent="0.25">
      <c r="A27" t="s">
        <v>203</v>
      </c>
      <c r="B27">
        <v>-4.8949777258582303</v>
      </c>
      <c r="C27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-29.753298791201733</v>
      </c>
      <c r="D27" s="1">
        <v>3.5340475131514201E-6</v>
      </c>
      <c r="E27" t="s">
        <v>204</v>
      </c>
      <c r="F27" t="s">
        <v>205</v>
      </c>
      <c r="G27" t="s">
        <v>206</v>
      </c>
      <c r="H27">
        <v>203</v>
      </c>
      <c r="I27">
        <v>-4</v>
      </c>
      <c r="J27" t="s">
        <v>410</v>
      </c>
      <c r="K27" t="s">
        <v>464</v>
      </c>
      <c r="L27" t="str">
        <f>IF(RIGHT(Table1[[#This Row],[locus]], 5) = "sense", RIGHT(Table1[[#This Row],[locus]],5), "")</f>
        <v>sense</v>
      </c>
    </row>
    <row r="28" spans="1:12" x14ac:dyDescent="0.25">
      <c r="A28" t="s">
        <v>195</v>
      </c>
      <c r="B28">
        <v>-4.4445989364399496</v>
      </c>
      <c r="C28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-21.774971665833519</v>
      </c>
      <c r="D28" s="1">
        <v>4.7511103472573299E-9</v>
      </c>
      <c r="E28" t="s">
        <v>6</v>
      </c>
      <c r="F28" t="s">
        <v>193</v>
      </c>
      <c r="G28" t="s">
        <v>194</v>
      </c>
      <c r="H28">
        <v>199</v>
      </c>
      <c r="I28">
        <v>-5.7</v>
      </c>
      <c r="J28" t="s">
        <v>410</v>
      </c>
      <c r="K28" t="s">
        <v>460</v>
      </c>
      <c r="L28" t="str">
        <f>IF(RIGHT(Table1[[#This Row],[locus]], 5) = "sense", RIGHT(Table1[[#This Row],[locus]],5), "")</f>
        <v>sense</v>
      </c>
    </row>
    <row r="29" spans="1:12" x14ac:dyDescent="0.25">
      <c r="A29" t="s">
        <v>196</v>
      </c>
      <c r="B29">
        <v>-3.5678382316372201</v>
      </c>
      <c r="C29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-11.858406329254386</v>
      </c>
      <c r="D29" s="1">
        <v>2.51626420969073E-7</v>
      </c>
      <c r="E29" t="s">
        <v>6</v>
      </c>
      <c r="F29" t="s">
        <v>7</v>
      </c>
      <c r="G29" t="s">
        <v>197</v>
      </c>
      <c r="H29">
        <v>200</v>
      </c>
      <c r="I29">
        <v>-4.4000000000000004</v>
      </c>
      <c r="J29" t="s">
        <v>410</v>
      </c>
      <c r="K29" t="s">
        <v>461</v>
      </c>
      <c r="L29" t="str">
        <f>IF(RIGHT(Table1[[#This Row],[locus]], 5) = "sense", RIGHT(Table1[[#This Row],[locus]],5), "")</f>
        <v>sense</v>
      </c>
    </row>
    <row r="30" spans="1:12" x14ac:dyDescent="0.25">
      <c r="A30" t="s">
        <v>200</v>
      </c>
      <c r="B30">
        <v>-3.3189534751193501</v>
      </c>
      <c r="C30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-9.979402748456998</v>
      </c>
      <c r="D30" s="1">
        <v>3.3473400152346402E-7</v>
      </c>
      <c r="E30" t="s">
        <v>6</v>
      </c>
      <c r="F30" t="s">
        <v>201</v>
      </c>
      <c r="G30" t="s">
        <v>202</v>
      </c>
      <c r="H30">
        <v>202</v>
      </c>
      <c r="I30">
        <v>-7.4</v>
      </c>
      <c r="J30" t="s">
        <v>410</v>
      </c>
      <c r="K30" t="s">
        <v>463</v>
      </c>
      <c r="L30" t="str">
        <f>IF(RIGHT(Table1[[#This Row],[locus]], 5) = "sense", RIGHT(Table1[[#This Row],[locus]],5), "")</f>
        <v>sense</v>
      </c>
    </row>
    <row r="31" spans="1:12" x14ac:dyDescent="0.25">
      <c r="A31" t="s">
        <v>198</v>
      </c>
      <c r="B31">
        <v>-3.2146819612123299</v>
      </c>
      <c r="C31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-9.2835845447167991</v>
      </c>
      <c r="D31" s="1">
        <v>1.4757452468923901E-17</v>
      </c>
      <c r="E31" t="s">
        <v>6</v>
      </c>
      <c r="F31" t="s">
        <v>7</v>
      </c>
      <c r="G31" t="s">
        <v>199</v>
      </c>
      <c r="H31">
        <v>201</v>
      </c>
      <c r="I31">
        <v>-4.5999999999999996</v>
      </c>
      <c r="J31" t="s">
        <v>410</v>
      </c>
      <c r="K31" t="s">
        <v>462</v>
      </c>
      <c r="L31" t="str">
        <f>IF(RIGHT(Table1[[#This Row],[locus]], 5) = "sense", RIGHT(Table1[[#This Row],[locus]],5), "")</f>
        <v>sense</v>
      </c>
    </row>
    <row r="32" spans="1:12" x14ac:dyDescent="0.25">
      <c r="A32" t="s">
        <v>176</v>
      </c>
      <c r="B32">
        <v>-2.9056240439534502</v>
      </c>
      <c r="C32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-7.4934185890395382</v>
      </c>
      <c r="D32" s="1">
        <v>8.6825267639229296E-8</v>
      </c>
      <c r="E32" t="s">
        <v>177</v>
      </c>
      <c r="F32" t="s">
        <v>178</v>
      </c>
      <c r="G32" t="s">
        <v>179</v>
      </c>
      <c r="H32">
        <v>155</v>
      </c>
      <c r="I32">
        <v>-1.8</v>
      </c>
      <c r="J32" t="s">
        <v>410</v>
      </c>
      <c r="K32" t="s">
        <v>455</v>
      </c>
      <c r="L32" t="str">
        <f>IF(RIGHT(Table1[[#This Row],[locus]], 5) = "sense", RIGHT(Table1[[#This Row],[locus]],5), "")</f>
        <v>sense</v>
      </c>
    </row>
    <row r="33" spans="1:12" x14ac:dyDescent="0.25">
      <c r="A33" t="s">
        <v>172</v>
      </c>
      <c r="B33">
        <v>-2.1743364186770702</v>
      </c>
      <c r="C33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-4.5137809851282009</v>
      </c>
      <c r="D33" s="1">
        <v>7.6839743973049698E-6</v>
      </c>
      <c r="E33" t="s">
        <v>173</v>
      </c>
      <c r="F33" t="s">
        <v>174</v>
      </c>
      <c r="G33" t="s">
        <v>175</v>
      </c>
      <c r="H33">
        <v>154</v>
      </c>
      <c r="I33">
        <v>-1.8</v>
      </c>
      <c r="J33" t="s">
        <v>410</v>
      </c>
      <c r="K33" t="s">
        <v>454</v>
      </c>
      <c r="L33" t="str">
        <f>IF(RIGHT(Table1[[#This Row],[locus]], 5) = "sense", RIGHT(Table1[[#This Row],[locus]],5), "")</f>
        <v>sense</v>
      </c>
    </row>
    <row r="34" spans="1:12" x14ac:dyDescent="0.25">
      <c r="A34" t="s">
        <v>92</v>
      </c>
      <c r="B34">
        <v>-2.1193753061752401</v>
      </c>
      <c r="C34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-4.3450576120681816</v>
      </c>
      <c r="D34">
        <v>1.97818589756826E-4</v>
      </c>
      <c r="E34" t="s">
        <v>93</v>
      </c>
      <c r="F34" t="s">
        <v>94</v>
      </c>
      <c r="G34" t="s">
        <v>95</v>
      </c>
      <c r="H34">
        <v>64</v>
      </c>
      <c r="I34">
        <v>-2.9</v>
      </c>
      <c r="J34" t="s">
        <v>410</v>
      </c>
      <c r="K34" t="s">
        <v>433</v>
      </c>
      <c r="L34" t="str">
        <f>IF(RIGHT(Table1[[#This Row],[locus]], 5) = "sense", RIGHT(Table1[[#This Row],[locus]],5), "")</f>
        <v>sense</v>
      </c>
    </row>
    <row r="35" spans="1:12" x14ac:dyDescent="0.25">
      <c r="A35" t="s">
        <v>125</v>
      </c>
      <c r="B35">
        <v>-1.20861565534949</v>
      </c>
      <c r="C35" s="10">
        <f>IF(Table1[[#This Row],[CF39 Log2FoldChange_25vs37]]&lt;&gt;"NA", (IF(Table1[[#This Row],[CF39 Log2FoldChange_25vs37]]&lt;0, -1/(2^Table1[[#This Row],[CF39 Log2FoldChange_25vs37]]), (2^Table1[[#This Row],[CF39 Log2FoldChange_25vs37]]))), "NA")</f>
        <v>-2.3111576215694631</v>
      </c>
      <c r="D35" s="1">
        <v>3.7973904368686898E-7</v>
      </c>
      <c r="E35" t="s">
        <v>6</v>
      </c>
      <c r="F35" t="s">
        <v>36</v>
      </c>
      <c r="G35" t="s">
        <v>124</v>
      </c>
      <c r="H35">
        <v>119</v>
      </c>
      <c r="I35">
        <v>-4.3</v>
      </c>
      <c r="J35" t="s">
        <v>410</v>
      </c>
      <c r="K35" t="s">
        <v>442</v>
      </c>
      <c r="L35" t="str">
        <f>IF(RIGHT(Table1[[#This Row],[locus]], 5) = "sense", RIGHT(Table1[[#This Row],[locus]],5), "")</f>
        <v>sense</v>
      </c>
    </row>
    <row r="36" spans="1:12" x14ac:dyDescent="0.25">
      <c r="A36" t="s">
        <v>220</v>
      </c>
      <c r="B36">
        <v>0.982329533684279</v>
      </c>
      <c r="C36" s="10">
        <f>IF(Table1[[#This Row],[CF39 Log2FoldChange_25vs37]]&lt;&gt;"NA", (IF(Table1[[#This Row],[CF39 Log2FoldChange_25vs37]]&lt;0, -1/(2^Table1[[#This Row],[CF39 Log2FoldChange_25vs37]]), (2^Table1[[#This Row],[CF39 Log2FoldChange_25vs37]]))), "NA")</f>
        <v>1.9756529408026451</v>
      </c>
      <c r="D36">
        <v>1.04237644348969E-2</v>
      </c>
      <c r="E36" t="s">
        <v>221</v>
      </c>
      <c r="F36" t="s">
        <v>222</v>
      </c>
      <c r="G36" t="s">
        <v>223</v>
      </c>
      <c r="H36">
        <v>215</v>
      </c>
      <c r="I36">
        <v>4.2</v>
      </c>
      <c r="J36" t="s">
        <v>410</v>
      </c>
      <c r="K36" t="s">
        <v>469</v>
      </c>
      <c r="L36" t="str">
        <f>IF(RIGHT(Table1[[#This Row],[locus]], 5) = "sense", RIGHT(Table1[[#This Row],[locus]],5), "")</f>
        <v>sense</v>
      </c>
    </row>
    <row r="37" spans="1:12" x14ac:dyDescent="0.25">
      <c r="A37" t="s">
        <v>240</v>
      </c>
      <c r="B37">
        <v>1.2280152073192401</v>
      </c>
      <c r="C37" s="10">
        <f>IF(Table1[[#This Row],[CF39 Log2FoldChange_25vs37]]&lt;&gt;"NA", (IF(Table1[[#This Row],[CF39 Log2FoldChange_25vs37]]&lt;0, -1/(2^Table1[[#This Row],[CF39 Log2FoldChange_25vs37]]), (2^Table1[[#This Row],[CF39 Log2FoldChange_25vs37]]))), "NA")</f>
        <v>2.3424450538110428</v>
      </c>
      <c r="D37">
        <v>7.6777654500496202E-4</v>
      </c>
      <c r="E37" t="s">
        <v>241</v>
      </c>
      <c r="F37" t="s">
        <v>242</v>
      </c>
      <c r="G37" t="s">
        <v>243</v>
      </c>
      <c r="H37">
        <v>223</v>
      </c>
      <c r="I37">
        <v>5.7</v>
      </c>
      <c r="J37" t="s">
        <v>410</v>
      </c>
      <c r="K37" t="s">
        <v>474</v>
      </c>
      <c r="L37" t="str">
        <f>IF(RIGHT(Table1[[#This Row],[locus]], 5) = "sense", RIGHT(Table1[[#This Row],[locus]],5), "")</f>
        <v>sense</v>
      </c>
    </row>
    <row r="38" spans="1:12" x14ac:dyDescent="0.25">
      <c r="A38" t="s">
        <v>244</v>
      </c>
      <c r="B38">
        <v>1.4304491537158901</v>
      </c>
      <c r="C38" s="10">
        <f>IF(Table1[[#This Row],[CF39 Log2FoldChange_25vs37]]&lt;&gt;"NA", (IF(Table1[[#This Row],[CF39 Log2FoldChange_25vs37]]&lt;0, -1/(2^Table1[[#This Row],[CF39 Log2FoldChange_25vs37]]), (2^Table1[[#This Row],[CF39 Log2FoldChange_25vs37]]))), "NA")</f>
        <v>2.6953061517939703</v>
      </c>
      <c r="D38">
        <v>5.2651426241098996E-3</v>
      </c>
      <c r="E38" t="s">
        <v>245</v>
      </c>
      <c r="F38" t="s">
        <v>246</v>
      </c>
      <c r="G38" t="s">
        <v>247</v>
      </c>
      <c r="H38">
        <v>224</v>
      </c>
      <c r="I38">
        <v>5.7</v>
      </c>
      <c r="J38" t="s">
        <v>410</v>
      </c>
      <c r="K38" t="s">
        <v>475</v>
      </c>
      <c r="L38" t="str">
        <f>IF(RIGHT(Table1[[#This Row],[locus]], 5) = "sense", RIGHT(Table1[[#This Row],[locus]],5), "")</f>
        <v>sense</v>
      </c>
    </row>
    <row r="39" spans="1:12" x14ac:dyDescent="0.25">
      <c r="A39" t="s">
        <v>397</v>
      </c>
      <c r="B39">
        <v>1.7462832163094999</v>
      </c>
      <c r="C39" s="10">
        <f>IF(Table1[[#This Row],[CF39 Log2FoldChange_25vs37]]&lt;&gt;"NA", (IF(Table1[[#This Row],[CF39 Log2FoldChange_25vs37]]&lt;0, -1/(2^Table1[[#This Row],[CF39 Log2FoldChange_25vs37]]), (2^Table1[[#This Row],[CF39 Log2FoldChange_25vs37]]))), "NA")</f>
        <v>3.3549312816493355</v>
      </c>
      <c r="D39" s="1">
        <v>5.3772849138088596E-31</v>
      </c>
      <c r="E39" t="s">
        <v>6</v>
      </c>
      <c r="F39" t="s">
        <v>7</v>
      </c>
      <c r="G39" t="s">
        <v>398</v>
      </c>
      <c r="H39">
        <v>368</v>
      </c>
      <c r="I39">
        <v>1.7</v>
      </c>
      <c r="J39" t="s">
        <v>410</v>
      </c>
      <c r="K39" t="s">
        <v>519</v>
      </c>
      <c r="L39" t="str">
        <f>IF(RIGHT(Table1[[#This Row],[locus]], 5) = "sense", RIGHT(Table1[[#This Row],[locus]],5), "")</f>
        <v>sense</v>
      </c>
    </row>
    <row r="40" spans="1:12" x14ac:dyDescent="0.25">
      <c r="A40" t="s">
        <v>248</v>
      </c>
      <c r="B40">
        <v>2.3224366746778502</v>
      </c>
      <c r="C40" s="10">
        <f>IF(Table1[[#This Row],[CF39 Log2FoldChange_25vs37]]&lt;&gt;"NA", (IF(Table1[[#This Row],[CF39 Log2FoldChange_25vs37]]&lt;0, -1/(2^Table1[[#This Row],[CF39 Log2FoldChange_25vs37]]), (2^Table1[[#This Row],[CF39 Log2FoldChange_25vs37]]))), "NA")</f>
        <v>5.0017629139528603</v>
      </c>
      <c r="D40" s="1">
        <v>7.7547841172099202E-19</v>
      </c>
      <c r="E40" t="s">
        <v>6</v>
      </c>
      <c r="F40" t="s">
        <v>249</v>
      </c>
      <c r="G40" t="s">
        <v>250</v>
      </c>
      <c r="H40">
        <v>227</v>
      </c>
      <c r="I40">
        <v>1.5</v>
      </c>
      <c r="J40" t="s">
        <v>410</v>
      </c>
      <c r="K40" t="s">
        <v>476</v>
      </c>
      <c r="L40" t="str">
        <f>IF(RIGHT(Table1[[#This Row],[locus]], 5) = "sense", RIGHT(Table1[[#This Row],[locus]],5), "")</f>
        <v>sense</v>
      </c>
    </row>
    <row r="41" spans="1:12" x14ac:dyDescent="0.25">
      <c r="A41" t="s">
        <v>316</v>
      </c>
      <c r="B41">
        <v>2.7416276754664199</v>
      </c>
      <c r="C41" s="10">
        <f>IF(Table1[[#This Row],[CF39 Log2FoldChange_25vs37]]&lt;&gt;"NA", (IF(Table1[[#This Row],[CF39 Log2FoldChange_25vs37]]&lt;0, -1/(2^Table1[[#This Row],[CF39 Log2FoldChange_25vs37]]), (2^Table1[[#This Row],[CF39 Log2FoldChange_25vs37]]))), "NA")</f>
        <v>6.6882449030746853</v>
      </c>
      <c r="D41" s="1">
        <v>4.5047197260126297E-27</v>
      </c>
      <c r="E41" t="s">
        <v>6</v>
      </c>
      <c r="F41" t="s">
        <v>7</v>
      </c>
      <c r="G41" t="s">
        <v>317</v>
      </c>
      <c r="H41">
        <v>304</v>
      </c>
      <c r="I41">
        <v>2.2000000000000002</v>
      </c>
      <c r="J41" t="s">
        <v>410</v>
      </c>
      <c r="K41" t="s">
        <v>496</v>
      </c>
      <c r="L41" t="str">
        <f>IF(RIGHT(Table1[[#This Row],[locus]], 5) = "sense", RIGHT(Table1[[#This Row],[locus]],5), "")</f>
        <v>sense</v>
      </c>
    </row>
    <row r="42" spans="1:12" x14ac:dyDescent="0.25">
      <c r="A42" t="s">
        <v>319</v>
      </c>
      <c r="B42">
        <v>3.6330871019089099</v>
      </c>
      <c r="C42" s="10">
        <f>IF(Table1[[#This Row],[CF39 Log2FoldChange_25vs37]]&lt;&gt;"NA", (IF(Table1[[#This Row],[CF39 Log2FoldChange_25vs37]]&lt;0, -1/(2^Table1[[#This Row],[CF39 Log2FoldChange_25vs37]]), (2^Table1[[#This Row],[CF39 Log2FoldChange_25vs37]]))), "NA")</f>
        <v>12.407040347085299</v>
      </c>
      <c r="D42" s="1">
        <v>5.0757218747213203E-96</v>
      </c>
      <c r="E42" t="s">
        <v>6</v>
      </c>
      <c r="F42" t="s">
        <v>7</v>
      </c>
      <c r="G42" t="s">
        <v>318</v>
      </c>
      <c r="H42">
        <v>306</v>
      </c>
      <c r="I42">
        <v>4.0999999999999996</v>
      </c>
      <c r="J42" t="s">
        <v>410</v>
      </c>
      <c r="K42" s="4" t="s">
        <v>497</v>
      </c>
      <c r="L42" t="str">
        <f>IF(RIGHT(Table1[[#This Row],[locus]], 5) = "sense", RIGHT(Table1[[#This Row],[locus]],5), "")</f>
        <v>sense</v>
      </c>
    </row>
    <row r="43" spans="1:12" x14ac:dyDescent="0.25">
      <c r="A43" t="s">
        <v>321</v>
      </c>
      <c r="B43">
        <v>4.58976748317383</v>
      </c>
      <c r="C43" s="10">
        <f>IF(Table1[[#This Row],[CF39 Log2FoldChange_25vs37]]&lt;&gt;"NA", (IF(Table1[[#This Row],[CF39 Log2FoldChange_25vs37]]&lt;0, -1/(2^Table1[[#This Row],[CF39 Log2FoldChange_25vs37]]), (2^Table1[[#This Row],[CF39 Log2FoldChange_25vs37]]))), "NA")</f>
        <v>24.080066700417007</v>
      </c>
      <c r="D43" s="1">
        <v>4.8865675413359997E-105</v>
      </c>
      <c r="E43" t="s">
        <v>6</v>
      </c>
      <c r="F43" t="s">
        <v>7</v>
      </c>
      <c r="G43" t="s">
        <v>320</v>
      </c>
      <c r="H43">
        <v>307</v>
      </c>
      <c r="I43">
        <v>3.6</v>
      </c>
      <c r="J43" t="s">
        <v>410</v>
      </c>
      <c r="K43" s="6" t="s">
        <v>498</v>
      </c>
      <c r="L43" t="str">
        <f>IF(RIGHT(Table1[[#This Row],[locus]], 5) = "sense", RIGHT(Table1[[#This Row],[locus]],5), "")</f>
        <v>sense</v>
      </c>
    </row>
    <row r="44" spans="1:12" x14ac:dyDescent="0.25">
      <c r="A44" t="s">
        <v>324</v>
      </c>
      <c r="B44">
        <v>5.6992521950226704</v>
      </c>
      <c r="C44" s="10">
        <f>IF(Table1[[#This Row],[CF39 Log2FoldChange_25vs37]]&lt;&gt;"NA", (IF(Table1[[#This Row],[CF39 Log2FoldChange_25vs37]]&lt;0, -1/(2^Table1[[#This Row],[CF39 Log2FoldChange_25vs37]]), (2^Table1[[#This Row],[CF39 Log2FoldChange_25vs37]]))), "NA")</f>
        <v>51.957214939540819</v>
      </c>
      <c r="D44" s="1">
        <v>1.03783649801147E-297</v>
      </c>
      <c r="E44" t="s">
        <v>6</v>
      </c>
      <c r="F44" t="s">
        <v>7</v>
      </c>
      <c r="G44" t="s">
        <v>323</v>
      </c>
      <c r="H44">
        <v>308</v>
      </c>
      <c r="I44">
        <v>3.4</v>
      </c>
      <c r="J44" t="s">
        <v>410</v>
      </c>
      <c r="K44" t="s">
        <v>499</v>
      </c>
      <c r="L44" t="str">
        <f>IF(RIGHT(Table1[[#This Row],[locus]], 5) = "sense", RIGHT(Table1[[#This Row],[locus]],5), "")</f>
        <v>sense</v>
      </c>
    </row>
    <row r="45" spans="1:12" x14ac:dyDescent="0.25">
      <c r="A45" t="s">
        <v>129</v>
      </c>
      <c r="B45">
        <v>-2.03776866335892</v>
      </c>
      <c r="C4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-4.1060997156010552</v>
      </c>
      <c r="D45" s="13">
        <v>7.3922522105889701E-23</v>
      </c>
      <c r="E45" s="12" t="s">
        <v>127</v>
      </c>
      <c r="F45" s="12" t="s">
        <v>41</v>
      </c>
      <c r="G45" s="12" t="s">
        <v>128</v>
      </c>
      <c r="H45" s="12">
        <v>119</v>
      </c>
      <c r="I45" s="12">
        <v>-4.3</v>
      </c>
      <c r="J45" t="s">
        <v>410</v>
      </c>
      <c r="K45" t="s">
        <v>442</v>
      </c>
      <c r="L45" t="str">
        <f>IF(RIGHT(Table1[[#This Row],[locus]], 5) = "sense", RIGHT(Table1[[#This Row],[locus]],5), "")</f>
        <v>sense</v>
      </c>
    </row>
    <row r="46" spans="1:12" x14ac:dyDescent="0.25">
      <c r="A46" t="s">
        <v>407</v>
      </c>
      <c r="B46">
        <v>-1.60594324040724</v>
      </c>
      <c r="C4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-3.0439470020718313</v>
      </c>
      <c r="D46" s="13">
        <v>2.25798518141543E-6</v>
      </c>
      <c r="E46" s="12" t="s">
        <v>404</v>
      </c>
      <c r="F46" s="12" t="s">
        <v>405</v>
      </c>
      <c r="G46" s="12" t="s">
        <v>406</v>
      </c>
      <c r="H46" s="12">
        <v>376</v>
      </c>
      <c r="I46" s="12">
        <v>-2.1</v>
      </c>
      <c r="J46" t="s">
        <v>410</v>
      </c>
      <c r="K46" t="s">
        <v>521</v>
      </c>
      <c r="L46" t="str">
        <f>IF(RIGHT(Table1[[#This Row],[locus]], 5) = "sense", RIGHT(Table1[[#This Row],[locus]],5), "")</f>
        <v>sense</v>
      </c>
    </row>
    <row r="47" spans="1:12" x14ac:dyDescent="0.25">
      <c r="A47" t="s">
        <v>251</v>
      </c>
      <c r="B47">
        <v>-1.4850310088050001</v>
      </c>
      <c r="C4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-2.7992318962985641</v>
      </c>
      <c r="D47" s="13">
        <v>7.2443136629634104E-5</v>
      </c>
      <c r="E47" s="12" t="s">
        <v>252</v>
      </c>
      <c r="F47" s="12" t="s">
        <v>253</v>
      </c>
      <c r="G47" s="12" t="s">
        <v>254</v>
      </c>
      <c r="H47" s="12">
        <v>229</v>
      </c>
      <c r="I47" s="12">
        <v>-2.8</v>
      </c>
      <c r="J47" t="s">
        <v>410</v>
      </c>
      <c r="K47" s="7" t="s">
        <v>477</v>
      </c>
      <c r="L47" t="str">
        <f>IF(RIGHT(Table1[[#This Row],[locus]], 5) = "sense", RIGHT(Table1[[#This Row],[locus]],5), "")</f>
        <v>sense</v>
      </c>
    </row>
    <row r="48" spans="1:12" x14ac:dyDescent="0.25">
      <c r="A48" t="s">
        <v>331</v>
      </c>
      <c r="B48">
        <v>-1.24389915645414</v>
      </c>
      <c r="C4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-2.3683776696970216</v>
      </c>
      <c r="D48" s="13">
        <v>2.24848470244976E-7</v>
      </c>
      <c r="E48" s="12" t="s">
        <v>332</v>
      </c>
      <c r="F48" s="12" t="s">
        <v>131</v>
      </c>
      <c r="G48" s="12" t="s">
        <v>333</v>
      </c>
      <c r="H48" s="12">
        <v>313</v>
      </c>
      <c r="I48" s="12">
        <v>-3.4</v>
      </c>
      <c r="J48" t="s">
        <v>410</v>
      </c>
      <c r="K48" t="s">
        <v>501</v>
      </c>
      <c r="L48" t="str">
        <f>IF(RIGHT(Table1[[#This Row],[locus]], 5) = "sense", RIGHT(Table1[[#This Row],[locus]],5), "")</f>
        <v>sense</v>
      </c>
    </row>
    <row r="49" spans="1:12" x14ac:dyDescent="0.25">
      <c r="A49" t="s">
        <v>97</v>
      </c>
      <c r="B49">
        <v>-1.23464748787274</v>
      </c>
      <c r="C4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-2.3532384073524302</v>
      </c>
      <c r="D49" s="12">
        <v>1.83686164955308E-4</v>
      </c>
      <c r="E49" s="12" t="s">
        <v>6</v>
      </c>
      <c r="F49" s="12" t="s">
        <v>98</v>
      </c>
      <c r="G49" s="12" t="s">
        <v>99</v>
      </c>
      <c r="H49" s="12">
        <v>72</v>
      </c>
      <c r="I49" s="12">
        <v>-1.7</v>
      </c>
      <c r="J49" t="s">
        <v>410</v>
      </c>
      <c r="K49" t="s">
        <v>434</v>
      </c>
      <c r="L49" t="str">
        <f>IF(RIGHT(Table1[[#This Row],[locus]], 5) = "sense", RIGHT(Table1[[#This Row],[locus]],5), "")</f>
        <v>sense</v>
      </c>
    </row>
    <row r="50" spans="1:12" x14ac:dyDescent="0.25">
      <c r="A50" t="s">
        <v>305</v>
      </c>
      <c r="B50">
        <v>-1.17751596746634</v>
      </c>
      <c r="C5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-2.2618699279268375</v>
      </c>
      <c r="D50" s="13">
        <v>2.6503137060526399E-10</v>
      </c>
      <c r="E50" s="12" t="s">
        <v>302</v>
      </c>
      <c r="F50" s="12" t="s">
        <v>303</v>
      </c>
      <c r="G50" s="12" t="s">
        <v>304</v>
      </c>
      <c r="H50" s="12">
        <v>288</v>
      </c>
      <c r="I50" s="12">
        <v>-2.5</v>
      </c>
      <c r="J50" t="s">
        <v>410</v>
      </c>
      <c r="K50" t="s">
        <v>492</v>
      </c>
      <c r="L50" t="str">
        <f>IF(RIGHT(Table1[[#This Row],[locus]], 5) = "sense", RIGHT(Table1[[#This Row],[locus]],5), "")</f>
        <v>sense</v>
      </c>
    </row>
    <row r="51" spans="1:12" x14ac:dyDescent="0.25">
      <c r="A51" t="s">
        <v>20</v>
      </c>
      <c r="B51">
        <v>-1.1770062812225499</v>
      </c>
      <c r="C5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-2.2610709785050367</v>
      </c>
      <c r="D51" s="13">
        <v>2.0999869294830801E-7</v>
      </c>
      <c r="E51" s="12" t="s">
        <v>6</v>
      </c>
      <c r="F51" s="12" t="s">
        <v>7</v>
      </c>
      <c r="G51" s="12" t="s">
        <v>21</v>
      </c>
      <c r="H51" s="12">
        <v>22</v>
      </c>
      <c r="I51" s="12">
        <v>-2.2000000000000002</v>
      </c>
      <c r="J51" t="s">
        <v>410</v>
      </c>
      <c r="K51" s="7" t="s">
        <v>416</v>
      </c>
      <c r="L51" t="str">
        <f>IF(RIGHT(Table1[[#This Row],[locus]], 5) = "sense", RIGHT(Table1[[#This Row],[locus]],5), "")</f>
        <v>sense</v>
      </c>
    </row>
    <row r="52" spans="1:12" x14ac:dyDescent="0.25">
      <c r="A52" t="s">
        <v>285</v>
      </c>
      <c r="B52">
        <v>-1.1276393649010099</v>
      </c>
      <c r="C5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-2.1850092161789822</v>
      </c>
      <c r="D52" s="12">
        <v>1.23993502184591E-3</v>
      </c>
      <c r="E52" s="12" t="s">
        <v>286</v>
      </c>
      <c r="F52" s="12" t="s">
        <v>287</v>
      </c>
      <c r="G52" s="12" t="s">
        <v>288</v>
      </c>
      <c r="H52" s="12">
        <v>277</v>
      </c>
      <c r="I52" s="12">
        <v>-2.9</v>
      </c>
      <c r="J52" t="s">
        <v>410</v>
      </c>
      <c r="K52" t="s">
        <v>486</v>
      </c>
      <c r="L52" t="str">
        <f>IF(RIGHT(Table1[[#This Row],[locus]], 5) = "sense", RIGHT(Table1[[#This Row],[locus]],5), "")</f>
        <v>sense</v>
      </c>
    </row>
    <row r="53" spans="1:12" x14ac:dyDescent="0.25">
      <c r="A53" t="s">
        <v>43</v>
      </c>
      <c r="B53">
        <v>-1.1247817029835701</v>
      </c>
      <c r="C5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-2.1806854765687276</v>
      </c>
      <c r="D53" s="13">
        <v>5.1973778403975299E-8</v>
      </c>
      <c r="E53" s="12" t="s">
        <v>40</v>
      </c>
      <c r="F53" s="12" t="s">
        <v>41</v>
      </c>
      <c r="G53" s="12" t="s">
        <v>42</v>
      </c>
      <c r="H53" s="12">
        <v>30</v>
      </c>
      <c r="I53" s="12">
        <v>-2.4</v>
      </c>
      <c r="J53" t="s">
        <v>410</v>
      </c>
      <c r="K53" t="s">
        <v>411</v>
      </c>
      <c r="L53" t="str">
        <f>IF(RIGHT(Table1[[#This Row],[locus]], 5) = "sense", RIGHT(Table1[[#This Row],[locus]],5), "")</f>
        <v>sense</v>
      </c>
    </row>
    <row r="54" spans="1:12" x14ac:dyDescent="0.25">
      <c r="A54" t="s">
        <v>26</v>
      </c>
      <c r="B54">
        <v>-1.07854769572715</v>
      </c>
      <c r="C5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-2.1119090350538325</v>
      </c>
      <c r="D54" s="12">
        <v>2.4498639760983602E-2</v>
      </c>
      <c r="E54" s="12" t="s">
        <v>6</v>
      </c>
      <c r="F54" s="12" t="s">
        <v>27</v>
      </c>
      <c r="G54" s="12" t="s">
        <v>28</v>
      </c>
      <c r="H54" s="12">
        <v>25</v>
      </c>
      <c r="I54" s="12">
        <v>-1.5</v>
      </c>
      <c r="J54" t="s">
        <v>410</v>
      </c>
      <c r="K54" t="s">
        <v>418</v>
      </c>
      <c r="L54" t="str">
        <f>IF(RIGHT(Table1[[#This Row],[locus]], 5) = "sense", RIGHT(Table1[[#This Row],[locus]],5), "")</f>
        <v>sense</v>
      </c>
    </row>
    <row r="55" spans="1:12" x14ac:dyDescent="0.25">
      <c r="A55" t="s">
        <v>276</v>
      </c>
      <c r="B55">
        <v>-1.0785450899407201</v>
      </c>
      <c r="C5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-2.1119052205408697</v>
      </c>
      <c r="D55" s="12">
        <v>4.6798649796998501E-4</v>
      </c>
      <c r="E55" s="12" t="s">
        <v>6</v>
      </c>
      <c r="F55" s="12" t="s">
        <v>7</v>
      </c>
      <c r="G55" s="12" t="s">
        <v>275</v>
      </c>
      <c r="H55" s="12">
        <v>259</v>
      </c>
      <c r="I55" s="12">
        <v>-3.4</v>
      </c>
      <c r="K55" s="7" t="s">
        <v>483</v>
      </c>
      <c r="L55" t="str">
        <f>IF(RIGHT(Table1[[#This Row],[locus]], 5) = "sense", RIGHT(Table1[[#This Row],[locus]],5), "")</f>
        <v>sense</v>
      </c>
    </row>
    <row r="56" spans="1:12" x14ac:dyDescent="0.25">
      <c r="A56" t="s">
        <v>255</v>
      </c>
      <c r="B56">
        <v>-1.05025813588341</v>
      </c>
      <c r="C5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-2.0709003527826639</v>
      </c>
      <c r="D56" s="12">
        <v>1.7712091741325101E-2</v>
      </c>
      <c r="E56" s="12" t="s">
        <v>256</v>
      </c>
      <c r="F56" s="12" t="s">
        <v>257</v>
      </c>
      <c r="G56" s="12" t="s">
        <v>258</v>
      </c>
      <c r="H56" s="12">
        <v>230</v>
      </c>
      <c r="I56" s="12">
        <v>-2.8</v>
      </c>
      <c r="J56" t="s">
        <v>410</v>
      </c>
      <c r="K56" t="s">
        <v>478</v>
      </c>
      <c r="L56" t="str">
        <f>IF(RIGHT(Table1[[#This Row],[locus]], 5) = "sense", RIGHT(Table1[[#This Row],[locus]],5), "")</f>
        <v>sense</v>
      </c>
    </row>
    <row r="57" spans="1:12" x14ac:dyDescent="0.25">
      <c r="A57" t="s">
        <v>108</v>
      </c>
      <c r="B57">
        <v>-1.00826609165468</v>
      </c>
      <c r="C5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-2.0114921275614521</v>
      </c>
      <c r="D57" s="12">
        <v>4.7845298349783001E-3</v>
      </c>
      <c r="E57" s="12" t="s">
        <v>6</v>
      </c>
      <c r="F57" s="12" t="s">
        <v>109</v>
      </c>
      <c r="G57" s="12" t="s">
        <v>110</v>
      </c>
      <c r="H57" s="12">
        <v>93</v>
      </c>
      <c r="I57" s="12">
        <v>-2.5</v>
      </c>
      <c r="J57" t="s">
        <v>410</v>
      </c>
      <c r="K57" s="7" t="s">
        <v>437</v>
      </c>
      <c r="L57" t="str">
        <f>IF(RIGHT(Table1[[#This Row],[locus]], 5) = "sense", RIGHT(Table1[[#This Row],[locus]],5), "")</f>
        <v>sense</v>
      </c>
    </row>
    <row r="58" spans="1:12" x14ac:dyDescent="0.25">
      <c r="A58" t="s">
        <v>63</v>
      </c>
      <c r="B58">
        <v>-0.99932290733569695</v>
      </c>
      <c r="C5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-1.999061570488901</v>
      </c>
      <c r="D58" s="13">
        <v>7.5568664256014904E-5</v>
      </c>
      <c r="E58" s="12" t="s">
        <v>6</v>
      </c>
      <c r="F58" s="12" t="s">
        <v>7</v>
      </c>
      <c r="G58" s="12" t="s">
        <v>64</v>
      </c>
      <c r="H58" s="12">
        <v>47</v>
      </c>
      <c r="I58" s="12">
        <v>-1.6</v>
      </c>
      <c r="J58" t="s">
        <v>410</v>
      </c>
      <c r="K58" t="s">
        <v>426</v>
      </c>
      <c r="L58" t="str">
        <f>IF(RIGHT(Table1[[#This Row],[locus]], 5) = "sense", RIGHT(Table1[[#This Row],[locus]],5), "")</f>
        <v>sense</v>
      </c>
    </row>
    <row r="59" spans="1:12" x14ac:dyDescent="0.25">
      <c r="A59" t="s">
        <v>292</v>
      </c>
      <c r="B59">
        <v>-0.95094831911449396</v>
      </c>
      <c r="C5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-1.9331429429536824</v>
      </c>
      <c r="D59" s="13">
        <v>1.38073928958563E-6</v>
      </c>
      <c r="E59" s="12" t="s">
        <v>6</v>
      </c>
      <c r="F59" s="12" t="s">
        <v>7</v>
      </c>
      <c r="G59" s="12" t="s">
        <v>293</v>
      </c>
      <c r="H59" s="12">
        <v>279</v>
      </c>
      <c r="I59" s="12">
        <v>-1.9</v>
      </c>
      <c r="J59" t="s">
        <v>410</v>
      </c>
      <c r="K59" s="6" t="s">
        <v>488</v>
      </c>
      <c r="L59" t="str">
        <f>IF(RIGHT(Table1[[#This Row],[locus]], 5) = "sense", RIGHT(Table1[[#This Row],[locus]],5), "")</f>
        <v>sense</v>
      </c>
    </row>
    <row r="60" spans="1:12" x14ac:dyDescent="0.25">
      <c r="A60" t="s">
        <v>342</v>
      </c>
      <c r="B60">
        <v>-0.94318778262380598</v>
      </c>
      <c r="C6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-1.9227721104239905</v>
      </c>
      <c r="D60" s="13">
        <v>8.8057087641726496E-11</v>
      </c>
      <c r="E60" s="12" t="s">
        <v>343</v>
      </c>
      <c r="F60" s="12" t="s">
        <v>344</v>
      </c>
      <c r="G60" s="12" t="s">
        <v>345</v>
      </c>
      <c r="H60" s="12">
        <v>319</v>
      </c>
      <c r="I60" s="12">
        <v>-1.4</v>
      </c>
      <c r="J60" t="s">
        <v>410</v>
      </c>
      <c r="K60" s="5" t="s">
        <v>505</v>
      </c>
      <c r="L60" t="str">
        <f>IF(RIGHT(Table1[[#This Row],[locus]], 5) = "sense", RIGHT(Table1[[#This Row],[locus]],5), "")</f>
        <v>sense</v>
      </c>
    </row>
    <row r="61" spans="1:12" x14ac:dyDescent="0.25">
      <c r="A61" t="s">
        <v>385</v>
      </c>
      <c r="B61">
        <v>-0.93690359180342697</v>
      </c>
      <c r="C6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-1.9144149812015698</v>
      </c>
      <c r="D61" s="13">
        <v>5.6062021853572498E-8</v>
      </c>
      <c r="E61" s="12" t="s">
        <v>386</v>
      </c>
      <c r="F61" s="12" t="s">
        <v>387</v>
      </c>
      <c r="G61" s="12" t="s">
        <v>388</v>
      </c>
      <c r="H61" s="12">
        <v>356</v>
      </c>
      <c r="I61" s="12">
        <v>-1.7</v>
      </c>
      <c r="J61" t="s">
        <v>410</v>
      </c>
      <c r="K61" t="s">
        <v>516</v>
      </c>
      <c r="L61" t="str">
        <f>IF(RIGHT(Table1[[#This Row],[locus]], 5) = "sense", RIGHT(Table1[[#This Row],[locus]],5), "")</f>
        <v>sense</v>
      </c>
    </row>
    <row r="62" spans="1:12" x14ac:dyDescent="0.25">
      <c r="A62" t="s">
        <v>263</v>
      </c>
      <c r="B62">
        <v>-0.91446036710731704</v>
      </c>
      <c r="C6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-1.8848639160071081</v>
      </c>
      <c r="D62" s="13">
        <v>3.2371942251935799E-6</v>
      </c>
      <c r="E62" s="12" t="s">
        <v>6</v>
      </c>
      <c r="F62" s="12" t="s">
        <v>264</v>
      </c>
      <c r="G62" s="12" t="s">
        <v>265</v>
      </c>
      <c r="H62" s="12">
        <v>237</v>
      </c>
      <c r="I62" s="12">
        <v>-1.7</v>
      </c>
      <c r="J62" t="s">
        <v>410</v>
      </c>
      <c r="K62" t="s">
        <v>480</v>
      </c>
      <c r="L62" t="str">
        <f>IF(RIGHT(Table1[[#This Row],[locus]], 5) = "sense", RIGHT(Table1[[#This Row],[locus]],5), "")</f>
        <v>sense</v>
      </c>
    </row>
    <row r="63" spans="1:12" x14ac:dyDescent="0.25">
      <c r="A63" t="s">
        <v>361</v>
      </c>
      <c r="B63">
        <v>-0.88776879612565496</v>
      </c>
      <c r="C6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-1.8503123043843002</v>
      </c>
      <c r="D63" s="13">
        <v>5.8889896827447898E-8</v>
      </c>
      <c r="E63" s="12" t="s">
        <v>358</v>
      </c>
      <c r="F63" s="12" t="s">
        <v>359</v>
      </c>
      <c r="G63" s="12" t="s">
        <v>360</v>
      </c>
      <c r="H63" s="12">
        <v>329</v>
      </c>
      <c r="I63" s="12">
        <v>-1.3</v>
      </c>
      <c r="J63" t="s">
        <v>410</v>
      </c>
      <c r="K63" s="7" t="s">
        <v>509</v>
      </c>
      <c r="L63" t="str">
        <f>IF(RIGHT(Table1[[#This Row],[locus]], 5) = "sense", RIGHT(Table1[[#This Row],[locus]],5), "")</f>
        <v>sense</v>
      </c>
    </row>
    <row r="64" spans="1:12" x14ac:dyDescent="0.25">
      <c r="A64" t="s">
        <v>56</v>
      </c>
      <c r="B64">
        <v>-0.87993696107501695</v>
      </c>
      <c r="C6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-1.8402948873419964</v>
      </c>
      <c r="D64" s="12">
        <v>2.2799735733900602E-2</v>
      </c>
      <c r="E64" s="12" t="s">
        <v>6</v>
      </c>
      <c r="F64" s="12" t="s">
        <v>57</v>
      </c>
      <c r="G64" s="12" t="s">
        <v>58</v>
      </c>
      <c r="H64" s="12">
        <v>40</v>
      </c>
      <c r="I64" s="12">
        <v>-2.7</v>
      </c>
      <c r="J64" t="s">
        <v>410</v>
      </c>
      <c r="K64" t="s">
        <v>424</v>
      </c>
      <c r="L64" t="str">
        <f>IF(RIGHT(Table1[[#This Row],[locus]], 5) = "sense", RIGHT(Table1[[#This Row],[locus]],5), "")</f>
        <v>sense</v>
      </c>
    </row>
    <row r="65" spans="1:12" x14ac:dyDescent="0.25">
      <c r="A65" t="s">
        <v>189</v>
      </c>
      <c r="B65">
        <v>-0.84231943048533797</v>
      </c>
      <c r="C6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-1.7929303320950791</v>
      </c>
      <c r="D65" s="12">
        <v>8.08453555667024E-4</v>
      </c>
      <c r="E65" s="12" t="s">
        <v>190</v>
      </c>
      <c r="F65" s="12" t="s">
        <v>191</v>
      </c>
      <c r="G65" s="12" t="s">
        <v>192</v>
      </c>
      <c r="H65" s="12">
        <v>194</v>
      </c>
      <c r="I65" s="12">
        <v>-1.4</v>
      </c>
      <c r="J65" t="s">
        <v>410</v>
      </c>
      <c r="K65" t="s">
        <v>459</v>
      </c>
      <c r="L65" t="str">
        <f>IF(RIGHT(Table1[[#This Row],[locus]], 5) = "sense", RIGHT(Table1[[#This Row],[locus]],5), "")</f>
        <v>sense</v>
      </c>
    </row>
    <row r="66" spans="1:12" x14ac:dyDescent="0.25">
      <c r="A66" t="s">
        <v>133</v>
      </c>
      <c r="B66">
        <v>-0.83789157300943895</v>
      </c>
      <c r="C6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-1.7874359833718301</v>
      </c>
      <c r="D66" s="13">
        <v>3.1571460408298602E-6</v>
      </c>
      <c r="E66" s="12" t="s">
        <v>130</v>
      </c>
      <c r="F66" s="12" t="s">
        <v>131</v>
      </c>
      <c r="G66" s="12" t="s">
        <v>132</v>
      </c>
      <c r="H66" s="12">
        <v>120</v>
      </c>
      <c r="I66" s="12">
        <v>-1.8</v>
      </c>
      <c r="J66" t="s">
        <v>410</v>
      </c>
      <c r="K66" t="s">
        <v>443</v>
      </c>
      <c r="L66" t="str">
        <f>IF(RIGHT(Table1[[#This Row],[locus]], 5) = "sense", RIGHT(Table1[[#This Row],[locus]],5), "")</f>
        <v>sense</v>
      </c>
    </row>
    <row r="67" spans="1:12" x14ac:dyDescent="0.25">
      <c r="A67" t="s">
        <v>277</v>
      </c>
      <c r="B67">
        <v>-0.83705638254650006</v>
      </c>
      <c r="C6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-1.7864015184192128</v>
      </c>
      <c r="D67" s="13">
        <v>1.2936362149625701E-7</v>
      </c>
      <c r="E67" s="12" t="s">
        <v>278</v>
      </c>
      <c r="F67" s="12" t="s">
        <v>279</v>
      </c>
      <c r="G67" s="12" t="s">
        <v>280</v>
      </c>
      <c r="H67" s="12">
        <v>270</v>
      </c>
      <c r="I67" s="12">
        <v>-1.3</v>
      </c>
      <c r="J67" t="s">
        <v>410</v>
      </c>
      <c r="K67" t="s">
        <v>484</v>
      </c>
      <c r="L67" t="str">
        <f>IF(RIGHT(Table1[[#This Row],[locus]], 5) = "sense", RIGHT(Table1[[#This Row],[locus]],5), "")</f>
        <v>sense</v>
      </c>
    </row>
    <row r="68" spans="1:12" x14ac:dyDescent="0.25">
      <c r="A68" t="s">
        <v>162</v>
      </c>
      <c r="B68">
        <v>-0.827107116657534</v>
      </c>
      <c r="C6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-1.7741243299041558</v>
      </c>
      <c r="D68" s="13">
        <v>2.8540794638466801E-5</v>
      </c>
      <c r="E68" s="12" t="s">
        <v>159</v>
      </c>
      <c r="F68" s="12" t="s">
        <v>160</v>
      </c>
      <c r="G68" s="12" t="s">
        <v>161</v>
      </c>
      <c r="H68" s="12">
        <v>143</v>
      </c>
      <c r="I68" s="12">
        <v>-1.4</v>
      </c>
      <c r="J68" t="s">
        <v>410</v>
      </c>
      <c r="K68" s="7" t="s">
        <v>450</v>
      </c>
      <c r="L68" t="str">
        <f>IF(RIGHT(Table1[[#This Row],[locus]], 5) = "sense", RIGHT(Table1[[#This Row],[locus]],5), "")</f>
        <v>sense</v>
      </c>
    </row>
    <row r="69" spans="1:12" x14ac:dyDescent="0.25">
      <c r="A69" t="s">
        <v>38</v>
      </c>
      <c r="B69">
        <v>-0.82472963639765495</v>
      </c>
      <c r="C6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-1.7712030805109633</v>
      </c>
      <c r="D69" s="12">
        <v>4.2569926517782499E-4</v>
      </c>
      <c r="E69" s="12" t="s">
        <v>6</v>
      </c>
      <c r="F69" s="12" t="s">
        <v>36</v>
      </c>
      <c r="G69" s="12" t="s">
        <v>37</v>
      </c>
      <c r="H69" s="12">
        <v>30</v>
      </c>
      <c r="I69" s="12">
        <v>-2.4</v>
      </c>
      <c r="J69" t="s">
        <v>410</v>
      </c>
      <c r="K69" t="s">
        <v>411</v>
      </c>
      <c r="L69" t="str">
        <f>IF(RIGHT(Table1[[#This Row],[locus]], 5) = "sense", RIGHT(Table1[[#This Row],[locus]],5), "")</f>
        <v>sense</v>
      </c>
    </row>
    <row r="70" spans="1:12" x14ac:dyDescent="0.25">
      <c r="A70" t="s">
        <v>393</v>
      </c>
      <c r="B70">
        <v>-0.79704314394102205</v>
      </c>
      <c r="C7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-1.7375363307238982</v>
      </c>
      <c r="D70" s="12">
        <v>2.1292894859239402E-2</v>
      </c>
      <c r="E70" s="12" t="s">
        <v>394</v>
      </c>
      <c r="F70" s="12" t="s">
        <v>395</v>
      </c>
      <c r="G70" s="12" t="s">
        <v>396</v>
      </c>
      <c r="H70" s="12">
        <v>367</v>
      </c>
      <c r="I70" s="12">
        <v>-1.6</v>
      </c>
      <c r="J70" t="s">
        <v>410</v>
      </c>
      <c r="K70" t="s">
        <v>518</v>
      </c>
      <c r="L70" t="str">
        <f>IF(RIGHT(Table1[[#This Row],[locus]], 5) = "sense", RIGHT(Table1[[#This Row],[locus]],5), "")</f>
        <v>sense</v>
      </c>
    </row>
    <row r="71" spans="1:12" x14ac:dyDescent="0.25">
      <c r="A71" t="s">
        <v>363</v>
      </c>
      <c r="B71">
        <v>-0.73775891741713995</v>
      </c>
      <c r="C7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-1.6675834016529263</v>
      </c>
      <c r="D71" s="13">
        <v>8.1626835718229006E-6</v>
      </c>
      <c r="E71" s="12" t="s">
        <v>6</v>
      </c>
      <c r="F71" s="12" t="s">
        <v>270</v>
      </c>
      <c r="G71" s="12" t="s">
        <v>362</v>
      </c>
      <c r="H71" s="12">
        <v>330</v>
      </c>
      <c r="I71" s="12">
        <v>-1.4</v>
      </c>
      <c r="J71" t="s">
        <v>410</v>
      </c>
      <c r="K71" t="s">
        <v>510</v>
      </c>
      <c r="L71" t="str">
        <f>IF(RIGHT(Table1[[#This Row],[locus]], 5) = "sense", RIGHT(Table1[[#This Row],[locus]],5), "")</f>
        <v>sense</v>
      </c>
    </row>
    <row r="72" spans="1:12" x14ac:dyDescent="0.25">
      <c r="A72" t="s">
        <v>138</v>
      </c>
      <c r="B72">
        <v>-0.71087584839334705</v>
      </c>
      <c r="C7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-1.6367975019615841</v>
      </c>
      <c r="D72" s="12">
        <v>1.6792720516896901E-2</v>
      </c>
      <c r="E72" s="12" t="s">
        <v>139</v>
      </c>
      <c r="F72" s="12" t="s">
        <v>140</v>
      </c>
      <c r="G72" s="12" t="s">
        <v>141</v>
      </c>
      <c r="H72" s="12">
        <v>132</v>
      </c>
      <c r="I72" s="12">
        <v>-1.5</v>
      </c>
      <c r="J72" t="s">
        <v>410</v>
      </c>
      <c r="K72" s="7" t="s">
        <v>445</v>
      </c>
      <c r="L72" t="str">
        <f>IF(RIGHT(Table1[[#This Row],[locus]], 5) = "sense", RIGHT(Table1[[#This Row],[locus]],5), "")</f>
        <v>sense</v>
      </c>
    </row>
    <row r="73" spans="1:12" x14ac:dyDescent="0.25">
      <c r="A73" t="s">
        <v>117</v>
      </c>
      <c r="B73">
        <v>-0.67777120570247995</v>
      </c>
      <c r="C7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-1.5996665484343318</v>
      </c>
      <c r="D73" s="12">
        <v>2.27409742698336E-4</v>
      </c>
      <c r="E73" s="12" t="s">
        <v>6</v>
      </c>
      <c r="F73" s="12" t="s">
        <v>118</v>
      </c>
      <c r="G73" s="12" t="s">
        <v>119</v>
      </c>
      <c r="H73" s="12">
        <v>102</v>
      </c>
      <c r="I73" s="12">
        <v>-1.2</v>
      </c>
      <c r="J73" t="s">
        <v>410</v>
      </c>
      <c r="K73" s="7" t="s">
        <v>440</v>
      </c>
      <c r="L73" t="str">
        <f>IF(RIGHT(Table1[[#This Row],[locus]], 5) = "sense", RIGHT(Table1[[#This Row],[locus]],5), "")</f>
        <v>sense</v>
      </c>
    </row>
    <row r="74" spans="1:12" x14ac:dyDescent="0.25">
      <c r="A74" t="s">
        <v>29</v>
      </c>
      <c r="B74">
        <v>-0.676784004753055</v>
      </c>
      <c r="C7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-1.5985723101424565</v>
      </c>
      <c r="D74" s="12">
        <v>3.41970419263652E-3</v>
      </c>
      <c r="E74" s="12" t="s">
        <v>30</v>
      </c>
      <c r="F74" s="12" t="s">
        <v>31</v>
      </c>
      <c r="G74" s="12" t="s">
        <v>32</v>
      </c>
      <c r="H74" s="12">
        <v>26</v>
      </c>
      <c r="I74" s="12">
        <v>-1.3</v>
      </c>
      <c r="J74" t="s">
        <v>410</v>
      </c>
      <c r="K74" t="s">
        <v>419</v>
      </c>
      <c r="L74" t="str">
        <f>IF(RIGHT(Table1[[#This Row],[locus]], 5) = "sense", RIGHT(Table1[[#This Row],[locus]],5), "")</f>
        <v>sense</v>
      </c>
    </row>
    <row r="75" spans="1:12" x14ac:dyDescent="0.25">
      <c r="A75" t="s">
        <v>91</v>
      </c>
      <c r="B75">
        <v>-0.65282640706541895</v>
      </c>
      <c r="C7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-1.572245391759296</v>
      </c>
      <c r="D75" s="12">
        <v>2.2311871826780701E-3</v>
      </c>
      <c r="E75" s="12" t="s">
        <v>88</v>
      </c>
      <c r="F75" s="12" t="s">
        <v>89</v>
      </c>
      <c r="G75" s="12" t="s">
        <v>90</v>
      </c>
      <c r="H75" s="12">
        <v>54</v>
      </c>
      <c r="I75" s="12">
        <v>-1.4</v>
      </c>
      <c r="J75" t="s">
        <v>410</v>
      </c>
      <c r="K75" t="s">
        <v>432</v>
      </c>
      <c r="L75" t="str">
        <f>IF(RIGHT(Table1[[#This Row],[locus]], 5) = "sense", RIGHT(Table1[[#This Row],[locus]],5), "")</f>
        <v>sense</v>
      </c>
    </row>
    <row r="76" spans="1:12" x14ac:dyDescent="0.25">
      <c r="A76" t="s">
        <v>167</v>
      </c>
      <c r="B76">
        <v>-0.64764963353003302</v>
      </c>
      <c r="C7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-1.566613866854206</v>
      </c>
      <c r="D76" s="13">
        <v>5.7662947560008401E-5</v>
      </c>
      <c r="E76" s="12" t="s">
        <v>164</v>
      </c>
      <c r="F76" s="12" t="s">
        <v>165</v>
      </c>
      <c r="G76" s="12" t="s">
        <v>166</v>
      </c>
      <c r="H76" s="12">
        <v>144</v>
      </c>
      <c r="I76" s="12">
        <v>-1.7</v>
      </c>
      <c r="J76" t="s">
        <v>410</v>
      </c>
      <c r="K76" t="s">
        <v>451</v>
      </c>
      <c r="L76" t="str">
        <f>IF(RIGHT(Table1[[#This Row],[locus]], 5) = "sense", RIGHT(Table1[[#This Row],[locus]],5), "")</f>
        <v>sense</v>
      </c>
    </row>
    <row r="77" spans="1:12" x14ac:dyDescent="0.25">
      <c r="A77" t="s">
        <v>300</v>
      </c>
      <c r="B77">
        <v>-0.62512868457320603</v>
      </c>
      <c r="C7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-1.5423483926605455</v>
      </c>
      <c r="D77" s="12">
        <v>1.14347502921343E-3</v>
      </c>
      <c r="E77" s="12" t="s">
        <v>6</v>
      </c>
      <c r="F77" s="12" t="s">
        <v>7</v>
      </c>
      <c r="G77" s="12" t="s">
        <v>301</v>
      </c>
      <c r="H77" s="12">
        <v>284</v>
      </c>
      <c r="I77" s="12">
        <v>-1.7</v>
      </c>
      <c r="J77" t="s">
        <v>410</v>
      </c>
      <c r="K77" t="s">
        <v>491</v>
      </c>
      <c r="L77" t="str">
        <f>IF(RIGHT(Table1[[#This Row],[locus]], 5) = "sense", RIGHT(Table1[[#This Row],[locus]],5), "")</f>
        <v>sense</v>
      </c>
    </row>
    <row r="78" spans="1:12" x14ac:dyDescent="0.25">
      <c r="A78" t="s">
        <v>104</v>
      </c>
      <c r="B78">
        <v>-0.61137015426880903</v>
      </c>
      <c r="C7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-1.5277094142058567</v>
      </c>
      <c r="D78" s="12">
        <v>1.8339367098868099E-3</v>
      </c>
      <c r="E78" s="12" t="s">
        <v>105</v>
      </c>
      <c r="F78" s="12" t="s">
        <v>106</v>
      </c>
      <c r="G78" s="12" t="s">
        <v>107</v>
      </c>
      <c r="H78" s="12">
        <v>91</v>
      </c>
      <c r="I78" s="12">
        <v>-1.8</v>
      </c>
      <c r="J78" t="s">
        <v>410</v>
      </c>
      <c r="K78" t="s">
        <v>436</v>
      </c>
      <c r="L78" t="str">
        <f>IF(RIGHT(Table1[[#This Row],[locus]], 5) = "sense", RIGHT(Table1[[#This Row],[locus]],5), "")</f>
        <v>sense</v>
      </c>
    </row>
    <row r="79" spans="1:12" x14ac:dyDescent="0.25">
      <c r="A79" t="s">
        <v>381</v>
      </c>
      <c r="B79">
        <v>-0.57185151543770696</v>
      </c>
      <c r="C7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-1.4864299907222249</v>
      </c>
      <c r="D79" s="12">
        <v>1.63796651854963E-2</v>
      </c>
      <c r="E79" s="12" t="s">
        <v>382</v>
      </c>
      <c r="F79" s="12" t="s">
        <v>383</v>
      </c>
      <c r="G79" s="12" t="s">
        <v>384</v>
      </c>
      <c r="H79" s="12">
        <v>341</v>
      </c>
      <c r="I79" s="12">
        <v>-1.5</v>
      </c>
      <c r="J79" t="s">
        <v>410</v>
      </c>
      <c r="K79" t="s">
        <v>515</v>
      </c>
      <c r="L79" t="str">
        <f>IF(RIGHT(Table1[[#This Row],[locus]], 5) = "sense", RIGHT(Table1[[#This Row],[locus]],5), "")</f>
        <v>sense</v>
      </c>
    </row>
    <row r="80" spans="1:12" x14ac:dyDescent="0.25">
      <c r="A80" t="s">
        <v>269</v>
      </c>
      <c r="B80">
        <v>-0.57109629692098196</v>
      </c>
      <c r="C8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-1.4856520815663234</v>
      </c>
      <c r="D80" s="12">
        <v>3.3809794110896803E-2</v>
      </c>
      <c r="E80" s="12" t="s">
        <v>266</v>
      </c>
      <c r="F80" s="12" t="s">
        <v>267</v>
      </c>
      <c r="G80" s="12" t="s">
        <v>268</v>
      </c>
      <c r="H80" s="12">
        <v>242</v>
      </c>
      <c r="I80" s="12">
        <v>-1.8</v>
      </c>
      <c r="J80" t="s">
        <v>410</v>
      </c>
      <c r="K80" t="s">
        <v>481</v>
      </c>
      <c r="L80" t="str">
        <f>IF(RIGHT(Table1[[#This Row],[locus]], 5) = "sense", RIGHT(Table1[[#This Row],[locus]],5), "")</f>
        <v>sense</v>
      </c>
    </row>
    <row r="81" spans="1:12" x14ac:dyDescent="0.25">
      <c r="A81" t="s">
        <v>9</v>
      </c>
      <c r="B81">
        <v>-0.54700244143246002</v>
      </c>
      <c r="C8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-1.4610468510322987</v>
      </c>
      <c r="D81" s="12">
        <v>2.52678891946649E-2</v>
      </c>
      <c r="E81" s="12" t="s">
        <v>6</v>
      </c>
      <c r="F81" s="12" t="s">
        <v>10</v>
      </c>
      <c r="G81" s="12" t="s">
        <v>11</v>
      </c>
      <c r="H81" s="12">
        <v>7</v>
      </c>
      <c r="I81" s="12">
        <v>-1.9</v>
      </c>
      <c r="J81" t="s">
        <v>410</v>
      </c>
      <c r="K81" t="s">
        <v>413</v>
      </c>
      <c r="L81" t="str">
        <f>IF(RIGHT(Table1[[#This Row],[locus]], 5) = "sense", RIGHT(Table1[[#This Row],[locus]],5), "")</f>
        <v>sense</v>
      </c>
    </row>
    <row r="82" spans="1:12" x14ac:dyDescent="0.25">
      <c r="A82" t="s">
        <v>48</v>
      </c>
      <c r="B82">
        <v>-0.53476693946268195</v>
      </c>
      <c r="C8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-1.4487081037314036</v>
      </c>
      <c r="D82" s="12">
        <v>1.86740972564169E-3</v>
      </c>
      <c r="E82" s="12" t="s">
        <v>49</v>
      </c>
      <c r="F82" s="12" t="s">
        <v>50</v>
      </c>
      <c r="G82" s="12" t="s">
        <v>51</v>
      </c>
      <c r="H82" s="12">
        <v>38</v>
      </c>
      <c r="I82" s="12">
        <v>-2.2000000000000002</v>
      </c>
      <c r="J82" t="s">
        <v>410</v>
      </c>
      <c r="K82" t="s">
        <v>422</v>
      </c>
      <c r="L82" t="str">
        <f>IF(RIGHT(Table1[[#This Row],[locus]], 5) = "sense", RIGHT(Table1[[#This Row],[locus]],5), "")</f>
        <v>sense</v>
      </c>
    </row>
    <row r="83" spans="1:12" x14ac:dyDescent="0.25">
      <c r="A83" t="s">
        <v>78</v>
      </c>
      <c r="B83">
        <v>-0.52143664019860103</v>
      </c>
      <c r="C8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-1.4353838963097099</v>
      </c>
      <c r="D83" s="12">
        <v>3.0517069605218599E-3</v>
      </c>
      <c r="E83" s="12" t="s">
        <v>75</v>
      </c>
      <c r="F83" s="12" t="s">
        <v>76</v>
      </c>
      <c r="G83" s="12" t="s">
        <v>77</v>
      </c>
      <c r="H83" s="12">
        <v>50</v>
      </c>
      <c r="I83" s="12">
        <v>-1.4</v>
      </c>
      <c r="J83" t="s">
        <v>410</v>
      </c>
      <c r="K83" t="s">
        <v>429</v>
      </c>
      <c r="L83" t="str">
        <f>IF(RIGHT(Table1[[#This Row],[locus]], 5) = "sense", RIGHT(Table1[[#This Row],[locus]],5), "")</f>
        <v>sense</v>
      </c>
    </row>
    <row r="84" spans="1:12" x14ac:dyDescent="0.25">
      <c r="A84" t="s">
        <v>100</v>
      </c>
      <c r="B84">
        <v>-0.518881116005245</v>
      </c>
      <c r="C8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-1.4328435733147704</v>
      </c>
      <c r="D84" s="12">
        <v>1.7456561636234401E-2</v>
      </c>
      <c r="E84" s="12" t="s">
        <v>101</v>
      </c>
      <c r="F84" s="12" t="s">
        <v>102</v>
      </c>
      <c r="G84" s="12" t="s">
        <v>103</v>
      </c>
      <c r="H84" s="12">
        <v>82</v>
      </c>
      <c r="I84" s="12">
        <v>-1.6</v>
      </c>
      <c r="J84" t="s">
        <v>410</v>
      </c>
      <c r="K84" t="s">
        <v>435</v>
      </c>
      <c r="L84" t="str">
        <f>IF(RIGHT(Table1[[#This Row],[locus]], 5) = "sense", RIGHT(Table1[[#This Row],[locus]],5), "")</f>
        <v>sense</v>
      </c>
    </row>
    <row r="85" spans="1:12" x14ac:dyDescent="0.25">
      <c r="A85" t="s">
        <v>215</v>
      </c>
      <c r="B85">
        <v>-0.51550012275054202</v>
      </c>
      <c r="C8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-1.4294895988280376</v>
      </c>
      <c r="D85" s="12">
        <v>2.7125766412674302E-3</v>
      </c>
      <c r="E85" s="12" t="s">
        <v>212</v>
      </c>
      <c r="F85" s="12" t="s">
        <v>213</v>
      </c>
      <c r="G85" s="12" t="s">
        <v>214</v>
      </c>
      <c r="H85" s="12">
        <v>209</v>
      </c>
      <c r="I85" s="12">
        <v>-1.3</v>
      </c>
      <c r="J85" t="s">
        <v>410</v>
      </c>
      <c r="K85" t="s">
        <v>467</v>
      </c>
      <c r="L85" t="str">
        <f>IF(RIGHT(Table1[[#This Row],[locus]], 5) = "sense", RIGHT(Table1[[#This Row],[locus]],5), "")</f>
        <v>sense</v>
      </c>
    </row>
    <row r="86" spans="1:12" x14ac:dyDescent="0.25">
      <c r="A86" t="s">
        <v>389</v>
      </c>
      <c r="B86">
        <v>-0.50866076213026301</v>
      </c>
      <c r="C8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-1.4227288789079862</v>
      </c>
      <c r="D86" s="12">
        <v>2.6126329004445802E-2</v>
      </c>
      <c r="E86" s="12" t="s">
        <v>390</v>
      </c>
      <c r="F86" s="12" t="s">
        <v>391</v>
      </c>
      <c r="G86" s="12" t="s">
        <v>392</v>
      </c>
      <c r="H86" s="12">
        <v>364</v>
      </c>
      <c r="I86" s="12">
        <v>-1.3</v>
      </c>
      <c r="J86" t="s">
        <v>410</v>
      </c>
      <c r="K86" t="s">
        <v>517</v>
      </c>
      <c r="L86" t="str">
        <f>IF(RIGHT(Table1[[#This Row],[locus]], 5) = "sense", RIGHT(Table1[[#This Row],[locus]],5), "")</f>
        <v>sense</v>
      </c>
    </row>
    <row r="87" spans="1:12" x14ac:dyDescent="0.25">
      <c r="A87" t="s">
        <v>368</v>
      </c>
      <c r="B87">
        <v>-0.45998098736443999</v>
      </c>
      <c r="C8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-1.3755236906060528</v>
      </c>
      <c r="D87" s="12">
        <v>1.46342509401928E-2</v>
      </c>
      <c r="E87" s="12" t="s">
        <v>365</v>
      </c>
      <c r="F87" s="12" t="s">
        <v>366</v>
      </c>
      <c r="G87" s="12" t="s">
        <v>367</v>
      </c>
      <c r="H87" s="12">
        <v>331</v>
      </c>
      <c r="I87" s="12">
        <v>-1.5</v>
      </c>
      <c r="J87" t="s">
        <v>410</v>
      </c>
      <c r="K87" t="s">
        <v>511</v>
      </c>
      <c r="L87" t="str">
        <f>IF(RIGHT(Table1[[#This Row],[locus]], 5) = "sense", RIGHT(Table1[[#This Row],[locus]],5), "")</f>
        <v>sense</v>
      </c>
    </row>
    <row r="88" spans="1:12" x14ac:dyDescent="0.25">
      <c r="A88" t="s">
        <v>153</v>
      </c>
      <c r="B88">
        <v>-0.43413642565740401</v>
      </c>
      <c r="C8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-1.351101842819274</v>
      </c>
      <c r="D88" s="12">
        <v>1.2542319747512401E-2</v>
      </c>
      <c r="E88" s="12" t="s">
        <v>150</v>
      </c>
      <c r="F88" s="12" t="s">
        <v>151</v>
      </c>
      <c r="G88" s="12" t="s">
        <v>152</v>
      </c>
      <c r="H88" s="12">
        <v>140</v>
      </c>
      <c r="I88" s="12">
        <v>-1.4</v>
      </c>
      <c r="J88" t="s">
        <v>410</v>
      </c>
      <c r="K88" s="7" t="s">
        <v>448</v>
      </c>
      <c r="L88" t="str">
        <f>IF(RIGHT(Table1[[#This Row],[locus]], 5) = "sense", RIGHT(Table1[[#This Row],[locus]],5), "")</f>
        <v>sense</v>
      </c>
    </row>
    <row r="89" spans="1:12" x14ac:dyDescent="0.25">
      <c r="A89" t="s">
        <v>353</v>
      </c>
      <c r="B89">
        <v>-0.43192319958294501</v>
      </c>
      <c r="C8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-1.3490307181369885</v>
      </c>
      <c r="D89" s="12">
        <v>9.0125341492159096E-3</v>
      </c>
      <c r="E89" s="12" t="s">
        <v>350</v>
      </c>
      <c r="F89" s="12" t="s">
        <v>351</v>
      </c>
      <c r="G89" s="12" t="s">
        <v>352</v>
      </c>
      <c r="H89" s="12">
        <v>323</v>
      </c>
      <c r="I89" s="12">
        <v>-2.2000000000000002</v>
      </c>
      <c r="J89" t="s">
        <v>410</v>
      </c>
      <c r="K89" t="s">
        <v>507</v>
      </c>
      <c r="L89" t="str">
        <f>IF(RIGHT(Table1[[#This Row],[locus]], 5) = "sense", RIGHT(Table1[[#This Row],[locus]],5), "")</f>
        <v>sense</v>
      </c>
    </row>
    <row r="90" spans="1:12" x14ac:dyDescent="0.25">
      <c r="A90" t="s">
        <v>113</v>
      </c>
      <c r="B90">
        <v>-0.428750293914335</v>
      </c>
      <c r="C9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-1.3460670676935602</v>
      </c>
      <c r="D90" s="12">
        <v>1.3126509567339699E-2</v>
      </c>
      <c r="E90" s="12" t="s">
        <v>114</v>
      </c>
      <c r="F90" s="12" t="s">
        <v>115</v>
      </c>
      <c r="G90" s="12" t="s">
        <v>116</v>
      </c>
      <c r="H90" s="12">
        <v>99</v>
      </c>
      <c r="I90" s="12">
        <v>-1.3</v>
      </c>
      <c r="J90" t="s">
        <v>410</v>
      </c>
      <c r="K90" t="s">
        <v>439</v>
      </c>
      <c r="L90" t="str">
        <f>IF(RIGHT(Table1[[#This Row],[locus]], 5) = "sense", RIGHT(Table1[[#This Row],[locus]],5), "")</f>
        <v>sense</v>
      </c>
    </row>
    <row r="91" spans="1:12" x14ac:dyDescent="0.25">
      <c r="A91" t="s">
        <v>87</v>
      </c>
      <c r="B91">
        <v>-0.42482419641783598</v>
      </c>
      <c r="C9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-1.3424089098737841</v>
      </c>
      <c r="D91" s="12">
        <v>1.7165020450170699E-2</v>
      </c>
      <c r="E91" s="12" t="s">
        <v>84</v>
      </c>
      <c r="F91" s="12" t="s">
        <v>85</v>
      </c>
      <c r="G91" s="12" t="s">
        <v>86</v>
      </c>
      <c r="H91" s="12">
        <v>53</v>
      </c>
      <c r="I91" s="12">
        <v>-1.2</v>
      </c>
      <c r="J91" t="s">
        <v>410</v>
      </c>
      <c r="K91" t="s">
        <v>431</v>
      </c>
      <c r="L91" t="str">
        <f>IF(RIGHT(Table1[[#This Row],[locus]], 5) = "sense", RIGHT(Table1[[#This Row],[locus]],5), "")</f>
        <v>sense</v>
      </c>
    </row>
    <row r="92" spans="1:12" x14ac:dyDescent="0.25">
      <c r="A92" t="s">
        <v>372</v>
      </c>
      <c r="B92">
        <v>-0.404748529857132</v>
      </c>
      <c r="C9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-1.3238581341048337</v>
      </c>
      <c r="D92" s="12">
        <v>2.6414880395338999E-2</v>
      </c>
      <c r="E92" s="12" t="s">
        <v>369</v>
      </c>
      <c r="F92" s="12" t="s">
        <v>370</v>
      </c>
      <c r="G92" s="12" t="s">
        <v>371</v>
      </c>
      <c r="H92" s="12">
        <v>332</v>
      </c>
      <c r="I92" s="12">
        <v>-1.4</v>
      </c>
      <c r="J92" t="s">
        <v>410</v>
      </c>
      <c r="K92" t="s">
        <v>512</v>
      </c>
      <c r="L92" t="str">
        <f>IF(RIGHT(Table1[[#This Row],[locus]], 5) = "sense", RIGHT(Table1[[#This Row],[locus]],5), "")</f>
        <v>sense</v>
      </c>
    </row>
    <row r="93" spans="1:12" x14ac:dyDescent="0.25">
      <c r="A93" t="s">
        <v>73</v>
      </c>
      <c r="B93">
        <v>-0.35863611118052402</v>
      </c>
      <c r="C9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-1.2822131512604256</v>
      </c>
      <c r="D93" s="12">
        <v>3.3170168872606501E-2</v>
      </c>
      <c r="E93" s="12" t="s">
        <v>70</v>
      </c>
      <c r="F93" s="12" t="s">
        <v>71</v>
      </c>
      <c r="G93" s="12" t="s">
        <v>72</v>
      </c>
      <c r="H93" s="12">
        <v>49</v>
      </c>
      <c r="I93" s="12">
        <v>-1.4</v>
      </c>
      <c r="J93" t="s">
        <v>410</v>
      </c>
      <c r="K93" s="7" t="s">
        <v>428</v>
      </c>
      <c r="L93" t="str">
        <f>IF(RIGHT(Table1[[#This Row],[locus]], 5) = "sense", RIGHT(Table1[[#This Row],[locus]],5), "")</f>
        <v>sense</v>
      </c>
    </row>
    <row r="94" spans="1:12" x14ac:dyDescent="0.25">
      <c r="A94" t="s">
        <v>25</v>
      </c>
      <c r="B94">
        <v>0.525071235916858</v>
      </c>
      <c r="C9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1.4390046319522691</v>
      </c>
      <c r="D94" s="12">
        <v>2.7583905230668601E-3</v>
      </c>
      <c r="E94" s="12" t="s">
        <v>22</v>
      </c>
      <c r="F94" s="12" t="s">
        <v>23</v>
      </c>
      <c r="G94" s="12" t="s">
        <v>24</v>
      </c>
      <c r="H94" s="12">
        <v>24</v>
      </c>
      <c r="I94" s="12">
        <v>1.5</v>
      </c>
      <c r="J94" t="s">
        <v>410</v>
      </c>
      <c r="K94" t="s">
        <v>417</v>
      </c>
      <c r="L94" t="str">
        <f>IF(RIGHT(Table1[[#This Row],[locus]], 5) = "sense", RIGHT(Table1[[#This Row],[locus]],5), "")</f>
        <v>sense</v>
      </c>
    </row>
    <row r="95" spans="1:12" x14ac:dyDescent="0.25">
      <c r="A95" t="s">
        <v>289</v>
      </c>
      <c r="B95">
        <v>0.54002290837135902</v>
      </c>
      <c r="C9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1.453995604948588</v>
      </c>
      <c r="D95" s="12">
        <v>3.5837293202175499E-3</v>
      </c>
      <c r="E95" s="12" t="s">
        <v>290</v>
      </c>
      <c r="F95" s="12" t="s">
        <v>168</v>
      </c>
      <c r="G95" s="12" t="s">
        <v>291</v>
      </c>
      <c r="H95" s="12">
        <v>278</v>
      </c>
      <c r="I95" s="12">
        <v>1.3</v>
      </c>
      <c r="J95" t="s">
        <v>410</v>
      </c>
      <c r="K95" t="s">
        <v>487</v>
      </c>
      <c r="L95" t="str">
        <f>IF(RIGHT(Table1[[#This Row],[locus]], 5) = "sense", RIGHT(Table1[[#This Row],[locus]],5), "")</f>
        <v>sense</v>
      </c>
    </row>
    <row r="96" spans="1:12" x14ac:dyDescent="0.25">
      <c r="A96" t="s">
        <v>299</v>
      </c>
      <c r="B96">
        <v>0.67510554812560397</v>
      </c>
      <c r="C9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1.5967135846219103</v>
      </c>
      <c r="D96" s="12">
        <v>1.32976965598603E-2</v>
      </c>
      <c r="E96" s="12" t="s">
        <v>6</v>
      </c>
      <c r="F96" s="12" t="s">
        <v>7</v>
      </c>
      <c r="G96" s="12" t="s">
        <v>298</v>
      </c>
      <c r="H96" s="12">
        <v>282</v>
      </c>
      <c r="I96" s="12">
        <v>1.4</v>
      </c>
      <c r="J96" t="s">
        <v>410</v>
      </c>
      <c r="K96" t="s">
        <v>490</v>
      </c>
      <c r="L96" t="str">
        <f>IF(RIGHT(Table1[[#This Row],[locus]], 5) = "sense", RIGHT(Table1[[#This Row],[locus]],5), "")</f>
        <v>sense</v>
      </c>
    </row>
    <row r="97" spans="1:12" x14ac:dyDescent="0.25">
      <c r="A97" t="s">
        <v>330</v>
      </c>
      <c r="B97">
        <v>0.73571065959619397</v>
      </c>
      <c r="C9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1.6652175397577336</v>
      </c>
      <c r="D97" s="12">
        <v>4.18922082178863E-2</v>
      </c>
      <c r="E97" s="12" t="s">
        <v>6</v>
      </c>
      <c r="F97" s="12" t="s">
        <v>328</v>
      </c>
      <c r="G97" s="12" t="s">
        <v>329</v>
      </c>
      <c r="H97" s="12">
        <v>152</v>
      </c>
      <c r="I97" s="12">
        <v>2.1</v>
      </c>
      <c r="J97" t="s">
        <v>410</v>
      </c>
      <c r="K97" t="s">
        <v>453</v>
      </c>
      <c r="L97" t="str">
        <f>IF(RIGHT(Table1[[#This Row],[locus]], 5) = "sense", RIGHT(Table1[[#This Row],[locus]],5), "")</f>
        <v>sense</v>
      </c>
    </row>
    <row r="98" spans="1:12" x14ac:dyDescent="0.25">
      <c r="A98" t="s">
        <v>169</v>
      </c>
      <c r="B98">
        <v>0.76535753097105796</v>
      </c>
      <c r="C98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1.6997911910311851</v>
      </c>
      <c r="D98" s="12">
        <v>1.2155486622959101E-3</v>
      </c>
      <c r="E98" s="12" t="s">
        <v>6</v>
      </c>
      <c r="F98" s="12" t="s">
        <v>170</v>
      </c>
      <c r="G98" s="12" t="s">
        <v>171</v>
      </c>
      <c r="H98" s="12">
        <v>151</v>
      </c>
      <c r="I98" s="12">
        <v>2.7</v>
      </c>
      <c r="J98" t="s">
        <v>410</v>
      </c>
      <c r="K98" t="s">
        <v>452</v>
      </c>
      <c r="L98" t="str">
        <f>IF(RIGHT(Table1[[#This Row],[locus]], 5) = "sense", RIGHT(Table1[[#This Row],[locus]],5), "")</f>
        <v>sense</v>
      </c>
    </row>
    <row r="99" spans="1:12" x14ac:dyDescent="0.25">
      <c r="A99" t="s">
        <v>33</v>
      </c>
      <c r="B99">
        <v>0.84289487851780198</v>
      </c>
      <c r="C99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1.7936456211858918</v>
      </c>
      <c r="D99" s="12">
        <v>1.8036544694379701E-4</v>
      </c>
      <c r="E99" s="12" t="s">
        <v>6</v>
      </c>
      <c r="F99" s="12" t="s">
        <v>34</v>
      </c>
      <c r="G99" s="12" t="s">
        <v>35</v>
      </c>
      <c r="H99" s="12">
        <v>29</v>
      </c>
      <c r="I99" s="12">
        <v>2</v>
      </c>
      <c r="J99" t="s">
        <v>410</v>
      </c>
      <c r="K99" t="s">
        <v>420</v>
      </c>
      <c r="L99" t="str">
        <f>IF(RIGHT(Table1[[#This Row],[locus]], 5) = "sense", RIGHT(Table1[[#This Row],[locus]],5), "")</f>
        <v>sense</v>
      </c>
    </row>
    <row r="100" spans="1:12" x14ac:dyDescent="0.25">
      <c r="A100" t="s">
        <v>334</v>
      </c>
      <c r="B100">
        <v>0.947554344785692</v>
      </c>
      <c r="C100" s="11">
        <f>IF(Table1[[#This Row],[CF39 Log2FoldChange_25vs37]]&lt;&gt;"NA", (IF(Table1[[#This Row],[CF39 Log2FoldChange_25vs37]]&lt;0, -1/(2^Table1[[#This Row],[CF39 Log2FoldChange_25vs37]]), (2^Table1[[#This Row],[CF39 Log2FoldChange_25vs37]]))), "NA")</f>
        <v>1.9286005234633476</v>
      </c>
      <c r="D100" s="12">
        <v>1.1108678411742399E-2</v>
      </c>
      <c r="E100" s="12" t="s">
        <v>6</v>
      </c>
      <c r="F100" s="12" t="s">
        <v>7</v>
      </c>
      <c r="G100" s="12" t="s">
        <v>335</v>
      </c>
      <c r="H100" s="12">
        <v>315</v>
      </c>
      <c r="I100" s="12">
        <v>1.3</v>
      </c>
      <c r="J100" t="s">
        <v>410</v>
      </c>
      <c r="K100" t="s">
        <v>502</v>
      </c>
      <c r="L100" t="str">
        <f>IF(RIGHT(Table1[[#This Row],[locus]], 5) = "sense", RIGHT(Table1[[#This Row],[locus]],5), "")</f>
        <v>sense</v>
      </c>
    </row>
    <row r="101" spans="1:12" x14ac:dyDescent="0.25">
      <c r="A101" t="s">
        <v>52</v>
      </c>
      <c r="B101">
        <v>1.28941857316319</v>
      </c>
      <c r="C101" s="11">
        <f>IF(Table1[[#This Row],[CF39 Log2FoldChange_25vs37]]&lt;&gt;"NA", (IF(Table1[[#This Row],[CF39 Log2FoldChange_25vs37]]&lt;0, -1/(2^Table1[[#This Row],[CF39 Log2FoldChange_25vs37]]), (2^Table1[[#This Row],[CF39 Log2FoldChange_25vs37]]))), "NA")</f>
        <v>2.4442952707304619</v>
      </c>
      <c r="D101" s="13">
        <v>1.8403367614302101E-9</v>
      </c>
      <c r="E101" s="12" t="s">
        <v>53</v>
      </c>
      <c r="F101" s="12" t="s">
        <v>54</v>
      </c>
      <c r="G101" s="12" t="s">
        <v>55</v>
      </c>
      <c r="H101" s="12">
        <v>39</v>
      </c>
      <c r="I101" s="12">
        <v>2.1</v>
      </c>
      <c r="J101" t="s">
        <v>410</v>
      </c>
      <c r="K101" s="7" t="s">
        <v>423</v>
      </c>
      <c r="L101" t="str">
        <f>IF(RIGHT(Table1[[#This Row],[locus]], 5) = "sense", RIGHT(Table1[[#This Row],[locus]],5), "")</f>
        <v>sense</v>
      </c>
    </row>
    <row r="102" spans="1:12" x14ac:dyDescent="0.25">
      <c r="A102" t="s">
        <v>228</v>
      </c>
      <c r="B102">
        <v>1.45745889053098</v>
      </c>
      <c r="C102" s="11">
        <f>IF(Table1[[#This Row],[CF39 Log2FoldChange_25vs37]]&lt;&gt;"NA", (IF(Table1[[#This Row],[CF39 Log2FoldChange_25vs37]]&lt;0, -1/(2^Table1[[#This Row],[CF39 Log2FoldChange_25vs37]]), (2^Table1[[#This Row],[CF39 Log2FoldChange_25vs37]]))), "NA")</f>
        <v>2.7462422447022643</v>
      </c>
      <c r="D102" s="12">
        <v>5.3130883258455204E-3</v>
      </c>
      <c r="E102" s="12" t="s">
        <v>229</v>
      </c>
      <c r="F102" s="12" t="s">
        <v>230</v>
      </c>
      <c r="G102" s="12" t="s">
        <v>231</v>
      </c>
      <c r="H102" s="12">
        <v>217</v>
      </c>
      <c r="I102" s="12">
        <v>3.2</v>
      </c>
      <c r="J102" t="s">
        <v>410</v>
      </c>
      <c r="K102" t="s">
        <v>471</v>
      </c>
      <c r="L102" t="str">
        <f>IF(RIGHT(Table1[[#This Row],[locus]], 5) = "sense", RIGHT(Table1[[#This Row],[locus]],5), "")</f>
        <v>sense</v>
      </c>
    </row>
    <row r="103" spans="1:12" x14ac:dyDescent="0.25">
      <c r="A103" t="s">
        <v>239</v>
      </c>
      <c r="B103">
        <v>1.4776484132137999</v>
      </c>
      <c r="C103" s="11">
        <f>IF(Table1[[#This Row],[CF39 Log2FoldChange_25vs37]]&lt;&gt;"NA", (IF(Table1[[#This Row],[CF39 Log2FoldChange_25vs37]]&lt;0, -1/(2^Table1[[#This Row],[CF39 Log2FoldChange_25vs37]]), (2^Table1[[#This Row],[CF39 Log2FoldChange_25vs37]]))), "NA")</f>
        <v>2.7849441838644213</v>
      </c>
      <c r="D103" s="12">
        <v>1.6138868700458001E-4</v>
      </c>
      <c r="E103" s="12" t="s">
        <v>236</v>
      </c>
      <c r="F103" s="12" t="s">
        <v>237</v>
      </c>
      <c r="G103" s="12" t="s">
        <v>238</v>
      </c>
      <c r="H103" s="12">
        <v>219</v>
      </c>
      <c r="I103" s="12">
        <v>3.4</v>
      </c>
      <c r="J103" t="s">
        <v>410</v>
      </c>
      <c r="K103" t="s">
        <v>473</v>
      </c>
      <c r="L103" t="str">
        <f>IF(RIGHT(Table1[[#This Row],[locus]], 5) = "sense", RIGHT(Table1[[#This Row],[locus]],5), "")</f>
        <v>sense</v>
      </c>
    </row>
    <row r="104" spans="1:12" x14ac:dyDescent="0.25">
      <c r="A104" t="s">
        <v>224</v>
      </c>
      <c r="B104">
        <v>1.6651291613225701</v>
      </c>
      <c r="C104" s="11">
        <f>IF(Table1[[#This Row],[CF39 Log2FoldChange_25vs37]]&lt;&gt;"NA", (IF(Table1[[#This Row],[CF39 Log2FoldChange_25vs37]]&lt;0, -1/(2^Table1[[#This Row],[CF39 Log2FoldChange_25vs37]]), (2^Table1[[#This Row],[CF39 Log2FoldChange_25vs37]]))), "NA")</f>
        <v>3.1714204640495667</v>
      </c>
      <c r="D104" s="12">
        <v>7.9829269243655507E-3</v>
      </c>
      <c r="E104" s="12" t="s">
        <v>225</v>
      </c>
      <c r="F104" s="12" t="s">
        <v>226</v>
      </c>
      <c r="G104" s="12" t="s">
        <v>227</v>
      </c>
      <c r="H104" s="12">
        <v>216</v>
      </c>
      <c r="I104" s="12">
        <v>3.1</v>
      </c>
      <c r="J104" t="s">
        <v>410</v>
      </c>
      <c r="K104" t="s">
        <v>470</v>
      </c>
      <c r="L104" t="str">
        <f>IF(RIGHT(Table1[[#This Row],[locus]], 5) = "sense", RIGHT(Table1[[#This Row],[locus]],5), "")</f>
        <v>sense</v>
      </c>
    </row>
    <row r="105" spans="1:12" x14ac:dyDescent="0.25">
      <c r="A105" t="s">
        <v>271</v>
      </c>
      <c r="B105">
        <v>1.76817277163693</v>
      </c>
      <c r="C105" s="11">
        <f>IF(Table1[[#This Row],[CF39 Log2FoldChange_25vs37]]&lt;&gt;"NA", (IF(Table1[[#This Row],[CF39 Log2FoldChange_25vs37]]&lt;0, -1/(2^Table1[[#This Row],[CF39 Log2FoldChange_25vs37]]), (2^Table1[[#This Row],[CF39 Log2FoldChange_25vs37]]))), "NA")</f>
        <v>3.4062227227692419</v>
      </c>
      <c r="D105" s="13">
        <v>3.7734604244915399E-23</v>
      </c>
      <c r="E105" s="12" t="s">
        <v>272</v>
      </c>
      <c r="F105" s="12" t="s">
        <v>273</v>
      </c>
      <c r="G105" s="12" t="s">
        <v>274</v>
      </c>
      <c r="H105" s="12">
        <v>245</v>
      </c>
      <c r="I105" s="12">
        <v>2.7</v>
      </c>
      <c r="J105" t="s">
        <v>410</v>
      </c>
      <c r="K105" t="s">
        <v>482</v>
      </c>
      <c r="L105" t="str">
        <f>IF(RIGHT(Table1[[#This Row],[locus]], 5) = "sense", RIGHT(Table1[[#This Row],[locus]],5), "")</f>
        <v>sense</v>
      </c>
    </row>
    <row r="106" spans="1:12" x14ac:dyDescent="0.25">
      <c r="A106" t="s">
        <v>235</v>
      </c>
      <c r="B106">
        <v>1.8438093952969301</v>
      </c>
      <c r="C106" s="11">
        <f>IF(Table1[[#This Row],[CF39 Log2FoldChange_25vs37]]&lt;&gt;"NA", (IF(Table1[[#This Row],[CF39 Log2FoldChange_25vs37]]&lt;0, -1/(2^Table1[[#This Row],[CF39 Log2FoldChange_25vs37]]), (2^Table1[[#This Row],[CF39 Log2FoldChange_25vs37]]))), "NA")</f>
        <v>3.5895659282541597</v>
      </c>
      <c r="D106" s="13">
        <v>8.08033711093065E-29</v>
      </c>
      <c r="E106" s="12" t="s">
        <v>232</v>
      </c>
      <c r="F106" s="12" t="s">
        <v>233</v>
      </c>
      <c r="G106" s="12" t="s">
        <v>234</v>
      </c>
      <c r="H106" s="12">
        <v>218</v>
      </c>
      <c r="I106" s="12">
        <v>2.5</v>
      </c>
      <c r="J106" t="s">
        <v>410</v>
      </c>
      <c r="K106" t="s">
        <v>472</v>
      </c>
      <c r="L106" t="str">
        <f>IF(RIGHT(Table1[[#This Row],[locus]], 5) = "sense", RIGHT(Table1[[#This Row],[locus]],5), "")</f>
        <v>sense</v>
      </c>
    </row>
    <row r="107" spans="1:12" x14ac:dyDescent="0.25">
      <c r="A107" t="s">
        <v>122</v>
      </c>
      <c r="B107">
        <v>1.8594474922659101</v>
      </c>
      <c r="C107" s="11">
        <f>IF(Table1[[#This Row],[CF39 Log2FoldChange_25vs37]]&lt;&gt;"NA", (IF(Table1[[#This Row],[CF39 Log2FoldChange_25vs37]]&lt;0, -1/(2^Table1[[#This Row],[CF39 Log2FoldChange_25vs37]]), (2^Table1[[#This Row],[CF39 Log2FoldChange_25vs37]]))), "NA")</f>
        <v>3.6286866799778008</v>
      </c>
      <c r="D107" s="13">
        <v>1.1489998041754799E-27</v>
      </c>
      <c r="E107" s="12" t="s">
        <v>6</v>
      </c>
      <c r="F107" s="12" t="s">
        <v>120</v>
      </c>
      <c r="G107" s="12" t="s">
        <v>121</v>
      </c>
      <c r="H107" s="12">
        <v>109</v>
      </c>
      <c r="I107" s="12">
        <v>3.2</v>
      </c>
      <c r="J107" t="s">
        <v>410</v>
      </c>
      <c r="K107" t="s">
        <v>441</v>
      </c>
      <c r="L107" t="str">
        <f>IF(RIGHT(Table1[[#This Row],[locus]], 5) = "sense", RIGHT(Table1[[#This Row],[locus]],5), "")</f>
        <v>sense</v>
      </c>
    </row>
    <row r="108" spans="1:12" x14ac:dyDescent="0.25">
      <c r="A108" t="s">
        <v>16</v>
      </c>
      <c r="B108">
        <v>-1.2242870816948901</v>
      </c>
      <c r="C108" s="9">
        <f>IF(Table1[[#This Row],[CF39 Log2FoldChange_25vs37]]&lt;&gt;"NA", (IF(Table1[[#This Row],[CF39 Log2FoldChange_25vs37]]&lt;0, -1/(2^Table1[[#This Row],[CF39 Log2FoldChange_25vs37]]), (2^Table1[[#This Row],[CF39 Log2FoldChange_25vs37]]))), "NA")</f>
        <v>-2.3363996628312416</v>
      </c>
      <c r="D108" s="8">
        <v>3.89569073748635E-4</v>
      </c>
      <c r="E108" s="8" t="s">
        <v>17</v>
      </c>
      <c r="F108" s="8" t="s">
        <v>18</v>
      </c>
      <c r="G108" s="8" t="s">
        <v>19</v>
      </c>
      <c r="H108" s="8">
        <v>20</v>
      </c>
      <c r="I108" s="8">
        <v>1.8</v>
      </c>
      <c r="J108" t="s">
        <v>410</v>
      </c>
      <c r="K108" s="3" t="s">
        <v>415</v>
      </c>
      <c r="L108" t="str">
        <f>IF(RIGHT(Table1[[#This Row],[locus]], 5) = "sense", RIGHT(Table1[[#This Row],[locus]],5), "")</f>
        <v>sense</v>
      </c>
    </row>
    <row r="109" spans="1:12" x14ac:dyDescent="0.25">
      <c r="A109" t="s">
        <v>111</v>
      </c>
      <c r="B109">
        <v>-1.1240502277930799</v>
      </c>
      <c r="C109" s="9">
        <f>IF(Table1[[#This Row],[CF39 Log2FoldChange_25vs37]]&lt;&gt;"NA", (IF(Table1[[#This Row],[CF39 Log2FoldChange_25vs37]]&lt;0, -1/(2^Table1[[#This Row],[CF39 Log2FoldChange_25vs37]]), (2^Table1[[#This Row],[CF39 Log2FoldChange_25vs37]]))), "NA")</f>
        <v>-2.1795801057388968</v>
      </c>
      <c r="D109" s="8">
        <v>3.6976784117079498E-2</v>
      </c>
      <c r="E109" s="8" t="s">
        <v>6</v>
      </c>
      <c r="F109" s="8" t="s">
        <v>8</v>
      </c>
      <c r="G109" s="8" t="s">
        <v>112</v>
      </c>
      <c r="H109" s="8">
        <v>98</v>
      </c>
      <c r="I109" s="8">
        <v>1.8</v>
      </c>
      <c r="J109" t="s">
        <v>410</v>
      </c>
      <c r="K109" t="s">
        <v>438</v>
      </c>
      <c r="L109" t="str">
        <f>IF(RIGHT(Table1[[#This Row],[locus]], 5) = "sense", RIGHT(Table1[[#This Row],[locus]],5), "")</f>
        <v>sense</v>
      </c>
    </row>
    <row r="110" spans="1:12" x14ac:dyDescent="0.25">
      <c r="A110" t="s">
        <v>12</v>
      </c>
      <c r="B110">
        <v>-1.1126731929156299</v>
      </c>
      <c r="C110" s="9">
        <f>IF(Table1[[#This Row],[CF39 Log2FoldChange_25vs37]]&lt;&gt;"NA", (IF(Table1[[#This Row],[CF39 Log2FoldChange_25vs37]]&lt;0, -1/(2^Table1[[#This Row],[CF39 Log2FoldChange_25vs37]]), (2^Table1[[#This Row],[CF39 Log2FoldChange_25vs37]]))), "NA")</f>
        <v>-2.1624596194310852</v>
      </c>
      <c r="D110" s="8">
        <v>2.6494284040717001E-4</v>
      </c>
      <c r="E110" s="8" t="s">
        <v>13</v>
      </c>
      <c r="F110" s="8" t="s">
        <v>14</v>
      </c>
      <c r="G110" s="8" t="s">
        <v>15</v>
      </c>
      <c r="H110" s="8">
        <v>19</v>
      </c>
      <c r="I110" s="8">
        <v>1.4</v>
      </c>
      <c r="J110" t="s">
        <v>410</v>
      </c>
      <c r="K110" t="s">
        <v>414</v>
      </c>
      <c r="L110" t="str">
        <f>IF(RIGHT(Table1[[#This Row],[locus]], 5) = "sense", RIGHT(Table1[[#This Row],[locus]],5), "")</f>
        <v>sense</v>
      </c>
    </row>
    <row r="111" spans="1:12" x14ac:dyDescent="0.25">
      <c r="A111" t="s">
        <v>44</v>
      </c>
      <c r="B111">
        <v>-0.87536610038184204</v>
      </c>
      <c r="C111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-1.8344735460113855</v>
      </c>
      <c r="D111" s="14">
        <v>2.1216251260094402E-6</v>
      </c>
      <c r="E111" s="8" t="s">
        <v>45</v>
      </c>
      <c r="F111" s="8" t="s">
        <v>46</v>
      </c>
      <c r="G111" s="8" t="s">
        <v>47</v>
      </c>
      <c r="H111" s="8">
        <v>31</v>
      </c>
      <c r="I111" s="8">
        <v>1.4</v>
      </c>
      <c r="J111" t="s">
        <v>410</v>
      </c>
      <c r="K111" s="7" t="s">
        <v>421</v>
      </c>
      <c r="L111" t="str">
        <f>IF(RIGHT(Table1[[#This Row],[locus]], 5) = "sense", RIGHT(Table1[[#This Row],[locus]],5), "")</f>
        <v>sense</v>
      </c>
    </row>
    <row r="112" spans="1:12" x14ac:dyDescent="0.25">
      <c r="A112" t="s">
        <v>297</v>
      </c>
      <c r="B112">
        <v>-0.723244325326726</v>
      </c>
      <c r="C112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-1.6508903772695773</v>
      </c>
      <c r="D112" s="14">
        <v>5.8031080396416799E-5</v>
      </c>
      <c r="E112" s="8" t="s">
        <v>294</v>
      </c>
      <c r="F112" s="8" t="s">
        <v>295</v>
      </c>
      <c r="G112" s="8" t="s">
        <v>296</v>
      </c>
      <c r="H112" s="8">
        <v>280</v>
      </c>
      <c r="I112" s="8">
        <v>2.8</v>
      </c>
      <c r="J112" t="s">
        <v>410</v>
      </c>
      <c r="K112" t="s">
        <v>489</v>
      </c>
      <c r="L112" t="str">
        <f>IF(RIGHT(Table1[[#This Row],[locus]], 5) = "sense", RIGHT(Table1[[#This Row],[locus]],5), "")</f>
        <v>sense</v>
      </c>
    </row>
    <row r="113" spans="1:12" x14ac:dyDescent="0.25">
      <c r="A113" t="s">
        <v>82</v>
      </c>
      <c r="B113">
        <v>-0.58364688962920797</v>
      </c>
      <c r="C113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-1.4986327553195993</v>
      </c>
      <c r="D113" s="8">
        <v>5.9655275846816195E-4</v>
      </c>
      <c r="E113" s="8" t="s">
        <v>79</v>
      </c>
      <c r="F113" s="8" t="s">
        <v>80</v>
      </c>
      <c r="G113" s="8" t="s">
        <v>81</v>
      </c>
      <c r="H113" s="8">
        <v>51</v>
      </c>
      <c r="I113" s="8">
        <v>1.2</v>
      </c>
      <c r="J113" t="s">
        <v>410</v>
      </c>
      <c r="K113" t="s">
        <v>430</v>
      </c>
      <c r="L113" t="str">
        <f>IF(RIGHT(Table1[[#This Row],[locus]], 5) = "sense", RIGHT(Table1[[#This Row],[locus]],5), "")</f>
        <v>sense</v>
      </c>
    </row>
    <row r="114" spans="1:12" x14ac:dyDescent="0.25">
      <c r="A114" t="s">
        <v>313</v>
      </c>
      <c r="B114">
        <v>-0.48573077634745998</v>
      </c>
      <c r="C114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-1.4002949851941839</v>
      </c>
      <c r="D114" s="8">
        <v>6.0460680327164996E-3</v>
      </c>
      <c r="E114" s="8" t="s">
        <v>6</v>
      </c>
      <c r="F114" s="8" t="s">
        <v>314</v>
      </c>
      <c r="G114" s="8" t="s">
        <v>315</v>
      </c>
      <c r="H114" s="8">
        <v>296</v>
      </c>
      <c r="I114" s="8">
        <v>1.4</v>
      </c>
      <c r="J114" t="s">
        <v>410</v>
      </c>
      <c r="K114" t="s">
        <v>495</v>
      </c>
      <c r="L114" t="str">
        <f>IF(RIGHT(Table1[[#This Row],[locus]], 5) = "sense", RIGHT(Table1[[#This Row],[locus]],5), "")</f>
        <v>sense</v>
      </c>
    </row>
    <row r="115" spans="1:12" x14ac:dyDescent="0.25">
      <c r="A115" t="s">
        <v>281</v>
      </c>
      <c r="B115">
        <v>-0.40109061188161699</v>
      </c>
      <c r="C115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-1.3205057759057202</v>
      </c>
      <c r="D115" s="8">
        <v>1.98843452292491E-2</v>
      </c>
      <c r="E115" s="8" t="s">
        <v>282</v>
      </c>
      <c r="F115" s="8" t="s">
        <v>283</v>
      </c>
      <c r="G115" s="8" t="s">
        <v>284</v>
      </c>
      <c r="H115" s="8">
        <v>271</v>
      </c>
      <c r="I115" s="8">
        <v>1.1000000000000001</v>
      </c>
      <c r="J115" t="s">
        <v>410</v>
      </c>
      <c r="K115" t="s">
        <v>485</v>
      </c>
      <c r="L115" t="str">
        <f>IF(RIGHT(Table1[[#This Row],[locus]], 5) = "sense", RIGHT(Table1[[#This Row],[locus]],5), "")</f>
        <v>sense</v>
      </c>
    </row>
    <row r="116" spans="1:12" x14ac:dyDescent="0.25">
      <c r="A116" t="s">
        <v>259</v>
      </c>
      <c r="B116">
        <v>-0.36749053770706103</v>
      </c>
      <c r="C116" s="9">
        <f>IF(Table1[[#This Row],[CF39 Log2FoldChange_25vs37]]&lt;&gt;"NA", (IF(Table1[[#This Row],[CF39 Log2FoldChange_25vs37]]&lt;0, -1/(2^Table1[[#This Row],[CF39 Log2FoldChange_25vs37]]), (2^Table1[[#This Row],[CF39 Log2FoldChange_25vs37]]))), "NA")</f>
        <v>-1.2901068315428705</v>
      </c>
      <c r="D116" s="8">
        <v>4.39060811268598E-2</v>
      </c>
      <c r="E116" s="8" t="s">
        <v>260</v>
      </c>
      <c r="F116" s="8" t="s">
        <v>261</v>
      </c>
      <c r="G116" s="8" t="s">
        <v>262</v>
      </c>
      <c r="H116" s="8">
        <v>236</v>
      </c>
      <c r="I116" s="8">
        <v>1.4</v>
      </c>
      <c r="J116" t="s">
        <v>410</v>
      </c>
      <c r="K116" t="s">
        <v>479</v>
      </c>
      <c r="L116" t="str">
        <f>IF(RIGHT(Table1[[#This Row],[locus]], 5) = "sense", RIGHT(Table1[[#This Row],[locus]],5), "")</f>
        <v>sense</v>
      </c>
    </row>
    <row r="117" spans="1:12" x14ac:dyDescent="0.25">
      <c r="A117" t="s">
        <v>310</v>
      </c>
      <c r="B117">
        <v>0.54359500185342102</v>
      </c>
      <c r="C117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1.4576001390224258</v>
      </c>
      <c r="D117" s="8">
        <v>2.5801312296875802E-2</v>
      </c>
      <c r="E117" s="8" t="s">
        <v>6</v>
      </c>
      <c r="F117" s="8" t="s">
        <v>311</v>
      </c>
      <c r="G117" s="8" t="s">
        <v>312</v>
      </c>
      <c r="H117" s="8">
        <v>295</v>
      </c>
      <c r="I117" s="8">
        <v>-1.6</v>
      </c>
      <c r="J117" t="s">
        <v>410</v>
      </c>
      <c r="K117" t="s">
        <v>494</v>
      </c>
      <c r="L117" t="str">
        <f>IF(RIGHT(Table1[[#This Row],[locus]], 5) = "sense", RIGHT(Table1[[#This Row],[locus]],5), "")</f>
        <v>sense</v>
      </c>
    </row>
    <row r="118" spans="1:12" x14ac:dyDescent="0.25">
      <c r="A118" t="s">
        <v>403</v>
      </c>
      <c r="B118">
        <v>0.56304208145527401</v>
      </c>
      <c r="C118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1.4773811561562369</v>
      </c>
      <c r="D118" s="8">
        <v>1.0058697051517E-3</v>
      </c>
      <c r="E118" s="8" t="s">
        <v>400</v>
      </c>
      <c r="F118" s="8" t="s">
        <v>401</v>
      </c>
      <c r="G118" s="8" t="s">
        <v>402</v>
      </c>
      <c r="H118" s="8">
        <v>373</v>
      </c>
      <c r="I118" s="8">
        <v>-2</v>
      </c>
      <c r="J118" t="s">
        <v>410</v>
      </c>
      <c r="K118" t="s">
        <v>520</v>
      </c>
      <c r="L118" t="str">
        <f>IF(RIGHT(Table1[[#This Row],[locus]], 5) = "sense", RIGHT(Table1[[#This Row],[locus]],5), "")</f>
        <v>sense</v>
      </c>
    </row>
    <row r="119" spans="1:12" x14ac:dyDescent="0.25">
      <c r="A119" t="s">
        <v>346</v>
      </c>
      <c r="B119">
        <v>0.646849912137754</v>
      </c>
      <c r="C119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1.5657456948515776</v>
      </c>
      <c r="D119" s="8">
        <v>2.47723545167623E-4</v>
      </c>
      <c r="E119" s="8" t="s">
        <v>347</v>
      </c>
      <c r="F119" s="8" t="s">
        <v>348</v>
      </c>
      <c r="G119" s="8" t="s">
        <v>349</v>
      </c>
      <c r="H119" s="8">
        <v>320</v>
      </c>
      <c r="I119" s="8">
        <v>-1.2</v>
      </c>
      <c r="J119" t="s">
        <v>410</v>
      </c>
      <c r="K119" s="5" t="s">
        <v>506</v>
      </c>
      <c r="L119" t="str">
        <f>IF(RIGHT(Table1[[#This Row],[locus]], 5) = "sense", RIGHT(Table1[[#This Row],[locus]],5), "")</f>
        <v>sense</v>
      </c>
    </row>
    <row r="120" spans="1:12" x14ac:dyDescent="0.25">
      <c r="A120" t="s">
        <v>185</v>
      </c>
      <c r="B120">
        <v>0.65675011544722595</v>
      </c>
      <c r="C120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1.5765272592633484</v>
      </c>
      <c r="D120" s="14">
        <v>4.0875534864532301E-5</v>
      </c>
      <c r="E120" s="8" t="s">
        <v>6</v>
      </c>
      <c r="F120" s="8" t="s">
        <v>183</v>
      </c>
      <c r="G120" s="8" t="s">
        <v>184</v>
      </c>
      <c r="H120" s="8">
        <v>180</v>
      </c>
      <c r="I120" s="8">
        <v>-2</v>
      </c>
      <c r="J120" t="s">
        <v>410</v>
      </c>
      <c r="K120" t="s">
        <v>458</v>
      </c>
      <c r="L120" t="str">
        <f>IF(RIGHT(Table1[[#This Row],[locus]], 5) = "sense", RIGHT(Table1[[#This Row],[locus]],5), "")</f>
        <v>sense</v>
      </c>
    </row>
    <row r="121" spans="1:12" x14ac:dyDescent="0.25">
      <c r="A121" t="s">
        <v>186</v>
      </c>
      <c r="B121">
        <v>0.75189215125055398</v>
      </c>
      <c r="C121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1.6840000149949059</v>
      </c>
      <c r="D121" s="14">
        <v>4.5944883589683299E-6</v>
      </c>
      <c r="E121" s="8" t="s">
        <v>6</v>
      </c>
      <c r="F121" s="8" t="s">
        <v>187</v>
      </c>
      <c r="G121" s="8" t="s">
        <v>188</v>
      </c>
      <c r="H121" s="8">
        <v>179</v>
      </c>
      <c r="I121" s="8">
        <v>-1.6</v>
      </c>
      <c r="J121" t="s">
        <v>410</v>
      </c>
      <c r="K121" t="s">
        <v>457</v>
      </c>
      <c r="L121" t="str">
        <f>IF(RIGHT(Table1[[#This Row],[locus]], 5) = "sense", RIGHT(Table1[[#This Row],[locus]],5), "")</f>
        <v>sense</v>
      </c>
    </row>
    <row r="122" spans="1:12" x14ac:dyDescent="0.25">
      <c r="A122" t="s">
        <v>337</v>
      </c>
      <c r="B122">
        <v>0.96994031810996195</v>
      </c>
      <c r="C122" s="9">
        <f>IF(Table1[[#This Row],[CF39 Log2FoldChange_25vs37]]&lt;&gt;"NA", (IF(Table1[[#This Row],[CF39 Log2FoldChange_25vs37]]&lt;0, -1/(2^Table1[[#This Row],[CF39 Log2FoldChange_25vs37]]), (2^Table1[[#This Row],[CF39 Log2FoldChange_25vs37]]))), "NA")</f>
        <v>1.9587595628783283</v>
      </c>
      <c r="D122" s="8">
        <v>2.9982544203449299E-2</v>
      </c>
      <c r="E122" s="8" t="s">
        <v>6</v>
      </c>
      <c r="F122" s="8" t="s">
        <v>7</v>
      </c>
      <c r="G122" s="8" t="s">
        <v>336</v>
      </c>
      <c r="H122" s="8">
        <v>316</v>
      </c>
      <c r="I122" s="8">
        <v>-2.9</v>
      </c>
      <c r="J122" t="s">
        <v>410</v>
      </c>
      <c r="K122" t="s">
        <v>503</v>
      </c>
      <c r="L122" t="str">
        <f>IF(RIGHT(Table1[[#This Row],[locus]], 5) = "sense", RIGHT(Table1[[#This Row],[locus]],5), "")</f>
        <v>sense</v>
      </c>
    </row>
    <row r="123" spans="1:12" x14ac:dyDescent="0.25">
      <c r="A123" t="s">
        <v>327</v>
      </c>
      <c r="B123">
        <v>1.0783353383081</v>
      </c>
      <c r="C123" s="9">
        <f>IF(Table1[[#This Row],[CF39 Log2FoldChange_25vs37]]&lt;&gt;"NA", (IF(Table1[[#This Row],[CF39 Log2FoldChange_25vs37]]&lt;0, -1/(2^Table1[[#This Row],[CF39 Log2FoldChange_25vs37]]), (2^Table1[[#This Row],[CF39 Log2FoldChange_25vs37]]))), "NA")</f>
        <v>2.1115981955944179</v>
      </c>
      <c r="D123" s="14">
        <v>3.9178667572633102E-6</v>
      </c>
      <c r="E123" s="8" t="s">
        <v>6</v>
      </c>
      <c r="F123" s="8" t="s">
        <v>7</v>
      </c>
      <c r="G123" s="8" t="s">
        <v>326</v>
      </c>
      <c r="H123" s="8">
        <v>309</v>
      </c>
      <c r="I123" s="8">
        <v>-1.5</v>
      </c>
      <c r="J123" t="s">
        <v>410</v>
      </c>
      <c r="K123" t="s">
        <v>500</v>
      </c>
      <c r="L123" t="str">
        <f>IF(RIGHT(Table1[[#This Row],[locus]], 5) = "sense", RIGHT(Table1[[#This Row],[locus]],5), "")</f>
        <v>sense</v>
      </c>
    </row>
    <row r="124" spans="1:12" x14ac:dyDescent="0.25">
      <c r="A124" t="s">
        <v>306</v>
      </c>
      <c r="B124">
        <v>2.44322337954284</v>
      </c>
      <c r="C124" s="9">
        <f>IF(Table1[[#This Row],[CF39 Log2FoldChange_25vs37]]&lt;&gt;"NA", (IF(Table1[[#This Row],[CF39 Log2FoldChange_25vs37]]&lt;0, -1/(2^Table1[[#This Row],[CF39 Log2FoldChange_25vs37]]), (2^Table1[[#This Row],[CF39 Log2FoldChange_25vs37]]))), "NA")</f>
        <v>5.4385549805570461</v>
      </c>
      <c r="D124" s="8">
        <v>1.3338368635526499E-2</v>
      </c>
      <c r="E124" s="8" t="s">
        <v>307</v>
      </c>
      <c r="F124" s="8" t="s">
        <v>308</v>
      </c>
      <c r="G124" s="8" t="s">
        <v>309</v>
      </c>
      <c r="H124" s="8">
        <v>290</v>
      </c>
      <c r="I124" s="8">
        <v>-2.6</v>
      </c>
      <c r="J124" t="s">
        <v>410</v>
      </c>
      <c r="K124" t="s">
        <v>493</v>
      </c>
      <c r="L124" t="str">
        <f>IF(RIGHT(Table1[[#This Row],[locus]], 5) = "sense", RIGHT(Table1[[#This Row],[locus]],5), "")</f>
        <v>sense</v>
      </c>
    </row>
    <row r="125" spans="1:12" x14ac:dyDescent="0.25">
      <c r="A125" t="s">
        <v>180</v>
      </c>
      <c r="B125">
        <v>2.9217972975603601</v>
      </c>
      <c r="C125" s="9">
        <f>IF(Table1[[#This Row],[CF39 Log2FoldChange_25vs37]]&lt;&gt;"NA", (IF(Table1[[#This Row],[CF39 Log2FoldChange_25vs37]]&lt;0, -1/(2^Table1[[#This Row],[CF39 Log2FoldChange_25vs37]]), (2^Table1[[#This Row],[CF39 Log2FoldChange_25vs37]]))), "NA")</f>
        <v>7.5778957757481651</v>
      </c>
      <c r="D125" s="8">
        <v>1.2687111643972E-2</v>
      </c>
      <c r="E125" s="8" t="s">
        <v>6</v>
      </c>
      <c r="F125" s="8" t="s">
        <v>181</v>
      </c>
      <c r="G125" s="8" t="s">
        <v>182</v>
      </c>
      <c r="H125" s="8">
        <v>171</v>
      </c>
      <c r="I125" s="8">
        <v>-3</v>
      </c>
      <c r="J125" t="s">
        <v>410</v>
      </c>
      <c r="K125" t="s">
        <v>456</v>
      </c>
      <c r="L125" t="str">
        <f>IF(RIGHT(Table1[[#This Row],[locus]], 5) = "sense", RIGHT(Table1[[#This Row],[locus]],5), "")</f>
        <v>sense</v>
      </c>
    </row>
    <row r="127" spans="1:12" x14ac:dyDescent="0.25">
      <c r="C127" t="s">
        <v>529</v>
      </c>
    </row>
    <row r="128" spans="1:12" x14ac:dyDescent="0.25">
      <c r="C128" t="s">
        <v>531</v>
      </c>
    </row>
    <row r="129" spans="1:3" x14ac:dyDescent="0.25">
      <c r="C129" t="s">
        <v>530</v>
      </c>
    </row>
    <row r="131" spans="1:3" x14ac:dyDescent="0.25">
      <c r="A131" t="s">
        <v>532</v>
      </c>
    </row>
    <row r="132" spans="1:3" x14ac:dyDescent="0.25">
      <c r="A132" t="s">
        <v>533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2021-10-25T18:12:52Z</dcterms:modified>
</cp:coreProperties>
</file>