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D:\Indicators - Industrial_2020\"/>
    </mc:Choice>
  </mc:AlternateContent>
  <xr:revisionPtr revIDLastSave="0" documentId="13_ncr:1_{11AEEF58-4D36-4B0C-A712-63DA8C96486D}" xr6:coauthVersionLast="45" xr6:coauthVersionMax="45" xr10:uidLastSave="{00000000-0000-0000-0000-000000000000}"/>
  <bookViews>
    <workbookView xWindow="1740" yWindow="1125" windowWidth="17100" windowHeight="14055" tabRatio="782" activeTab="1" xr2:uid="{00000000-000D-0000-FFFF-FFFF00000000}"/>
  </bookViews>
  <sheets>
    <sheet name="GO" sheetId="8" r:id="rId1"/>
    <sheet name="ChainQtyIndexes" sheetId="9" r:id="rId2"/>
    <sheet name="Sheet0_Downloaded fr. BEA" sheetId="11" r:id="rId3"/>
    <sheet name="Downloaded GO" sheetId="12" r:id="rId4"/>
    <sheet name="%ChangeChainQtyIndexes" sheetId="3" r:id="rId5"/>
    <sheet name="ChainPriceIndexes" sheetId="4" r:id="rId6"/>
    <sheet name="%ChangeChainPriceIndexes" sheetId="7" r:id="rId7"/>
    <sheet name="Real GO" sheetId="10"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K301" i="9" l="1"/>
  <c r="BG206" i="9" l="1"/>
  <c r="BH206" i="9"/>
  <c r="BI206" i="9"/>
  <c r="BJ206" i="9"/>
  <c r="BK206" i="9"/>
  <c r="BL206" i="9"/>
  <c r="BM206" i="9"/>
  <c r="BN206" i="9"/>
  <c r="BO206" i="9"/>
  <c r="BP206" i="9"/>
  <c r="BQ206" i="9"/>
  <c r="BR206" i="9"/>
  <c r="BS206" i="9"/>
  <c r="BT206" i="9"/>
  <c r="BU206" i="9"/>
  <c r="BV206" i="9"/>
  <c r="BW206" i="9"/>
  <c r="BX206" i="9"/>
  <c r="BY206" i="9"/>
  <c r="BZ206" i="9"/>
  <c r="CA206" i="9"/>
  <c r="CB206" i="9"/>
  <c r="CC206" i="9"/>
  <c r="CD206" i="9"/>
  <c r="CE206" i="9"/>
  <c r="CF206" i="9"/>
  <c r="BG207" i="9"/>
  <c r="BH207" i="9"/>
  <c r="BI207" i="9"/>
  <c r="BJ207" i="9"/>
  <c r="BK207" i="9"/>
  <c r="BL207" i="9"/>
  <c r="BM207" i="9"/>
  <c r="BN207" i="9"/>
  <c r="BO207" i="9"/>
  <c r="BP207" i="9"/>
  <c r="BQ207" i="9"/>
  <c r="BR207" i="9"/>
  <c r="BS207" i="9"/>
  <c r="BT207" i="9"/>
  <c r="BU207" i="9"/>
  <c r="BV207" i="9"/>
  <c r="BW207" i="9"/>
  <c r="BX207" i="9"/>
  <c r="BY207" i="9"/>
  <c r="BZ207" i="9"/>
  <c r="CA207" i="9"/>
  <c r="CB207" i="9"/>
  <c r="CC207" i="9"/>
  <c r="CD207" i="9"/>
  <c r="CE207" i="9"/>
  <c r="CF207" i="9"/>
  <c r="CX207" i="9"/>
  <c r="BG208" i="9"/>
  <c r="BH208" i="9"/>
  <c r="BI208" i="9"/>
  <c r="BJ208" i="9"/>
  <c r="BK208" i="9"/>
  <c r="BL208" i="9"/>
  <c r="BM208" i="9"/>
  <c r="BN208" i="9"/>
  <c r="BO208" i="9"/>
  <c r="BP208" i="9"/>
  <c r="BQ208" i="9"/>
  <c r="BR208" i="9"/>
  <c r="BS208" i="9"/>
  <c r="BT208" i="9"/>
  <c r="BU208" i="9"/>
  <c r="BV208" i="9"/>
  <c r="BW208" i="9"/>
  <c r="BX208" i="9"/>
  <c r="BY208" i="9"/>
  <c r="BZ208" i="9"/>
  <c r="CA208" i="9"/>
  <c r="CB208" i="9"/>
  <c r="CC208" i="9"/>
  <c r="CD208" i="9"/>
  <c r="CE208" i="9"/>
  <c r="CF208" i="9"/>
  <c r="CG208" i="9"/>
  <c r="CH208" i="9"/>
  <c r="CI208" i="9"/>
  <c r="CJ208" i="9"/>
  <c r="CK208" i="9"/>
  <c r="CL208" i="9"/>
  <c r="CM208" i="9"/>
  <c r="CN208" i="9"/>
  <c r="CO208" i="9"/>
  <c r="CP208" i="9"/>
  <c r="CQ208" i="9"/>
  <c r="CR208" i="9"/>
  <c r="CS208" i="9"/>
  <c r="CT208" i="9"/>
  <c r="CU208" i="9"/>
  <c r="CV208" i="9"/>
  <c r="CW208" i="9"/>
  <c r="CX208" i="9"/>
  <c r="CY208" i="9"/>
  <c r="CZ208" i="9"/>
  <c r="DA208" i="9"/>
  <c r="BE206" i="9"/>
  <c r="BF206" i="9"/>
  <c r="BE207" i="9"/>
  <c r="BF207" i="9"/>
  <c r="BE208" i="9"/>
  <c r="BF208" i="9"/>
  <c r="BD207" i="9"/>
  <c r="BD206" i="9"/>
  <c r="CS183" i="9"/>
  <c r="CT183" i="9"/>
  <c r="CU183" i="9"/>
  <c r="CV183" i="9"/>
  <c r="CW183" i="9"/>
  <c r="CX183" i="9"/>
  <c r="CY183" i="9"/>
  <c r="CZ183" i="9"/>
  <c r="DA183" i="9"/>
  <c r="BK182" i="9"/>
  <c r="BM182" i="9"/>
  <c r="BY182" i="9"/>
  <c r="CE182" i="9"/>
  <c r="CE184" i="9" s="1"/>
  <c r="BF183" i="9"/>
  <c r="BG183" i="9"/>
  <c r="BH183" i="9"/>
  <c r="BI183" i="9"/>
  <c r="BJ183" i="9"/>
  <c r="BK183" i="9"/>
  <c r="BK184" i="9" s="1"/>
  <c r="BL183" i="9"/>
  <c r="BM183" i="9"/>
  <c r="BN183" i="9"/>
  <c r="BO183" i="9"/>
  <c r="BP183" i="9"/>
  <c r="BQ183" i="9"/>
  <c r="BR183" i="9"/>
  <c r="BS183" i="9"/>
  <c r="BT183" i="9"/>
  <c r="BU183" i="9"/>
  <c r="BV183" i="9"/>
  <c r="BW183" i="9"/>
  <c r="BW184" i="9" s="1"/>
  <c r="BX183" i="9"/>
  <c r="BY183" i="9"/>
  <c r="BZ183" i="9"/>
  <c r="CA183" i="9"/>
  <c r="CB183" i="9"/>
  <c r="CC183" i="9"/>
  <c r="CD183" i="9"/>
  <c r="CE183" i="9"/>
  <c r="CF183" i="9"/>
  <c r="CG183" i="9"/>
  <c r="CH183" i="9"/>
  <c r="CI183" i="9"/>
  <c r="CJ183" i="9"/>
  <c r="CK183" i="9"/>
  <c r="CL183" i="9"/>
  <c r="CM183" i="9"/>
  <c r="CN183" i="9"/>
  <c r="CO183" i="9"/>
  <c r="CP183" i="9"/>
  <c r="CQ183" i="9"/>
  <c r="CR183" i="9"/>
  <c r="BE183" i="9"/>
  <c r="BD183" i="9"/>
  <c r="BG155" i="9"/>
  <c r="BH155" i="9"/>
  <c r="BI155" i="9"/>
  <c r="BI182" i="9" s="1"/>
  <c r="BI184" i="9" s="1"/>
  <c r="BJ155" i="9"/>
  <c r="BK155" i="9"/>
  <c r="BL155" i="9"/>
  <c r="BL182" i="9" s="1"/>
  <c r="BL184" i="9" s="1"/>
  <c r="BM155" i="9"/>
  <c r="BN155" i="9"/>
  <c r="BN182" i="9" s="1"/>
  <c r="BO155" i="9"/>
  <c r="BO182" i="9" s="1"/>
  <c r="BP155" i="9"/>
  <c r="BQ155" i="9"/>
  <c r="BR155" i="9"/>
  <c r="BS155" i="9"/>
  <c r="BT155" i="9"/>
  <c r="BU155" i="9"/>
  <c r="BU182" i="9" s="1"/>
  <c r="BV155" i="9"/>
  <c r="BW155" i="9"/>
  <c r="BX155" i="9"/>
  <c r="BX182" i="9" s="1"/>
  <c r="BX184" i="9" s="1"/>
  <c r="BY155" i="9"/>
  <c r="BZ155" i="9"/>
  <c r="BZ158" i="9" s="1"/>
  <c r="CA155" i="9"/>
  <c r="CA182" i="9" s="1"/>
  <c r="CB155" i="9"/>
  <c r="CC155" i="9"/>
  <c r="CD155" i="9"/>
  <c r="CE155" i="9"/>
  <c r="CF155" i="9"/>
  <c r="CO155" i="9"/>
  <c r="CZ155" i="9"/>
  <c r="BG156" i="9"/>
  <c r="BH156" i="9"/>
  <c r="BI156" i="9"/>
  <c r="BJ156" i="9"/>
  <c r="BK156" i="9"/>
  <c r="BL156" i="9"/>
  <c r="BM156" i="9"/>
  <c r="BN156" i="9"/>
  <c r="BO156" i="9"/>
  <c r="BP156" i="9"/>
  <c r="BQ156" i="9"/>
  <c r="BR156" i="9"/>
  <c r="BS156" i="9"/>
  <c r="BT156" i="9"/>
  <c r="BU156" i="9"/>
  <c r="BV156" i="9"/>
  <c r="BW156" i="9"/>
  <c r="BW182" i="9" s="1"/>
  <c r="BX156" i="9"/>
  <c r="BY156" i="9"/>
  <c r="BZ156" i="9"/>
  <c r="CA156" i="9"/>
  <c r="CB156" i="9"/>
  <c r="CC156" i="9"/>
  <c r="CD156" i="9"/>
  <c r="CE156" i="9"/>
  <c r="CF156" i="9"/>
  <c r="CP156" i="9"/>
  <c r="CY156" i="9"/>
  <c r="BG157" i="9"/>
  <c r="BG182" i="9" s="1"/>
  <c r="BG184" i="9" s="1"/>
  <c r="BH157" i="9"/>
  <c r="BI157" i="9"/>
  <c r="BJ157" i="9"/>
  <c r="BK157" i="9"/>
  <c r="BL157" i="9"/>
  <c r="BM157" i="9"/>
  <c r="BN157" i="9"/>
  <c r="BO157" i="9"/>
  <c r="BP157" i="9"/>
  <c r="BQ157" i="9"/>
  <c r="BR157" i="9"/>
  <c r="BS157" i="9"/>
  <c r="BS182" i="9" s="1"/>
  <c r="BS184" i="9" s="1"/>
  <c r="BT157" i="9"/>
  <c r="BU157" i="9"/>
  <c r="BV157" i="9"/>
  <c r="BW157" i="9"/>
  <c r="BX157" i="9"/>
  <c r="BY157" i="9"/>
  <c r="BZ157" i="9"/>
  <c r="CA157" i="9"/>
  <c r="CB157" i="9"/>
  <c r="CC157" i="9"/>
  <c r="CD157" i="9"/>
  <c r="CE157" i="9"/>
  <c r="CF157" i="9"/>
  <c r="CJ157" i="9"/>
  <c r="CV157" i="9"/>
  <c r="DA173" i="9"/>
  <c r="BE155" i="9"/>
  <c r="BF155" i="9"/>
  <c r="BE156" i="9"/>
  <c r="BF156" i="9"/>
  <c r="BE157" i="9"/>
  <c r="BF157" i="9"/>
  <c r="BD157" i="9"/>
  <c r="BD156" i="9"/>
  <c r="BD155" i="9"/>
  <c r="AG7" i="12"/>
  <c r="AH7" i="12"/>
  <c r="AI7" i="12"/>
  <c r="AJ7" i="12"/>
  <c r="AK7" i="12"/>
  <c r="AL7" i="12"/>
  <c r="AM7" i="12"/>
  <c r="AN7" i="12"/>
  <c r="AO7" i="12"/>
  <c r="AP7" i="12"/>
  <c r="AQ7" i="12"/>
  <c r="AR7" i="12"/>
  <c r="AS7" i="12"/>
  <c r="AT7" i="12"/>
  <c r="AU7" i="12"/>
  <c r="AV7" i="12"/>
  <c r="AW7" i="12"/>
  <c r="AX7" i="12"/>
  <c r="AY7" i="12"/>
  <c r="AZ7" i="12"/>
  <c r="AG8" i="12"/>
  <c r="AH8" i="12"/>
  <c r="AI8" i="12"/>
  <c r="AJ8" i="12"/>
  <c r="AK8" i="12"/>
  <c r="AL8" i="12"/>
  <c r="AM8" i="12"/>
  <c r="AN8" i="12"/>
  <c r="AO8" i="12"/>
  <c r="AP8" i="12"/>
  <c r="AQ8" i="12"/>
  <c r="AR8" i="12"/>
  <c r="AS8" i="12"/>
  <c r="AT8" i="12"/>
  <c r="AU8" i="12"/>
  <c r="AV8" i="12"/>
  <c r="AW8" i="12"/>
  <c r="AX8" i="12"/>
  <c r="AY8" i="12"/>
  <c r="AZ8" i="12"/>
  <c r="AG9" i="12"/>
  <c r="CH155" i="9" s="1"/>
  <c r="AH9" i="12"/>
  <c r="CI155" i="9" s="1"/>
  <c r="AI9" i="12"/>
  <c r="CJ155" i="9" s="1"/>
  <c r="AJ9" i="12"/>
  <c r="CK155" i="9" s="1"/>
  <c r="CK182" i="9" s="1"/>
  <c r="AK9" i="12"/>
  <c r="CL155" i="9" s="1"/>
  <c r="AL9" i="12"/>
  <c r="CM155" i="9" s="1"/>
  <c r="AM9" i="12"/>
  <c r="CN155" i="9" s="1"/>
  <c r="AN9" i="12"/>
  <c r="AO9" i="12"/>
  <c r="CP155" i="9" s="1"/>
  <c r="AP9" i="12"/>
  <c r="CQ155" i="9" s="1"/>
  <c r="AQ9" i="12"/>
  <c r="CR155" i="9" s="1"/>
  <c r="AR9" i="12"/>
  <c r="CS155" i="9" s="1"/>
  <c r="AS9" i="12"/>
  <c r="CT155" i="9" s="1"/>
  <c r="AT9" i="12"/>
  <c r="CU155" i="9" s="1"/>
  <c r="AU9" i="12"/>
  <c r="CV155" i="9" s="1"/>
  <c r="AV9" i="12"/>
  <c r="CW155" i="9" s="1"/>
  <c r="AW9" i="12"/>
  <c r="CX155" i="9" s="1"/>
  <c r="AX9" i="12"/>
  <c r="CY155" i="9" s="1"/>
  <c r="AY9" i="12"/>
  <c r="AZ9" i="12"/>
  <c r="DA155" i="9" s="1"/>
  <c r="AG10" i="12"/>
  <c r="AH10" i="12"/>
  <c r="AI10" i="12"/>
  <c r="AJ10" i="12"/>
  <c r="AK10" i="12"/>
  <c r="AL10" i="12"/>
  <c r="AM10" i="12"/>
  <c r="AN10" i="12"/>
  <c r="AO10" i="12"/>
  <c r="AP10" i="12"/>
  <c r="AQ10" i="12"/>
  <c r="AR10" i="12"/>
  <c r="AS10" i="12"/>
  <c r="AT10" i="12"/>
  <c r="AU10" i="12"/>
  <c r="AV10" i="12"/>
  <c r="AW10" i="12"/>
  <c r="AX10" i="12"/>
  <c r="AY10" i="12"/>
  <c r="AZ10" i="12"/>
  <c r="AG11" i="12"/>
  <c r="AH11" i="12"/>
  <c r="AI11" i="12"/>
  <c r="AJ11" i="12"/>
  <c r="AK11" i="12"/>
  <c r="AL11" i="12"/>
  <c r="AM11" i="12"/>
  <c r="AN11" i="12"/>
  <c r="AO11" i="12"/>
  <c r="AP11" i="12"/>
  <c r="AQ11" i="12"/>
  <c r="AR11" i="12"/>
  <c r="AS11" i="12"/>
  <c r="AT11" i="12"/>
  <c r="AU11" i="12"/>
  <c r="AV11" i="12"/>
  <c r="AW11" i="12"/>
  <c r="AX11" i="12"/>
  <c r="AY11" i="12"/>
  <c r="AZ11" i="12"/>
  <c r="AG12" i="12"/>
  <c r="CH156" i="9" s="1"/>
  <c r="AH12" i="12"/>
  <c r="CI156" i="9" s="1"/>
  <c r="AI12" i="12"/>
  <c r="CJ156" i="9" s="1"/>
  <c r="AJ12" i="12"/>
  <c r="CK156" i="9" s="1"/>
  <c r="AK12" i="12"/>
  <c r="CL156" i="9" s="1"/>
  <c r="AL12" i="12"/>
  <c r="CM156" i="9" s="1"/>
  <c r="AM12" i="12"/>
  <c r="CN156" i="9" s="1"/>
  <c r="AN12" i="12"/>
  <c r="CO156" i="9" s="1"/>
  <c r="AO12" i="12"/>
  <c r="AP12" i="12"/>
  <c r="CQ156" i="9" s="1"/>
  <c r="AQ12" i="12"/>
  <c r="CR156" i="9" s="1"/>
  <c r="AR12" i="12"/>
  <c r="CS156" i="9" s="1"/>
  <c r="AS12" i="12"/>
  <c r="CT156" i="9" s="1"/>
  <c r="AT12" i="12"/>
  <c r="CU156" i="9" s="1"/>
  <c r="AU12" i="12"/>
  <c r="CV156" i="9" s="1"/>
  <c r="AV12" i="12"/>
  <c r="CW156" i="9" s="1"/>
  <c r="AW12" i="12"/>
  <c r="CX156" i="9" s="1"/>
  <c r="AX12" i="12"/>
  <c r="AY12" i="12"/>
  <c r="CZ156" i="9" s="1"/>
  <c r="AZ12" i="12"/>
  <c r="DA156" i="9" s="1"/>
  <c r="AG13" i="12"/>
  <c r="AH13" i="12"/>
  <c r="AI13" i="12"/>
  <c r="AJ13" i="12"/>
  <c r="AK13" i="12"/>
  <c r="AL13" i="12"/>
  <c r="AM13" i="12"/>
  <c r="AN13" i="12"/>
  <c r="AO13" i="12"/>
  <c r="AP13" i="12"/>
  <c r="AQ13" i="12"/>
  <c r="AR13" i="12"/>
  <c r="AS13" i="12"/>
  <c r="AT13" i="12"/>
  <c r="AU13" i="12"/>
  <c r="AV13" i="12"/>
  <c r="AW13" i="12"/>
  <c r="AX13" i="12"/>
  <c r="AY13" i="12"/>
  <c r="AZ13" i="12"/>
  <c r="AG14" i="12"/>
  <c r="AH14" i="12"/>
  <c r="AI14" i="12"/>
  <c r="AJ14" i="12"/>
  <c r="AK14" i="12"/>
  <c r="AL14" i="12"/>
  <c r="AM14" i="12"/>
  <c r="AN14" i="12"/>
  <c r="AO14" i="12"/>
  <c r="AP14" i="12"/>
  <c r="AQ14" i="12"/>
  <c r="AR14" i="12"/>
  <c r="AS14" i="12"/>
  <c r="AT14" i="12"/>
  <c r="AU14" i="12"/>
  <c r="AV14" i="12"/>
  <c r="AW14" i="12"/>
  <c r="AX14" i="12"/>
  <c r="AY14" i="12"/>
  <c r="AZ14" i="12"/>
  <c r="AG15" i="12"/>
  <c r="AH15" i="12"/>
  <c r="AI15" i="12"/>
  <c r="AJ15" i="12"/>
  <c r="AK15" i="12"/>
  <c r="AL15" i="12"/>
  <c r="AM15" i="12"/>
  <c r="AN15" i="12"/>
  <c r="AO15" i="12"/>
  <c r="AP15" i="12"/>
  <c r="AQ15" i="12"/>
  <c r="AR15" i="12"/>
  <c r="AS15" i="12"/>
  <c r="AT15" i="12"/>
  <c r="AU15" i="12"/>
  <c r="AV15" i="12"/>
  <c r="AW15" i="12"/>
  <c r="AX15" i="12"/>
  <c r="AY15" i="12"/>
  <c r="AZ15" i="12"/>
  <c r="AG16" i="12"/>
  <c r="AH16" i="12"/>
  <c r="AI16" i="12"/>
  <c r="AJ16" i="12"/>
  <c r="AK16" i="12"/>
  <c r="AL16" i="12"/>
  <c r="AM16" i="12"/>
  <c r="AN16" i="12"/>
  <c r="AO16" i="12"/>
  <c r="AP16" i="12"/>
  <c r="AQ16" i="12"/>
  <c r="AR16" i="12"/>
  <c r="AS16" i="12"/>
  <c r="AT16" i="12"/>
  <c r="AU16" i="12"/>
  <c r="AV16" i="12"/>
  <c r="AW16" i="12"/>
  <c r="AX16" i="12"/>
  <c r="AY16" i="12"/>
  <c r="AZ16" i="12"/>
  <c r="AG17" i="12"/>
  <c r="CH157" i="9" s="1"/>
  <c r="AH17" i="12"/>
  <c r="CI157" i="9" s="1"/>
  <c r="AI17" i="12"/>
  <c r="AJ17" i="12"/>
  <c r="CK157" i="9" s="1"/>
  <c r="AK17" i="12"/>
  <c r="CL157" i="9" s="1"/>
  <c r="AL17" i="12"/>
  <c r="CM157" i="9" s="1"/>
  <c r="AM17" i="12"/>
  <c r="CN157" i="9" s="1"/>
  <c r="AN17" i="12"/>
  <c r="CO157" i="9" s="1"/>
  <c r="AO17" i="12"/>
  <c r="CP157" i="9" s="1"/>
  <c r="AP17" i="12"/>
  <c r="CQ157" i="9" s="1"/>
  <c r="AQ17" i="12"/>
  <c r="CR157" i="9" s="1"/>
  <c r="AR17" i="12"/>
  <c r="CS157" i="9" s="1"/>
  <c r="AS17" i="12"/>
  <c r="CT157" i="9" s="1"/>
  <c r="AT17" i="12"/>
  <c r="CU157" i="9" s="1"/>
  <c r="AU17" i="12"/>
  <c r="AV17" i="12"/>
  <c r="CW157" i="9" s="1"/>
  <c r="AW17" i="12"/>
  <c r="CX157" i="9" s="1"/>
  <c r="AX17" i="12"/>
  <c r="CY157" i="9" s="1"/>
  <c r="AY17" i="12"/>
  <c r="CZ157" i="9" s="1"/>
  <c r="CZ182" i="9" s="1"/>
  <c r="CZ184" i="9" s="1"/>
  <c r="AZ17" i="12"/>
  <c r="DA157" i="9" s="1"/>
  <c r="AG18" i="12"/>
  <c r="AH18" i="12"/>
  <c r="AI18" i="12"/>
  <c r="AJ18" i="12"/>
  <c r="AK18" i="12"/>
  <c r="AL18" i="12"/>
  <c r="AM18" i="12"/>
  <c r="AN18" i="12"/>
  <c r="AO18" i="12"/>
  <c r="AP18" i="12"/>
  <c r="AQ18" i="12"/>
  <c r="AR18" i="12"/>
  <c r="AS18" i="12"/>
  <c r="AT18" i="12"/>
  <c r="AU18" i="12"/>
  <c r="AV18" i="12"/>
  <c r="AW18" i="12"/>
  <c r="AX18" i="12"/>
  <c r="AY18" i="12"/>
  <c r="AZ18" i="12"/>
  <c r="AG19" i="12"/>
  <c r="AH19" i="12"/>
  <c r="AI19" i="12"/>
  <c r="AJ19" i="12"/>
  <c r="AK19" i="12"/>
  <c r="AL19" i="12"/>
  <c r="AM19" i="12"/>
  <c r="AN19" i="12"/>
  <c r="AO19" i="12"/>
  <c r="AP19" i="12"/>
  <c r="AQ19" i="12"/>
  <c r="AR19" i="12"/>
  <c r="AS19" i="12"/>
  <c r="AT19" i="12"/>
  <c r="AU19" i="12"/>
  <c r="AV19" i="12"/>
  <c r="AW19" i="12"/>
  <c r="AX19" i="12"/>
  <c r="AY19" i="12"/>
  <c r="AZ19" i="12"/>
  <c r="AG20" i="12"/>
  <c r="AH20" i="12"/>
  <c r="AI20" i="12"/>
  <c r="AJ20" i="12"/>
  <c r="AK20" i="12"/>
  <c r="AL20" i="12"/>
  <c r="AM20" i="12"/>
  <c r="AN20" i="12"/>
  <c r="AO20" i="12"/>
  <c r="AP20" i="12"/>
  <c r="AQ20" i="12"/>
  <c r="AR20" i="12"/>
  <c r="AS20" i="12"/>
  <c r="AT20" i="12"/>
  <c r="AU20" i="12"/>
  <c r="AV20" i="12"/>
  <c r="AW20" i="12"/>
  <c r="AX20" i="12"/>
  <c r="AY20" i="12"/>
  <c r="AZ20" i="12"/>
  <c r="AG21" i="12"/>
  <c r="AH21" i="12"/>
  <c r="AI21" i="12"/>
  <c r="AJ21" i="12"/>
  <c r="AK21" i="12"/>
  <c r="AL21" i="12"/>
  <c r="AM21" i="12"/>
  <c r="AN21" i="12"/>
  <c r="AO21" i="12"/>
  <c r="AP21" i="12"/>
  <c r="AQ21" i="12"/>
  <c r="AR21" i="12"/>
  <c r="AS21" i="12"/>
  <c r="AT21" i="12"/>
  <c r="AU21" i="12"/>
  <c r="AV21" i="12"/>
  <c r="AW21" i="12"/>
  <c r="AX21" i="12"/>
  <c r="AY21" i="12"/>
  <c r="AZ21" i="12"/>
  <c r="AG22" i="12"/>
  <c r="AH22" i="12"/>
  <c r="AI22" i="12"/>
  <c r="AJ22" i="12"/>
  <c r="AK22" i="12"/>
  <c r="AL22" i="12"/>
  <c r="AM22" i="12"/>
  <c r="AN22" i="12"/>
  <c r="AO22" i="12"/>
  <c r="AP22" i="12"/>
  <c r="AQ22" i="12"/>
  <c r="AR22" i="12"/>
  <c r="AS22" i="12"/>
  <c r="AT22" i="12"/>
  <c r="AU22" i="12"/>
  <c r="AV22" i="12"/>
  <c r="AW22" i="12"/>
  <c r="AX22" i="12"/>
  <c r="AY22" i="12"/>
  <c r="AZ22" i="12"/>
  <c r="AG23" i="12"/>
  <c r="AH23" i="12"/>
  <c r="AI23" i="12"/>
  <c r="AJ23" i="12"/>
  <c r="AK23" i="12"/>
  <c r="AL23" i="12"/>
  <c r="AM23" i="12"/>
  <c r="AN23" i="12"/>
  <c r="AO23" i="12"/>
  <c r="AP23" i="12"/>
  <c r="AQ23" i="12"/>
  <c r="AR23" i="12"/>
  <c r="AS23" i="12"/>
  <c r="AT23" i="12"/>
  <c r="AU23" i="12"/>
  <c r="AV23" i="12"/>
  <c r="AW23" i="12"/>
  <c r="AX23" i="12"/>
  <c r="AY23" i="12"/>
  <c r="AZ23" i="12"/>
  <c r="AG24" i="12"/>
  <c r="AH24" i="12"/>
  <c r="AI24" i="12"/>
  <c r="AJ24" i="12"/>
  <c r="AK24" i="12"/>
  <c r="AL24" i="12"/>
  <c r="AM24" i="12"/>
  <c r="AN24" i="12"/>
  <c r="AO24" i="12"/>
  <c r="AP24" i="12"/>
  <c r="AQ24" i="12"/>
  <c r="AR24" i="12"/>
  <c r="AS24" i="12"/>
  <c r="AT24" i="12"/>
  <c r="AU24" i="12"/>
  <c r="AV24" i="12"/>
  <c r="AW24" i="12"/>
  <c r="AX24" i="12"/>
  <c r="AY24" i="12"/>
  <c r="AZ24" i="12"/>
  <c r="AG25" i="12"/>
  <c r="AH25" i="12"/>
  <c r="AI25" i="12"/>
  <c r="AJ25" i="12"/>
  <c r="AK25" i="12"/>
  <c r="AL25" i="12"/>
  <c r="AM25" i="12"/>
  <c r="AN25" i="12"/>
  <c r="AO25" i="12"/>
  <c r="AP25" i="12"/>
  <c r="AQ25" i="12"/>
  <c r="AR25" i="12"/>
  <c r="AS25" i="12"/>
  <c r="AT25" i="12"/>
  <c r="AU25" i="12"/>
  <c r="AV25" i="12"/>
  <c r="AW25" i="12"/>
  <c r="AX25" i="12"/>
  <c r="AY25" i="12"/>
  <c r="AZ25" i="12"/>
  <c r="AG26" i="12"/>
  <c r="AH26" i="12"/>
  <c r="AI26" i="12"/>
  <c r="AJ26" i="12"/>
  <c r="AK26" i="12"/>
  <c r="AL26" i="12"/>
  <c r="AM26" i="12"/>
  <c r="AN26" i="12"/>
  <c r="AO26" i="12"/>
  <c r="AP26" i="12"/>
  <c r="AQ26" i="12"/>
  <c r="AR26" i="12"/>
  <c r="AS26" i="12"/>
  <c r="AT26" i="12"/>
  <c r="AU26" i="12"/>
  <c r="AV26" i="12"/>
  <c r="AW26" i="12"/>
  <c r="AX26" i="12"/>
  <c r="AY26" i="12"/>
  <c r="AZ26" i="12"/>
  <c r="AG27" i="12"/>
  <c r="CH206" i="9" s="1"/>
  <c r="AH27" i="12"/>
  <c r="CI206" i="9" s="1"/>
  <c r="AI27" i="12"/>
  <c r="CJ206" i="9" s="1"/>
  <c r="AJ27" i="12"/>
  <c r="CK206" i="9" s="1"/>
  <c r="AK27" i="12"/>
  <c r="CL206" i="9" s="1"/>
  <c r="AL27" i="12"/>
  <c r="CM206" i="9" s="1"/>
  <c r="AM27" i="12"/>
  <c r="CN206" i="9" s="1"/>
  <c r="AN27" i="12"/>
  <c r="CO206" i="9" s="1"/>
  <c r="AO27" i="12"/>
  <c r="CP206" i="9" s="1"/>
  <c r="AP27" i="12"/>
  <c r="CQ206" i="9" s="1"/>
  <c r="AQ27" i="12"/>
  <c r="CR206" i="9" s="1"/>
  <c r="AR27" i="12"/>
  <c r="CS206" i="9" s="1"/>
  <c r="AS27" i="12"/>
  <c r="CT206" i="9" s="1"/>
  <c r="AT27" i="12"/>
  <c r="CU206" i="9" s="1"/>
  <c r="AU27" i="12"/>
  <c r="CV206" i="9" s="1"/>
  <c r="AV27" i="12"/>
  <c r="CW206" i="9" s="1"/>
  <c r="AW27" i="12"/>
  <c r="CX206" i="9" s="1"/>
  <c r="AX27" i="12"/>
  <c r="CY206" i="9" s="1"/>
  <c r="AY27" i="12"/>
  <c r="CZ206" i="9" s="1"/>
  <c r="AZ27" i="12"/>
  <c r="DA206" i="9" s="1"/>
  <c r="AG28" i="12"/>
  <c r="CH207" i="9" s="1"/>
  <c r="AH28" i="12"/>
  <c r="CI207" i="9" s="1"/>
  <c r="AI28" i="12"/>
  <c r="CJ207" i="9" s="1"/>
  <c r="AJ28" i="12"/>
  <c r="CK207" i="9" s="1"/>
  <c r="AK28" i="12"/>
  <c r="CL207" i="9" s="1"/>
  <c r="AL28" i="12"/>
  <c r="CM207" i="9" s="1"/>
  <c r="AM28" i="12"/>
  <c r="CN207" i="9" s="1"/>
  <c r="AN28" i="12"/>
  <c r="CO207" i="9" s="1"/>
  <c r="AO28" i="12"/>
  <c r="CP207" i="9" s="1"/>
  <c r="AP28" i="12"/>
  <c r="CQ207" i="9" s="1"/>
  <c r="AQ28" i="12"/>
  <c r="CR207" i="9" s="1"/>
  <c r="AR28" i="12"/>
  <c r="CS207" i="9" s="1"/>
  <c r="AS28" i="12"/>
  <c r="CT207" i="9" s="1"/>
  <c r="AT28" i="12"/>
  <c r="CU207" i="9" s="1"/>
  <c r="AU28" i="12"/>
  <c r="CV207" i="9" s="1"/>
  <c r="AV28" i="12"/>
  <c r="CW207" i="9" s="1"/>
  <c r="AW28" i="12"/>
  <c r="AX28" i="12"/>
  <c r="CY207" i="9" s="1"/>
  <c r="AY28" i="12"/>
  <c r="CZ207" i="9" s="1"/>
  <c r="AZ28" i="12"/>
  <c r="DA207" i="9" s="1"/>
  <c r="AG29" i="12"/>
  <c r="AH29" i="12"/>
  <c r="AI29" i="12"/>
  <c r="AJ29" i="12"/>
  <c r="AK29" i="12"/>
  <c r="AL29" i="12"/>
  <c r="AM29" i="12"/>
  <c r="AN29" i="12"/>
  <c r="AO29" i="12"/>
  <c r="AP29" i="12"/>
  <c r="AQ29" i="12"/>
  <c r="AR29" i="12"/>
  <c r="AS29" i="12"/>
  <c r="AT29" i="12"/>
  <c r="AU29" i="12"/>
  <c r="AV29" i="12"/>
  <c r="AW29" i="12"/>
  <c r="AX29" i="12"/>
  <c r="AY29" i="12"/>
  <c r="AZ29" i="12"/>
  <c r="AG30" i="12"/>
  <c r="AH30" i="12"/>
  <c r="AI30" i="12"/>
  <c r="AJ30" i="12"/>
  <c r="AK30" i="12"/>
  <c r="AL30" i="12"/>
  <c r="AM30" i="12"/>
  <c r="AN30" i="12"/>
  <c r="AO30" i="12"/>
  <c r="AP30" i="12"/>
  <c r="AQ30" i="12"/>
  <c r="AR30" i="12"/>
  <c r="AS30" i="12"/>
  <c r="AT30" i="12"/>
  <c r="AU30" i="12"/>
  <c r="AV30" i="12"/>
  <c r="AW30" i="12"/>
  <c r="AX30" i="12"/>
  <c r="AY30" i="12"/>
  <c r="AZ30" i="12"/>
  <c r="AG31" i="12"/>
  <c r="AH31" i="12"/>
  <c r="AI31" i="12"/>
  <c r="AJ31" i="12"/>
  <c r="AK31" i="12"/>
  <c r="AL31" i="12"/>
  <c r="AM31" i="12"/>
  <c r="AN31" i="12"/>
  <c r="AO31" i="12"/>
  <c r="AP31" i="12"/>
  <c r="AQ31" i="12"/>
  <c r="AR31" i="12"/>
  <c r="AS31" i="12"/>
  <c r="AT31" i="12"/>
  <c r="AU31" i="12"/>
  <c r="AV31" i="12"/>
  <c r="AW31" i="12"/>
  <c r="AX31" i="12"/>
  <c r="AY31" i="12"/>
  <c r="AZ31" i="12"/>
  <c r="AG32" i="12"/>
  <c r="AH32" i="12"/>
  <c r="AI32" i="12"/>
  <c r="AJ32" i="12"/>
  <c r="AK32" i="12"/>
  <c r="AL32" i="12"/>
  <c r="AM32" i="12"/>
  <c r="AN32" i="12"/>
  <c r="AO32" i="12"/>
  <c r="AP32" i="12"/>
  <c r="AQ32" i="12"/>
  <c r="AR32" i="12"/>
  <c r="AS32" i="12"/>
  <c r="AT32" i="12"/>
  <c r="AU32" i="12"/>
  <c r="AV32" i="12"/>
  <c r="AW32" i="12"/>
  <c r="AX32" i="12"/>
  <c r="AY32" i="12"/>
  <c r="AZ32" i="12"/>
  <c r="AG33" i="12"/>
  <c r="AH33" i="12"/>
  <c r="AI33" i="12"/>
  <c r="AJ33" i="12"/>
  <c r="AK33" i="12"/>
  <c r="AL33" i="12"/>
  <c r="AM33" i="12"/>
  <c r="AN33" i="12"/>
  <c r="AO33" i="12"/>
  <c r="AP33" i="12"/>
  <c r="AQ33" i="12"/>
  <c r="AR33" i="12"/>
  <c r="AS33" i="12"/>
  <c r="AT33" i="12"/>
  <c r="AU33" i="12"/>
  <c r="AV33" i="12"/>
  <c r="AW33" i="12"/>
  <c r="AX33" i="12"/>
  <c r="AY33" i="12"/>
  <c r="AZ33" i="12"/>
  <c r="AG34" i="12"/>
  <c r="AH34" i="12"/>
  <c r="AI34" i="12"/>
  <c r="AJ34" i="12"/>
  <c r="AK34" i="12"/>
  <c r="AL34" i="12"/>
  <c r="AM34" i="12"/>
  <c r="AN34" i="12"/>
  <c r="AO34" i="12"/>
  <c r="AP34" i="12"/>
  <c r="AQ34" i="12"/>
  <c r="AR34" i="12"/>
  <c r="AS34" i="12"/>
  <c r="AT34" i="12"/>
  <c r="AU34" i="12"/>
  <c r="AV34" i="12"/>
  <c r="AW34" i="12"/>
  <c r="AX34" i="12"/>
  <c r="AY34" i="12"/>
  <c r="AZ34" i="12"/>
  <c r="AG35" i="12"/>
  <c r="AH35" i="12"/>
  <c r="AI35" i="12"/>
  <c r="AJ35" i="12"/>
  <c r="AK35" i="12"/>
  <c r="AL35" i="12"/>
  <c r="AM35" i="12"/>
  <c r="AN35" i="12"/>
  <c r="AO35" i="12"/>
  <c r="AP35" i="12"/>
  <c r="AQ35" i="12"/>
  <c r="AR35" i="12"/>
  <c r="AS35" i="12"/>
  <c r="AT35" i="12"/>
  <c r="AU35" i="12"/>
  <c r="AV35" i="12"/>
  <c r="AW35" i="12"/>
  <c r="AX35" i="12"/>
  <c r="AY35" i="12"/>
  <c r="AZ35" i="12"/>
  <c r="AG36" i="12"/>
  <c r="AH36" i="12"/>
  <c r="AI36" i="12"/>
  <c r="AJ36" i="12"/>
  <c r="AK36" i="12"/>
  <c r="AL36" i="12"/>
  <c r="AM36" i="12"/>
  <c r="AN36" i="12"/>
  <c r="AO36" i="12"/>
  <c r="AP36" i="12"/>
  <c r="AQ36" i="12"/>
  <c r="AR36" i="12"/>
  <c r="AS36" i="12"/>
  <c r="AT36" i="12"/>
  <c r="AU36" i="12"/>
  <c r="AV36" i="12"/>
  <c r="AW36" i="12"/>
  <c r="AX36" i="12"/>
  <c r="AY36" i="12"/>
  <c r="AZ36" i="12"/>
  <c r="AG37" i="12"/>
  <c r="AH37" i="12"/>
  <c r="AI37" i="12"/>
  <c r="AJ37" i="12"/>
  <c r="AK37" i="12"/>
  <c r="AL37" i="12"/>
  <c r="AM37" i="12"/>
  <c r="AN37" i="12"/>
  <c r="AO37" i="12"/>
  <c r="AP37" i="12"/>
  <c r="AQ37" i="12"/>
  <c r="AR37" i="12"/>
  <c r="AS37" i="12"/>
  <c r="AT37" i="12"/>
  <c r="AU37" i="12"/>
  <c r="AV37" i="12"/>
  <c r="AW37" i="12"/>
  <c r="AX37" i="12"/>
  <c r="AY37" i="12"/>
  <c r="AZ37" i="12"/>
  <c r="AG38" i="12"/>
  <c r="AH38" i="12"/>
  <c r="AI38" i="12"/>
  <c r="AJ38" i="12"/>
  <c r="AK38" i="12"/>
  <c r="AL38" i="12"/>
  <c r="AM38" i="12"/>
  <c r="AN38" i="12"/>
  <c r="AO38" i="12"/>
  <c r="AP38" i="12"/>
  <c r="AQ38" i="12"/>
  <c r="AR38" i="12"/>
  <c r="AS38" i="12"/>
  <c r="AT38" i="12"/>
  <c r="AU38" i="12"/>
  <c r="AV38" i="12"/>
  <c r="AW38" i="12"/>
  <c r="AX38" i="12"/>
  <c r="AY38" i="12"/>
  <c r="AZ38" i="12"/>
  <c r="AG39" i="12"/>
  <c r="AH39" i="12"/>
  <c r="AI39" i="12"/>
  <c r="AJ39" i="12"/>
  <c r="AK39" i="12"/>
  <c r="AL39" i="12"/>
  <c r="AM39" i="12"/>
  <c r="AN39" i="12"/>
  <c r="AO39" i="12"/>
  <c r="AP39" i="12"/>
  <c r="AQ39" i="12"/>
  <c r="AR39" i="12"/>
  <c r="AS39" i="12"/>
  <c r="AT39" i="12"/>
  <c r="AU39" i="12"/>
  <c r="AV39" i="12"/>
  <c r="AW39" i="12"/>
  <c r="AX39" i="12"/>
  <c r="AY39" i="12"/>
  <c r="AZ39" i="12"/>
  <c r="AG40" i="12"/>
  <c r="AH40" i="12"/>
  <c r="AI40" i="12"/>
  <c r="AJ40" i="12"/>
  <c r="AK40" i="12"/>
  <c r="AL40" i="12"/>
  <c r="AM40" i="12"/>
  <c r="AN40" i="12"/>
  <c r="AO40" i="12"/>
  <c r="AP40" i="12"/>
  <c r="AQ40" i="12"/>
  <c r="AR40" i="12"/>
  <c r="AS40" i="12"/>
  <c r="AT40" i="12"/>
  <c r="AU40" i="12"/>
  <c r="AV40" i="12"/>
  <c r="AW40" i="12"/>
  <c r="AX40" i="12"/>
  <c r="AY40" i="12"/>
  <c r="AZ40" i="12"/>
  <c r="AG41" i="12"/>
  <c r="AH41" i="12"/>
  <c r="AI41" i="12"/>
  <c r="AJ41" i="12"/>
  <c r="AK41" i="12"/>
  <c r="AL41" i="12"/>
  <c r="AM41" i="12"/>
  <c r="AN41" i="12"/>
  <c r="AO41" i="12"/>
  <c r="AP41" i="12"/>
  <c r="AQ41" i="12"/>
  <c r="AR41" i="12"/>
  <c r="AS41" i="12"/>
  <c r="AT41" i="12"/>
  <c r="AU41" i="12"/>
  <c r="AV41" i="12"/>
  <c r="AW41" i="12"/>
  <c r="AX41" i="12"/>
  <c r="AY41" i="12"/>
  <c r="AZ41" i="12"/>
  <c r="AF7" i="12"/>
  <c r="AF8" i="12"/>
  <c r="AF9" i="12"/>
  <c r="CG155" i="9" s="1"/>
  <c r="AF10" i="12"/>
  <c r="AF11" i="12"/>
  <c r="AF12" i="12"/>
  <c r="CG156" i="9" s="1"/>
  <c r="AF13" i="12"/>
  <c r="AF14" i="12"/>
  <c r="AF15" i="12"/>
  <c r="AF16" i="12"/>
  <c r="AF17" i="12"/>
  <c r="CG157" i="9" s="1"/>
  <c r="AF18" i="12"/>
  <c r="AF19" i="12"/>
  <c r="AF20" i="12"/>
  <c r="AF21" i="12"/>
  <c r="AF22" i="12"/>
  <c r="AF23" i="12"/>
  <c r="AF24" i="12"/>
  <c r="AF25" i="12"/>
  <c r="AF26" i="12"/>
  <c r="AF27" i="12"/>
  <c r="CG206" i="9" s="1"/>
  <c r="AF28" i="12"/>
  <c r="CG207" i="9" s="1"/>
  <c r="AF29" i="12"/>
  <c r="AF30" i="12"/>
  <c r="AF31" i="12"/>
  <c r="AF32" i="12"/>
  <c r="AF33" i="12"/>
  <c r="AF34" i="12"/>
  <c r="AF35" i="12"/>
  <c r="AF36" i="12"/>
  <c r="AF37" i="12"/>
  <c r="AF38" i="12"/>
  <c r="AF39" i="12"/>
  <c r="AF40" i="12"/>
  <c r="AF41" i="12"/>
  <c r="AF6" i="12"/>
  <c r="AG6" i="12" s="1"/>
  <c r="AH6" i="12" s="1"/>
  <c r="AI6" i="12" s="1"/>
  <c r="AJ6" i="12" s="1"/>
  <c r="AK6" i="12" s="1"/>
  <c r="AL6" i="12" s="1"/>
  <c r="AM6" i="12" s="1"/>
  <c r="AN6" i="12" s="1"/>
  <c r="AO6" i="12" s="1"/>
  <c r="AP6" i="12" s="1"/>
  <c r="AQ6" i="12" s="1"/>
  <c r="AR6" i="12" s="1"/>
  <c r="AS6" i="12" s="1"/>
  <c r="AT6" i="12" s="1"/>
  <c r="AU6" i="12" s="1"/>
  <c r="AV6" i="12" s="1"/>
  <c r="AW6" i="12" s="1"/>
  <c r="AX6" i="12" s="1"/>
  <c r="AY6" i="12" s="1"/>
  <c r="AZ6" i="12" s="1"/>
  <c r="BD208" i="9"/>
  <c r="BD224" i="9"/>
  <c r="CG116" i="9"/>
  <c r="CR120" i="9"/>
  <c r="CR255" i="9" s="1"/>
  <c r="CO124" i="9"/>
  <c r="CC128" i="9"/>
  <c r="CC232" i="9" s="1"/>
  <c r="CS131" i="9"/>
  <c r="CS235" i="9" s="1"/>
  <c r="CH135" i="9"/>
  <c r="CU135" i="9"/>
  <c r="CL136" i="9"/>
  <c r="CX136" i="9"/>
  <c r="CK137" i="9"/>
  <c r="CK240" i="9" s="1"/>
  <c r="CW137" i="9"/>
  <c r="CW240" i="9" s="1"/>
  <c r="CI139" i="9"/>
  <c r="CO139" i="9"/>
  <c r="CU139" i="9"/>
  <c r="CB140" i="9"/>
  <c r="CB242" i="9" s="1"/>
  <c r="CH140" i="9"/>
  <c r="CH242" i="9" s="1"/>
  <c r="CO140" i="9"/>
  <c r="CO242" i="9" s="1"/>
  <c r="CZ140" i="9"/>
  <c r="CZ242" i="9" s="1"/>
  <c r="CM141" i="9"/>
  <c r="CM243" i="9" s="1"/>
  <c r="CN141" i="9"/>
  <c r="CN243" i="9" s="1"/>
  <c r="DA141" i="9"/>
  <c r="DA243" i="9" s="1"/>
  <c r="CD142" i="9"/>
  <c r="CD244" i="9" s="1"/>
  <c r="CM142" i="9"/>
  <c r="CM244" i="9" s="1"/>
  <c r="CX142" i="9"/>
  <c r="CX244" i="9" s="1"/>
  <c r="CY142" i="9"/>
  <c r="CY244" i="9" s="1"/>
  <c r="CK143" i="9"/>
  <c r="CK245" i="9" s="1"/>
  <c r="CL143" i="9"/>
  <c r="CL245" i="9" s="1"/>
  <c r="CQ143" i="9"/>
  <c r="CQ245" i="9" s="1"/>
  <c r="CX143" i="9"/>
  <c r="CX245" i="9" s="1"/>
  <c r="DA143" i="9"/>
  <c r="DA245" i="9" s="1"/>
  <c r="CD144" i="9"/>
  <c r="CD246" i="9" s="1"/>
  <c r="CK144" i="9"/>
  <c r="CK246" i="9" s="1"/>
  <c r="CN144" i="9"/>
  <c r="CN246" i="9" s="1"/>
  <c r="CW144" i="9"/>
  <c r="CW246" i="9" s="1"/>
  <c r="CE147" i="9"/>
  <c r="CE249" i="9" s="1"/>
  <c r="CI147" i="9"/>
  <c r="CI249" i="9" s="1"/>
  <c r="CL147" i="9"/>
  <c r="CL249" i="9" s="1"/>
  <c r="CQ147" i="9"/>
  <c r="CQ249" i="9" s="1"/>
  <c r="CU147" i="9"/>
  <c r="CU249" i="9" s="1"/>
  <c r="CX147" i="9"/>
  <c r="CX249" i="9" s="1"/>
  <c r="CH148" i="9"/>
  <c r="CK148" i="9"/>
  <c r="CL148" i="9"/>
  <c r="CT148" i="9"/>
  <c r="CW148" i="9"/>
  <c r="CX148" i="9"/>
  <c r="CC149" i="9"/>
  <c r="CJ149" i="9"/>
  <c r="CK149" i="9"/>
  <c r="CO149" i="9"/>
  <c r="CV149" i="9"/>
  <c r="CW149" i="9"/>
  <c r="DA149" i="9"/>
  <c r="BD123" i="9"/>
  <c r="BD114" i="9"/>
  <c r="BD115" i="9"/>
  <c r="BB115" i="9"/>
  <c r="BJ115" i="9" s="1"/>
  <c r="BJ228" i="9" s="1"/>
  <c r="BB116" i="9"/>
  <c r="CC116" i="9" s="1"/>
  <c r="BB117" i="9"/>
  <c r="BR117" i="9" s="1"/>
  <c r="BR252" i="9" s="1"/>
  <c r="BB118" i="9"/>
  <c r="BB119" i="9"/>
  <c r="BB120" i="9"/>
  <c r="BB121" i="9"/>
  <c r="BZ121" i="9" s="1"/>
  <c r="BZ256" i="9" s="1"/>
  <c r="BB122" i="9"/>
  <c r="BM122" i="9" s="1"/>
  <c r="BM257" i="9" s="1"/>
  <c r="BB123" i="9"/>
  <c r="BB124" i="9"/>
  <c r="BB125" i="9"/>
  <c r="BB126" i="9"/>
  <c r="CE126" i="9" s="1"/>
  <c r="CE231" i="9" s="1"/>
  <c r="BB127" i="9"/>
  <c r="BH127" i="9" s="1"/>
  <c r="BB128" i="9"/>
  <c r="BQ128" i="9" s="1"/>
  <c r="BQ232" i="9" s="1"/>
  <c r="BB129" i="9"/>
  <c r="BH129" i="9" s="1"/>
  <c r="BH233" i="9" s="1"/>
  <c r="BB130" i="9"/>
  <c r="BG130" i="9" s="1"/>
  <c r="BG234" i="9" s="1"/>
  <c r="BB131" i="9"/>
  <c r="CL131" i="9" s="1"/>
  <c r="CL235" i="9" s="1"/>
  <c r="BB132" i="9"/>
  <c r="BF132" i="9" s="1"/>
  <c r="BF236" i="9" s="1"/>
  <c r="BB133" i="9"/>
  <c r="BJ133" i="9" s="1"/>
  <c r="BJ237" i="9" s="1"/>
  <c r="BB134" i="9"/>
  <c r="BW134" i="9" s="1"/>
  <c r="BW238" i="9" s="1"/>
  <c r="BB135" i="9"/>
  <c r="BW135" i="9" s="1"/>
  <c r="BB136" i="9"/>
  <c r="BW136" i="9" s="1"/>
  <c r="BB137" i="9"/>
  <c r="BB138" i="9"/>
  <c r="BG138" i="9" s="1"/>
  <c r="BG241" i="9" s="1"/>
  <c r="BB139" i="9"/>
  <c r="BW139" i="9" s="1"/>
  <c r="BB140" i="9"/>
  <c r="BF140" i="9" s="1"/>
  <c r="BF242" i="9" s="1"/>
  <c r="BB141" i="9"/>
  <c r="BO141" i="9" s="1"/>
  <c r="BO243" i="9" s="1"/>
  <c r="BB142" i="9"/>
  <c r="BE142" i="9" s="1"/>
  <c r="BE244" i="9" s="1"/>
  <c r="BB143" i="9"/>
  <c r="BP143" i="9" s="1"/>
  <c r="BP245" i="9" s="1"/>
  <c r="BB144" i="9"/>
  <c r="BI144" i="9" s="1"/>
  <c r="BI246" i="9" s="1"/>
  <c r="BB145" i="9"/>
  <c r="BL145" i="9" s="1"/>
  <c r="BL247" i="9" s="1"/>
  <c r="BB146" i="9"/>
  <c r="BH146" i="9" s="1"/>
  <c r="BH248" i="9" s="1"/>
  <c r="BB147" i="9"/>
  <c r="BQ147" i="9" s="1"/>
  <c r="BQ249" i="9" s="1"/>
  <c r="BB148" i="9"/>
  <c r="BG148" i="9" s="1"/>
  <c r="BB149" i="9"/>
  <c r="BF149" i="9" s="1"/>
  <c r="AF115" i="9"/>
  <c r="AG115" i="9"/>
  <c r="AH115" i="9"/>
  <c r="AI115" i="9"/>
  <c r="AJ115" i="9"/>
  <c r="AK115" i="9"/>
  <c r="AL115" i="9"/>
  <c r="AM115" i="9"/>
  <c r="AN115" i="9"/>
  <c r="AO115" i="9"/>
  <c r="AP115" i="9"/>
  <c r="AQ115" i="9"/>
  <c r="CR115" i="9" s="1"/>
  <c r="CR228" i="9" s="1"/>
  <c r="AR115" i="9"/>
  <c r="AS115" i="9"/>
  <c r="AT115" i="9"/>
  <c r="AU115" i="9"/>
  <c r="AV115" i="9"/>
  <c r="AW115" i="9"/>
  <c r="AX115" i="9"/>
  <c r="AY115" i="9"/>
  <c r="AZ115" i="9"/>
  <c r="AF116" i="9"/>
  <c r="AG116" i="9"/>
  <c r="AH116" i="9"/>
  <c r="AI116" i="9"/>
  <c r="AJ116" i="9"/>
  <c r="AK116" i="9"/>
  <c r="AL116" i="9"/>
  <c r="AM116" i="9"/>
  <c r="AN116" i="9"/>
  <c r="AO116" i="9"/>
  <c r="AP116" i="9"/>
  <c r="AQ116" i="9"/>
  <c r="AR116" i="9"/>
  <c r="AS116" i="9"/>
  <c r="AT116" i="9"/>
  <c r="AU116" i="9"/>
  <c r="AV116" i="9"/>
  <c r="AW116" i="9"/>
  <c r="AX116" i="9"/>
  <c r="AY116" i="9"/>
  <c r="AZ116" i="9"/>
  <c r="AF117" i="9"/>
  <c r="CG160" i="9" s="1"/>
  <c r="AG117" i="9"/>
  <c r="CH160" i="9" s="1"/>
  <c r="AH117" i="9"/>
  <c r="CI160" i="9" s="1"/>
  <c r="CJ171" i="9" s="1"/>
  <c r="AI117" i="9"/>
  <c r="CJ160" i="9" s="1"/>
  <c r="AJ117" i="9"/>
  <c r="CK160" i="9" s="1"/>
  <c r="AK117" i="9"/>
  <c r="CL160" i="9" s="1"/>
  <c r="AL117" i="9"/>
  <c r="CM160" i="9" s="1"/>
  <c r="AM117" i="9"/>
  <c r="CN160" i="9" s="1"/>
  <c r="AN117" i="9"/>
  <c r="CO160" i="9" s="1"/>
  <c r="AO117" i="9"/>
  <c r="CP160" i="9" s="1"/>
  <c r="CQ171" i="9" s="1"/>
  <c r="AP117" i="9"/>
  <c r="CQ160" i="9" s="1"/>
  <c r="AQ117" i="9"/>
  <c r="CR160" i="9" s="1"/>
  <c r="AR117" i="9"/>
  <c r="CS160" i="9" s="1"/>
  <c r="AS117" i="9"/>
  <c r="CT160" i="9" s="1"/>
  <c r="AT117" i="9"/>
  <c r="CU160" i="9" s="1"/>
  <c r="CV171" i="9" s="1"/>
  <c r="AU117" i="9"/>
  <c r="CV160" i="9" s="1"/>
  <c r="AV117" i="9"/>
  <c r="CW160" i="9" s="1"/>
  <c r="AW117" i="9"/>
  <c r="CX160" i="9" s="1"/>
  <c r="AX117" i="9"/>
  <c r="CY160" i="9" s="1"/>
  <c r="AY117" i="9"/>
  <c r="CZ160" i="9" s="1"/>
  <c r="AZ117" i="9"/>
  <c r="DA160" i="9" s="1"/>
  <c r="AF118" i="9"/>
  <c r="AG118" i="9"/>
  <c r="AH118" i="9"/>
  <c r="AI118" i="9"/>
  <c r="AJ118" i="9"/>
  <c r="AK118" i="9"/>
  <c r="AL118" i="9"/>
  <c r="AM118" i="9"/>
  <c r="AN118" i="9"/>
  <c r="AO118" i="9"/>
  <c r="AP118" i="9"/>
  <c r="AQ118" i="9"/>
  <c r="AR118" i="9"/>
  <c r="AS118" i="9"/>
  <c r="AT118" i="9"/>
  <c r="AU118" i="9"/>
  <c r="AV118" i="9"/>
  <c r="AW118" i="9"/>
  <c r="AX118" i="9"/>
  <c r="AY118" i="9"/>
  <c r="AZ118" i="9"/>
  <c r="AF119" i="9"/>
  <c r="AG119" i="9"/>
  <c r="AH119" i="9"/>
  <c r="AI119" i="9"/>
  <c r="AJ119" i="9"/>
  <c r="AK119" i="9"/>
  <c r="AL119" i="9"/>
  <c r="AM119" i="9"/>
  <c r="AN119" i="9"/>
  <c r="AO119" i="9"/>
  <c r="AP119" i="9"/>
  <c r="AQ119" i="9"/>
  <c r="AR119" i="9"/>
  <c r="AS119" i="9"/>
  <c r="AT119" i="9"/>
  <c r="AU119" i="9"/>
  <c r="AV119" i="9"/>
  <c r="AW119" i="9"/>
  <c r="AX119" i="9"/>
  <c r="AY119" i="9"/>
  <c r="AZ119" i="9"/>
  <c r="AF120" i="9"/>
  <c r="CG161" i="9" s="1"/>
  <c r="AG120" i="9"/>
  <c r="CH161" i="9" s="1"/>
  <c r="AH120" i="9"/>
  <c r="CI161" i="9" s="1"/>
  <c r="CJ172" i="9" s="1"/>
  <c r="AI120" i="9"/>
  <c r="CJ161" i="9" s="1"/>
  <c r="AJ120" i="9"/>
  <c r="CK161" i="9" s="1"/>
  <c r="AK120" i="9"/>
  <c r="CL161" i="9" s="1"/>
  <c r="AL120" i="9"/>
  <c r="CM161" i="9" s="1"/>
  <c r="AM120" i="9"/>
  <c r="CN161" i="9" s="1"/>
  <c r="AN120" i="9"/>
  <c r="CO161" i="9" s="1"/>
  <c r="AO120" i="9"/>
  <c r="CP161" i="9" s="1"/>
  <c r="CQ172" i="9" s="1"/>
  <c r="AP120" i="9"/>
  <c r="CQ161" i="9" s="1"/>
  <c r="AQ120" i="9"/>
  <c r="CR161" i="9" s="1"/>
  <c r="AR120" i="9"/>
  <c r="CS161" i="9" s="1"/>
  <c r="AS120" i="9"/>
  <c r="CT161" i="9" s="1"/>
  <c r="AT120" i="9"/>
  <c r="CU161" i="9" s="1"/>
  <c r="CV172" i="9" s="1"/>
  <c r="AU120" i="9"/>
  <c r="CV161" i="9" s="1"/>
  <c r="AV120" i="9"/>
  <c r="CW161" i="9" s="1"/>
  <c r="AW120" i="9"/>
  <c r="CX161" i="9" s="1"/>
  <c r="AX120" i="9"/>
  <c r="CY161" i="9" s="1"/>
  <c r="AY120" i="9"/>
  <c r="CZ161" i="9" s="1"/>
  <c r="AZ120" i="9"/>
  <c r="DA161" i="9" s="1"/>
  <c r="DA166" i="9" s="1"/>
  <c r="AF121" i="9"/>
  <c r="AG121" i="9"/>
  <c r="AH121" i="9"/>
  <c r="AI121" i="9"/>
  <c r="AJ121" i="9"/>
  <c r="AK121" i="9"/>
  <c r="AL121" i="9"/>
  <c r="AM121" i="9"/>
  <c r="AN121" i="9"/>
  <c r="AO121" i="9"/>
  <c r="AP121" i="9"/>
  <c r="AQ121" i="9"/>
  <c r="AR121" i="9"/>
  <c r="AS121" i="9"/>
  <c r="AT121" i="9"/>
  <c r="AU121" i="9"/>
  <c r="AV121" i="9"/>
  <c r="AW121" i="9"/>
  <c r="AX121" i="9"/>
  <c r="AY121" i="9"/>
  <c r="AZ121" i="9"/>
  <c r="AF122" i="9"/>
  <c r="AG122" i="9"/>
  <c r="AH122" i="9"/>
  <c r="AI122" i="9"/>
  <c r="AJ122" i="9"/>
  <c r="AK122" i="9"/>
  <c r="AL122" i="9"/>
  <c r="AM122" i="9"/>
  <c r="AN122" i="9"/>
  <c r="AO122" i="9"/>
  <c r="AP122" i="9"/>
  <c r="AQ122" i="9"/>
  <c r="AR122" i="9"/>
  <c r="AS122" i="9"/>
  <c r="AT122" i="9"/>
  <c r="AU122" i="9"/>
  <c r="AV122" i="9"/>
  <c r="AW122" i="9"/>
  <c r="AX122" i="9"/>
  <c r="AY122" i="9"/>
  <c r="AZ122" i="9"/>
  <c r="AF123" i="9"/>
  <c r="AG123" i="9"/>
  <c r="AH123" i="9"/>
  <c r="AI123" i="9"/>
  <c r="AJ123" i="9"/>
  <c r="AK123" i="9"/>
  <c r="AL123" i="9"/>
  <c r="AM123" i="9"/>
  <c r="AN123" i="9"/>
  <c r="AO123" i="9"/>
  <c r="AP123" i="9"/>
  <c r="AQ123" i="9"/>
  <c r="AR123" i="9"/>
  <c r="AS123" i="9"/>
  <c r="AT123" i="9"/>
  <c r="AU123" i="9"/>
  <c r="AV123" i="9"/>
  <c r="AW123" i="9"/>
  <c r="AX123" i="9"/>
  <c r="AY123" i="9"/>
  <c r="AZ123" i="9"/>
  <c r="AF124" i="9"/>
  <c r="AG124" i="9"/>
  <c r="AH124" i="9"/>
  <c r="AI124" i="9"/>
  <c r="AJ124" i="9"/>
  <c r="AK124" i="9"/>
  <c r="AL124" i="9"/>
  <c r="AM124" i="9"/>
  <c r="AN124" i="9"/>
  <c r="AO124" i="9"/>
  <c r="AP124" i="9"/>
  <c r="AQ124" i="9"/>
  <c r="AR124" i="9"/>
  <c r="AS124" i="9"/>
  <c r="AT124" i="9"/>
  <c r="AU124" i="9"/>
  <c r="AV124" i="9"/>
  <c r="AW124" i="9"/>
  <c r="AX124" i="9"/>
  <c r="AY124" i="9"/>
  <c r="AZ124" i="9"/>
  <c r="AF125" i="9"/>
  <c r="CG162" i="9" s="1"/>
  <c r="AG125" i="9"/>
  <c r="CH162" i="9" s="1"/>
  <c r="AH125" i="9"/>
  <c r="CI162" i="9" s="1"/>
  <c r="CJ173" i="9" s="1"/>
  <c r="AI125" i="9"/>
  <c r="CJ162" i="9" s="1"/>
  <c r="AJ125" i="9"/>
  <c r="CK162" i="9" s="1"/>
  <c r="AK125" i="9"/>
  <c r="CL162" i="9" s="1"/>
  <c r="AL125" i="9"/>
  <c r="CM162" i="9" s="1"/>
  <c r="AM125" i="9"/>
  <c r="CN162" i="9" s="1"/>
  <c r="AN125" i="9"/>
  <c r="CO162" i="9" s="1"/>
  <c r="AO125" i="9"/>
  <c r="CP162" i="9" s="1"/>
  <c r="CQ173" i="9" s="1"/>
  <c r="AP125" i="9"/>
  <c r="CQ162" i="9" s="1"/>
  <c r="AQ125" i="9"/>
  <c r="CR162" i="9" s="1"/>
  <c r="AR125" i="9"/>
  <c r="CS162" i="9" s="1"/>
  <c r="AS125" i="9"/>
  <c r="CT162" i="9" s="1"/>
  <c r="AT125" i="9"/>
  <c r="CU162" i="9" s="1"/>
  <c r="CV173" i="9" s="1"/>
  <c r="AU125" i="9"/>
  <c r="CV162" i="9" s="1"/>
  <c r="AV125" i="9"/>
  <c r="CW162" i="9" s="1"/>
  <c r="AW125" i="9"/>
  <c r="CX162" i="9" s="1"/>
  <c r="AX125" i="9"/>
  <c r="CY162" i="9" s="1"/>
  <c r="AY125" i="9"/>
  <c r="CZ162" i="9" s="1"/>
  <c r="CZ167" i="9" s="1"/>
  <c r="AZ125" i="9"/>
  <c r="DA162" i="9" s="1"/>
  <c r="AF126" i="9"/>
  <c r="CG188" i="9" s="1"/>
  <c r="AG126" i="9"/>
  <c r="CH188" i="9" s="1"/>
  <c r="AH126" i="9"/>
  <c r="CI188" i="9" s="1"/>
  <c r="AI126" i="9"/>
  <c r="CJ188" i="9" s="1"/>
  <c r="AJ126" i="9"/>
  <c r="CK188" i="9" s="1"/>
  <c r="AK126" i="9"/>
  <c r="CL188" i="9" s="1"/>
  <c r="CM197" i="9" s="1"/>
  <c r="AL126" i="9"/>
  <c r="CM188" i="9" s="1"/>
  <c r="AM126" i="9"/>
  <c r="CN188" i="9" s="1"/>
  <c r="AN126" i="9"/>
  <c r="CO188" i="9" s="1"/>
  <c r="CP197" i="9" s="1"/>
  <c r="AO126" i="9"/>
  <c r="CP188" i="9" s="1"/>
  <c r="AP126" i="9"/>
  <c r="CQ188" i="9" s="1"/>
  <c r="AQ126" i="9"/>
  <c r="CR188" i="9" s="1"/>
  <c r="AR126" i="9"/>
  <c r="CS188" i="9" s="1"/>
  <c r="CS193" i="9" s="1"/>
  <c r="AS126" i="9"/>
  <c r="CT188" i="9" s="1"/>
  <c r="AT126" i="9"/>
  <c r="CU188" i="9" s="1"/>
  <c r="AU126" i="9"/>
  <c r="CV188" i="9" s="1"/>
  <c r="AV126" i="9"/>
  <c r="CW188" i="9" s="1"/>
  <c r="AW126" i="9"/>
  <c r="CX188" i="9" s="1"/>
  <c r="CY197" i="9" s="1"/>
  <c r="AX126" i="9"/>
  <c r="CY188" i="9" s="1"/>
  <c r="AY126" i="9"/>
  <c r="CZ188" i="9" s="1"/>
  <c r="AZ126" i="9"/>
  <c r="DA188" i="9" s="1"/>
  <c r="DA193" i="9" s="1"/>
  <c r="AF127" i="9"/>
  <c r="AG127" i="9"/>
  <c r="AH127" i="9"/>
  <c r="AI127" i="9"/>
  <c r="CJ127" i="9" s="1"/>
  <c r="AJ127" i="9"/>
  <c r="AK127" i="9"/>
  <c r="AL127" i="9"/>
  <c r="AM127" i="9"/>
  <c r="AN127" i="9"/>
  <c r="AO127" i="9"/>
  <c r="AP127" i="9"/>
  <c r="AQ127" i="9"/>
  <c r="AR127" i="9"/>
  <c r="AS127" i="9"/>
  <c r="AT127" i="9"/>
  <c r="AU127" i="9"/>
  <c r="AV127" i="9"/>
  <c r="AW127" i="9"/>
  <c r="AX127" i="9"/>
  <c r="AY127" i="9"/>
  <c r="AZ127" i="9"/>
  <c r="AF128" i="9"/>
  <c r="AG128" i="9"/>
  <c r="AH128" i="9"/>
  <c r="AI128" i="9"/>
  <c r="AJ128" i="9"/>
  <c r="AK128" i="9"/>
  <c r="AL128" i="9"/>
  <c r="AM128" i="9"/>
  <c r="AN128" i="9"/>
  <c r="AO128" i="9"/>
  <c r="AP128" i="9"/>
  <c r="AQ128" i="9"/>
  <c r="AR128" i="9"/>
  <c r="AS128" i="9"/>
  <c r="AT128" i="9"/>
  <c r="AU128" i="9"/>
  <c r="AV128" i="9"/>
  <c r="AW128" i="9"/>
  <c r="AX128" i="9"/>
  <c r="AY128" i="9"/>
  <c r="AZ128" i="9"/>
  <c r="AF129" i="9"/>
  <c r="AG129" i="9"/>
  <c r="AH129" i="9"/>
  <c r="AI129" i="9"/>
  <c r="AJ129" i="9"/>
  <c r="AK129" i="9"/>
  <c r="AL129" i="9"/>
  <c r="AM129" i="9"/>
  <c r="AN129" i="9"/>
  <c r="AO129" i="9"/>
  <c r="AP129" i="9"/>
  <c r="AQ129" i="9"/>
  <c r="AR129" i="9"/>
  <c r="AS129" i="9"/>
  <c r="AT129" i="9"/>
  <c r="AU129" i="9"/>
  <c r="CV129" i="9" s="1"/>
  <c r="CV233" i="9" s="1"/>
  <c r="AV129" i="9"/>
  <c r="AW129" i="9"/>
  <c r="AX129" i="9"/>
  <c r="AY129" i="9"/>
  <c r="AZ129" i="9"/>
  <c r="AF130" i="9"/>
  <c r="AG130" i="9"/>
  <c r="AH130" i="9"/>
  <c r="AI130" i="9"/>
  <c r="AJ130" i="9"/>
  <c r="AK130" i="9"/>
  <c r="AL130" i="9"/>
  <c r="AM130" i="9"/>
  <c r="AN130" i="9"/>
  <c r="AO130" i="9"/>
  <c r="AP130" i="9"/>
  <c r="AQ130" i="9"/>
  <c r="AR130" i="9"/>
  <c r="AS130" i="9"/>
  <c r="AT130" i="9"/>
  <c r="AU130" i="9"/>
  <c r="AV130" i="9"/>
  <c r="AW130" i="9"/>
  <c r="AX130" i="9"/>
  <c r="AY130" i="9"/>
  <c r="AZ130" i="9"/>
  <c r="AF131" i="9"/>
  <c r="AG131" i="9"/>
  <c r="AH131" i="9"/>
  <c r="AI131" i="9"/>
  <c r="AJ131" i="9"/>
  <c r="AK131" i="9"/>
  <c r="AL131" i="9"/>
  <c r="AM131" i="9"/>
  <c r="CN131" i="9" s="1"/>
  <c r="CN235" i="9" s="1"/>
  <c r="AN131" i="9"/>
  <c r="AO131" i="9"/>
  <c r="AP131" i="9"/>
  <c r="AQ131" i="9"/>
  <c r="AR131" i="9"/>
  <c r="AS131" i="9"/>
  <c r="AT131" i="9"/>
  <c r="AU131" i="9"/>
  <c r="AV131" i="9"/>
  <c r="AW131" i="9"/>
  <c r="AX131" i="9"/>
  <c r="AY131" i="9"/>
  <c r="AZ131" i="9"/>
  <c r="AF132" i="9"/>
  <c r="AG132" i="9"/>
  <c r="AH132" i="9"/>
  <c r="AI132" i="9"/>
  <c r="AJ132" i="9"/>
  <c r="AK132" i="9"/>
  <c r="AL132" i="9"/>
  <c r="CM132" i="9" s="1"/>
  <c r="CM236" i="9" s="1"/>
  <c r="AM132" i="9"/>
  <c r="AN132" i="9"/>
  <c r="AO132" i="9"/>
  <c r="AP132" i="9"/>
  <c r="AQ132" i="9"/>
  <c r="AR132" i="9"/>
  <c r="AS132" i="9"/>
  <c r="AT132" i="9"/>
  <c r="AU132" i="9"/>
  <c r="AV132" i="9"/>
  <c r="AW132" i="9"/>
  <c r="AX132" i="9"/>
  <c r="AY132" i="9"/>
  <c r="AZ132" i="9"/>
  <c r="AF133" i="9"/>
  <c r="AG133" i="9"/>
  <c r="AH133" i="9"/>
  <c r="AI133" i="9"/>
  <c r="AJ133" i="9"/>
  <c r="AK133" i="9"/>
  <c r="AL133" i="9"/>
  <c r="AM133" i="9"/>
  <c r="AN133" i="9"/>
  <c r="AO133" i="9"/>
  <c r="AP133" i="9"/>
  <c r="AQ133" i="9"/>
  <c r="AR133" i="9"/>
  <c r="AS133" i="9"/>
  <c r="AT133" i="9"/>
  <c r="AU133" i="9"/>
  <c r="AV133" i="9"/>
  <c r="AW133" i="9"/>
  <c r="AX133" i="9"/>
  <c r="AY133" i="9"/>
  <c r="AZ133" i="9"/>
  <c r="AF134" i="9"/>
  <c r="AG134" i="9"/>
  <c r="AH134" i="9"/>
  <c r="AI134" i="9"/>
  <c r="AJ134" i="9"/>
  <c r="AK134" i="9"/>
  <c r="AL134" i="9"/>
  <c r="AM134" i="9"/>
  <c r="AN134" i="9"/>
  <c r="AO134" i="9"/>
  <c r="AP134" i="9"/>
  <c r="AQ134" i="9"/>
  <c r="AR134" i="9"/>
  <c r="AS134" i="9"/>
  <c r="AT134" i="9"/>
  <c r="AU134" i="9"/>
  <c r="AV134" i="9"/>
  <c r="AW134" i="9"/>
  <c r="AX134" i="9"/>
  <c r="AY134" i="9"/>
  <c r="AZ134" i="9"/>
  <c r="AF135" i="9"/>
  <c r="CG210" i="9" s="1"/>
  <c r="AG135" i="9"/>
  <c r="CH210" i="9" s="1"/>
  <c r="AH135" i="9"/>
  <c r="CI210" i="9" s="1"/>
  <c r="AI135" i="9"/>
  <c r="CJ210" i="9" s="1"/>
  <c r="AJ135" i="9"/>
  <c r="CK210" i="9" s="1"/>
  <c r="AK135" i="9"/>
  <c r="CL210" i="9" s="1"/>
  <c r="AL135" i="9"/>
  <c r="CM210" i="9" s="1"/>
  <c r="CM215" i="9" s="1"/>
  <c r="AM135" i="9"/>
  <c r="CN210" i="9" s="1"/>
  <c r="AN135" i="9"/>
  <c r="CO210" i="9" s="1"/>
  <c r="AO135" i="9"/>
  <c r="CP210" i="9" s="1"/>
  <c r="CQ219" i="9" s="1"/>
  <c r="AP135" i="9"/>
  <c r="CQ210" i="9" s="1"/>
  <c r="AQ135" i="9"/>
  <c r="CR210" i="9" s="1"/>
  <c r="CS219" i="9" s="1"/>
  <c r="AR135" i="9"/>
  <c r="CS210" i="9" s="1"/>
  <c r="AS135" i="9"/>
  <c r="CT210" i="9" s="1"/>
  <c r="AT135" i="9"/>
  <c r="CU210" i="9" s="1"/>
  <c r="AU135" i="9"/>
  <c r="CV210" i="9" s="1"/>
  <c r="AV135" i="9"/>
  <c r="CW210" i="9" s="1"/>
  <c r="AW135" i="9"/>
  <c r="CX210" i="9" s="1"/>
  <c r="AX135" i="9"/>
  <c r="CY210" i="9" s="1"/>
  <c r="CY215" i="9" s="1"/>
  <c r="AY135" i="9"/>
  <c r="CZ210" i="9" s="1"/>
  <c r="AZ135" i="9"/>
  <c r="DA210" i="9" s="1"/>
  <c r="AF136" i="9"/>
  <c r="CG211" i="9" s="1"/>
  <c r="CH220" i="9" s="1"/>
  <c r="AG136" i="9"/>
  <c r="CH211" i="9" s="1"/>
  <c r="AH136" i="9"/>
  <c r="CI211" i="9" s="1"/>
  <c r="AI136" i="9"/>
  <c r="CJ211" i="9" s="1"/>
  <c r="AJ136" i="9"/>
  <c r="CK211" i="9" s="1"/>
  <c r="AK136" i="9"/>
  <c r="CL211" i="9" s="1"/>
  <c r="AL136" i="9"/>
  <c r="CM211" i="9" s="1"/>
  <c r="AM136" i="9"/>
  <c r="CN211" i="9" s="1"/>
  <c r="AN136" i="9"/>
  <c r="CO211" i="9" s="1"/>
  <c r="AO136" i="9"/>
  <c r="CP211" i="9" s="1"/>
  <c r="AP136" i="9"/>
  <c r="CQ211" i="9" s="1"/>
  <c r="CR220" i="9" s="1"/>
  <c r="AQ136" i="9"/>
  <c r="CR211" i="9" s="1"/>
  <c r="CS220" i="9" s="1"/>
  <c r="AR136" i="9"/>
  <c r="CS211" i="9" s="1"/>
  <c r="CT220" i="9" s="1"/>
  <c r="AS136" i="9"/>
  <c r="CT211" i="9" s="1"/>
  <c r="AT136" i="9"/>
  <c r="CU211" i="9" s="1"/>
  <c r="AU136" i="9"/>
  <c r="CV211" i="9" s="1"/>
  <c r="AV136" i="9"/>
  <c r="CW211" i="9" s="1"/>
  <c r="AW136" i="9"/>
  <c r="CX211" i="9" s="1"/>
  <c r="AX136" i="9"/>
  <c r="CY211" i="9" s="1"/>
  <c r="AY136" i="9"/>
  <c r="CZ211" i="9" s="1"/>
  <c r="AZ136" i="9"/>
  <c r="DA211" i="9" s="1"/>
  <c r="AF137" i="9"/>
  <c r="AG137" i="9"/>
  <c r="CH137" i="9" s="1"/>
  <c r="CH240" i="9" s="1"/>
  <c r="AH137" i="9"/>
  <c r="AI137" i="9"/>
  <c r="AJ137" i="9"/>
  <c r="AK137" i="9"/>
  <c r="AL137" i="9"/>
  <c r="AM137" i="9"/>
  <c r="AN137" i="9"/>
  <c r="AO137" i="9"/>
  <c r="AP137" i="9"/>
  <c r="AQ137" i="9"/>
  <c r="AR137" i="9"/>
  <c r="AS137" i="9"/>
  <c r="AT137" i="9"/>
  <c r="AU137" i="9"/>
  <c r="AV137" i="9"/>
  <c r="AW137" i="9"/>
  <c r="AX137" i="9"/>
  <c r="AY137" i="9"/>
  <c r="AZ137" i="9"/>
  <c r="AF138" i="9"/>
  <c r="AG138" i="9"/>
  <c r="AH138" i="9"/>
  <c r="AI138" i="9"/>
  <c r="AJ138" i="9"/>
  <c r="AK138" i="9"/>
  <c r="AL138" i="9"/>
  <c r="AM138" i="9"/>
  <c r="AN138" i="9"/>
  <c r="AO138" i="9"/>
  <c r="AP138" i="9"/>
  <c r="AQ138" i="9"/>
  <c r="AR138" i="9"/>
  <c r="AS138" i="9"/>
  <c r="AT138" i="9"/>
  <c r="AU138" i="9"/>
  <c r="AV138" i="9"/>
  <c r="AW138" i="9"/>
  <c r="AX138" i="9"/>
  <c r="AY138" i="9"/>
  <c r="AZ138" i="9"/>
  <c r="AF139" i="9"/>
  <c r="AG139" i="9"/>
  <c r="AH139" i="9"/>
  <c r="AI139" i="9"/>
  <c r="AJ139" i="9"/>
  <c r="AK139" i="9"/>
  <c r="AL139" i="9"/>
  <c r="AM139" i="9"/>
  <c r="AN139" i="9"/>
  <c r="AO139" i="9"/>
  <c r="CP139" i="9" s="1"/>
  <c r="AP139" i="9"/>
  <c r="CQ139" i="9" s="1"/>
  <c r="AQ139" i="9"/>
  <c r="CR139" i="9" s="1"/>
  <c r="AR139" i="9"/>
  <c r="AS139" i="9"/>
  <c r="AT139" i="9"/>
  <c r="AU139" i="9"/>
  <c r="AV139" i="9"/>
  <c r="AW139" i="9"/>
  <c r="AX139" i="9"/>
  <c r="AY139" i="9"/>
  <c r="AZ139" i="9"/>
  <c r="AF140" i="9"/>
  <c r="AG140" i="9"/>
  <c r="AH140" i="9"/>
  <c r="AI140" i="9"/>
  <c r="AJ140" i="9"/>
  <c r="AK140" i="9"/>
  <c r="AL140" i="9"/>
  <c r="AM140" i="9"/>
  <c r="AN140" i="9"/>
  <c r="AO140" i="9"/>
  <c r="CP140" i="9" s="1"/>
  <c r="CP242" i="9" s="1"/>
  <c r="AP140" i="9"/>
  <c r="AQ140" i="9"/>
  <c r="AR140" i="9"/>
  <c r="AS140" i="9"/>
  <c r="AT140" i="9"/>
  <c r="AU140" i="9"/>
  <c r="AV140" i="9"/>
  <c r="AW140" i="9"/>
  <c r="AX140" i="9"/>
  <c r="AY140" i="9"/>
  <c r="AZ140" i="9"/>
  <c r="AF141" i="9"/>
  <c r="CG141" i="9" s="1"/>
  <c r="CG243" i="9" s="1"/>
  <c r="AG141" i="9"/>
  <c r="AH141" i="9"/>
  <c r="AI141" i="9"/>
  <c r="AJ141" i="9"/>
  <c r="AK141" i="9"/>
  <c r="AL141" i="9"/>
  <c r="AM141" i="9"/>
  <c r="AN141" i="9"/>
  <c r="CO141" i="9" s="1"/>
  <c r="CO243" i="9" s="1"/>
  <c r="AO141" i="9"/>
  <c r="CP141" i="9" s="1"/>
  <c r="CP243" i="9" s="1"/>
  <c r="AP141" i="9"/>
  <c r="CQ141" i="9" s="1"/>
  <c r="CQ243" i="9" s="1"/>
  <c r="AQ141" i="9"/>
  <c r="AR141" i="9"/>
  <c r="CS141" i="9" s="1"/>
  <c r="CS243" i="9" s="1"/>
  <c r="AS141" i="9"/>
  <c r="AT141" i="9"/>
  <c r="AU141" i="9"/>
  <c r="AV141" i="9"/>
  <c r="AW141" i="9"/>
  <c r="AX141" i="9"/>
  <c r="AY141" i="9"/>
  <c r="AZ141" i="9"/>
  <c r="AF142" i="9"/>
  <c r="AG142" i="9"/>
  <c r="AH142" i="9"/>
  <c r="AI142" i="9"/>
  <c r="AJ142" i="9"/>
  <c r="AK142" i="9"/>
  <c r="AL142" i="9"/>
  <c r="AM142" i="9"/>
  <c r="AN142" i="9"/>
  <c r="AO142" i="9"/>
  <c r="AP142" i="9"/>
  <c r="AQ142" i="9"/>
  <c r="AR142" i="9"/>
  <c r="AS142" i="9"/>
  <c r="AT142" i="9"/>
  <c r="AU142" i="9"/>
  <c r="AV142" i="9"/>
  <c r="AW142" i="9"/>
  <c r="AX142" i="9"/>
  <c r="AY142" i="9"/>
  <c r="AZ142" i="9"/>
  <c r="AF143" i="9"/>
  <c r="AG143" i="9"/>
  <c r="AH143" i="9"/>
  <c r="AI143" i="9"/>
  <c r="AJ143" i="9"/>
  <c r="AK143" i="9"/>
  <c r="AL143" i="9"/>
  <c r="AM143" i="9"/>
  <c r="AN143" i="9"/>
  <c r="AO143" i="9"/>
  <c r="AP143" i="9"/>
  <c r="AQ143" i="9"/>
  <c r="AR143" i="9"/>
  <c r="AS143" i="9"/>
  <c r="AT143" i="9"/>
  <c r="AU143" i="9"/>
  <c r="AV143" i="9"/>
  <c r="AW143" i="9"/>
  <c r="AX143" i="9"/>
  <c r="AY143" i="9"/>
  <c r="AZ143" i="9"/>
  <c r="AF144" i="9"/>
  <c r="AG144" i="9"/>
  <c r="AH144" i="9"/>
  <c r="AI144" i="9"/>
  <c r="AJ144" i="9"/>
  <c r="AK144" i="9"/>
  <c r="AL144" i="9"/>
  <c r="AM144" i="9"/>
  <c r="AN144" i="9"/>
  <c r="AO144" i="9"/>
  <c r="CP144" i="9" s="1"/>
  <c r="CP246" i="9" s="1"/>
  <c r="AP144" i="9"/>
  <c r="AQ144" i="9"/>
  <c r="AR144" i="9"/>
  <c r="AS144" i="9"/>
  <c r="AT144" i="9"/>
  <c r="AU144" i="9"/>
  <c r="AV144" i="9"/>
  <c r="AW144" i="9"/>
  <c r="AX144" i="9"/>
  <c r="AY144" i="9"/>
  <c r="AZ144" i="9"/>
  <c r="AF145" i="9"/>
  <c r="AG145" i="9"/>
  <c r="AH145" i="9"/>
  <c r="AI145" i="9"/>
  <c r="AJ145" i="9"/>
  <c r="AK145" i="9"/>
  <c r="AL145" i="9"/>
  <c r="AM145" i="9"/>
  <c r="AN145" i="9"/>
  <c r="AO145" i="9"/>
  <c r="AP145" i="9"/>
  <c r="AQ145" i="9"/>
  <c r="AR145" i="9"/>
  <c r="AS145" i="9"/>
  <c r="AT145" i="9"/>
  <c r="AU145" i="9"/>
  <c r="AV145" i="9"/>
  <c r="AW145" i="9"/>
  <c r="AX145" i="9"/>
  <c r="AY145" i="9"/>
  <c r="AZ145" i="9"/>
  <c r="AF146" i="9"/>
  <c r="AG146" i="9"/>
  <c r="AH146" i="9"/>
  <c r="AI146" i="9"/>
  <c r="AJ146" i="9"/>
  <c r="AK146" i="9"/>
  <c r="AL146" i="9"/>
  <c r="AM146" i="9"/>
  <c r="AN146" i="9"/>
  <c r="AO146" i="9"/>
  <c r="AP146" i="9"/>
  <c r="AQ146" i="9"/>
  <c r="AR146" i="9"/>
  <c r="AS146" i="9"/>
  <c r="AT146" i="9"/>
  <c r="AU146" i="9"/>
  <c r="AV146" i="9"/>
  <c r="AW146" i="9"/>
  <c r="AX146" i="9"/>
  <c r="AY146" i="9"/>
  <c r="AZ146" i="9"/>
  <c r="AF147" i="9"/>
  <c r="AG147" i="9"/>
  <c r="AH147" i="9"/>
  <c r="AI147" i="9"/>
  <c r="AJ147" i="9"/>
  <c r="AK147" i="9"/>
  <c r="AL147" i="9"/>
  <c r="CM147" i="9" s="1"/>
  <c r="CM249" i="9" s="1"/>
  <c r="AM147" i="9"/>
  <c r="AN147" i="9"/>
  <c r="AO147" i="9"/>
  <c r="AP147" i="9"/>
  <c r="AQ147" i="9"/>
  <c r="AR147" i="9"/>
  <c r="AS147" i="9"/>
  <c r="AT147" i="9"/>
  <c r="AU147" i="9"/>
  <c r="AV147" i="9"/>
  <c r="AW147" i="9"/>
  <c r="AX147" i="9"/>
  <c r="CY147" i="9" s="1"/>
  <c r="CY249" i="9" s="1"/>
  <c r="AY147" i="9"/>
  <c r="AZ147" i="9"/>
  <c r="AF148" i="9"/>
  <c r="AG148" i="9"/>
  <c r="AH148" i="9"/>
  <c r="AI148" i="9"/>
  <c r="AJ148" i="9"/>
  <c r="AK148" i="9"/>
  <c r="AL148" i="9"/>
  <c r="AM148" i="9"/>
  <c r="AN148" i="9"/>
  <c r="AO148" i="9"/>
  <c r="CP148" i="9" s="1"/>
  <c r="AP148" i="9"/>
  <c r="AQ148" i="9"/>
  <c r="AR148" i="9"/>
  <c r="AS148" i="9"/>
  <c r="AT148" i="9"/>
  <c r="AU148" i="9"/>
  <c r="AV148" i="9"/>
  <c r="AW148" i="9"/>
  <c r="AX148" i="9"/>
  <c r="AY148" i="9"/>
  <c r="AZ148" i="9"/>
  <c r="AF149" i="9"/>
  <c r="CG149" i="9" s="1"/>
  <c r="AG149" i="9"/>
  <c r="AH149" i="9"/>
  <c r="AI149" i="9"/>
  <c r="AJ149" i="9"/>
  <c r="AK149" i="9"/>
  <c r="AL149" i="9"/>
  <c r="AM149" i="9"/>
  <c r="AN149" i="9"/>
  <c r="AO149" i="9"/>
  <c r="AP149" i="9"/>
  <c r="AQ149" i="9"/>
  <c r="AR149" i="9"/>
  <c r="CS149" i="9" s="1"/>
  <c r="AS149" i="9"/>
  <c r="AT149" i="9"/>
  <c r="AU149" i="9"/>
  <c r="AV149" i="9"/>
  <c r="AW149" i="9"/>
  <c r="AX149" i="9"/>
  <c r="AY149" i="9"/>
  <c r="AZ149" i="9"/>
  <c r="AA115" i="9"/>
  <c r="AB115" i="9"/>
  <c r="AC115" i="9"/>
  <c r="AD115" i="9"/>
  <c r="AE115" i="9"/>
  <c r="AA116" i="9"/>
  <c r="AB116" i="9"/>
  <c r="AC116" i="9"/>
  <c r="AD116" i="9"/>
  <c r="AE116" i="9"/>
  <c r="AA117" i="9"/>
  <c r="CB160" i="9" s="1"/>
  <c r="AB117" i="9"/>
  <c r="CC160" i="9" s="1"/>
  <c r="AC117" i="9"/>
  <c r="CD160" i="9" s="1"/>
  <c r="CE171" i="9" s="1"/>
  <c r="AD117" i="9"/>
  <c r="CE160" i="9" s="1"/>
  <c r="AE117" i="9"/>
  <c r="CF160" i="9" s="1"/>
  <c r="AA118" i="9"/>
  <c r="AB118" i="9"/>
  <c r="AC118" i="9"/>
  <c r="AD118" i="9"/>
  <c r="AE118" i="9"/>
  <c r="AA119" i="9"/>
  <c r="AB119" i="9"/>
  <c r="AC119" i="9"/>
  <c r="AD119" i="9"/>
  <c r="AE119" i="9"/>
  <c r="AA120" i="9"/>
  <c r="CB161" i="9" s="1"/>
  <c r="AB120" i="9"/>
  <c r="CC161" i="9" s="1"/>
  <c r="AC120" i="9"/>
  <c r="CD161" i="9" s="1"/>
  <c r="AD120" i="9"/>
  <c r="CE161" i="9" s="1"/>
  <c r="AE120" i="9"/>
  <c r="CF161" i="9" s="1"/>
  <c r="AA121" i="9"/>
  <c r="AB121" i="9"/>
  <c r="AC121" i="9"/>
  <c r="AD121" i="9"/>
  <c r="AE121" i="9"/>
  <c r="AA122" i="9"/>
  <c r="AB122" i="9"/>
  <c r="AC122" i="9"/>
  <c r="AD122" i="9"/>
  <c r="AE122" i="9"/>
  <c r="AA123" i="9"/>
  <c r="AB123" i="9"/>
  <c r="AC123" i="9"/>
  <c r="AD123" i="9"/>
  <c r="AE123" i="9"/>
  <c r="AA124" i="9"/>
  <c r="AB124" i="9"/>
  <c r="AC124" i="9"/>
  <c r="AD124" i="9"/>
  <c r="AE124" i="9"/>
  <c r="AA125" i="9"/>
  <c r="CB162" i="9" s="1"/>
  <c r="AB125" i="9"/>
  <c r="CC162" i="9" s="1"/>
  <c r="AC125" i="9"/>
  <c r="CD162" i="9" s="1"/>
  <c r="CE173" i="9" s="1"/>
  <c r="AD125" i="9"/>
  <c r="CE162" i="9" s="1"/>
  <c r="AE125" i="9"/>
  <c r="CF162" i="9" s="1"/>
  <c r="AA126" i="9"/>
  <c r="CB188" i="9" s="1"/>
  <c r="AB126" i="9"/>
  <c r="CC188" i="9" s="1"/>
  <c r="CD197" i="9" s="1"/>
  <c r="AC126" i="9"/>
  <c r="CD188" i="9" s="1"/>
  <c r="AD126" i="9"/>
  <c r="CE188" i="9" s="1"/>
  <c r="AE126" i="9"/>
  <c r="CF188" i="9" s="1"/>
  <c r="AA127" i="9"/>
  <c r="AB127" i="9"/>
  <c r="AC127" i="9"/>
  <c r="AD127" i="9"/>
  <c r="AE127" i="9"/>
  <c r="AA128" i="9"/>
  <c r="AB128" i="9"/>
  <c r="AC128" i="9"/>
  <c r="AD128" i="9"/>
  <c r="AE128" i="9"/>
  <c r="AA129" i="9"/>
  <c r="AB129" i="9"/>
  <c r="AC129" i="9"/>
  <c r="AD129" i="9"/>
  <c r="AE129" i="9"/>
  <c r="AA130" i="9"/>
  <c r="AB130" i="9"/>
  <c r="AC130" i="9"/>
  <c r="AD130" i="9"/>
  <c r="AE130" i="9"/>
  <c r="AA131" i="9"/>
  <c r="AB131" i="9"/>
  <c r="AC131" i="9"/>
  <c r="AD131" i="9"/>
  <c r="AE131" i="9"/>
  <c r="AA132" i="9"/>
  <c r="AB132" i="9"/>
  <c r="AC132" i="9"/>
  <c r="AD132" i="9"/>
  <c r="AE132" i="9"/>
  <c r="AA133" i="9"/>
  <c r="AB133" i="9"/>
  <c r="AC133" i="9"/>
  <c r="AD133" i="9"/>
  <c r="AE133" i="9"/>
  <c r="AA134" i="9"/>
  <c r="AB134" i="9"/>
  <c r="AC134" i="9"/>
  <c r="AD134" i="9"/>
  <c r="AE134" i="9"/>
  <c r="AA135" i="9"/>
  <c r="CB210" i="9" s="1"/>
  <c r="AB135" i="9"/>
  <c r="CC210" i="9" s="1"/>
  <c r="AC135" i="9"/>
  <c r="CD210" i="9" s="1"/>
  <c r="CE219" i="9" s="1"/>
  <c r="AD135" i="9"/>
  <c r="CE210" i="9" s="1"/>
  <c r="AE135" i="9"/>
  <c r="CF210" i="9" s="1"/>
  <c r="CG219" i="9" s="1"/>
  <c r="AA136" i="9"/>
  <c r="CB211" i="9" s="1"/>
  <c r="AB136" i="9"/>
  <c r="CC211" i="9" s="1"/>
  <c r="AC136" i="9"/>
  <c r="CD211" i="9" s="1"/>
  <c r="AD136" i="9"/>
  <c r="CE211" i="9" s="1"/>
  <c r="CF220" i="9" s="1"/>
  <c r="AE136" i="9"/>
  <c r="CF211" i="9" s="1"/>
  <c r="CG220" i="9" s="1"/>
  <c r="AA137" i="9"/>
  <c r="AB137" i="9"/>
  <c r="AC137" i="9"/>
  <c r="AD137" i="9"/>
  <c r="AE137" i="9"/>
  <c r="AA138" i="9"/>
  <c r="AB138" i="9"/>
  <c r="AC138" i="9"/>
  <c r="AD138" i="9"/>
  <c r="AE138" i="9"/>
  <c r="AA139" i="9"/>
  <c r="AB139" i="9"/>
  <c r="AC139" i="9"/>
  <c r="CD139" i="9" s="1"/>
  <c r="AD139" i="9"/>
  <c r="AE139" i="9"/>
  <c r="AA140" i="9"/>
  <c r="AB140" i="9"/>
  <c r="AC140" i="9"/>
  <c r="AD140" i="9"/>
  <c r="AE140" i="9"/>
  <c r="AA141" i="9"/>
  <c r="AB141" i="9"/>
  <c r="AC141" i="9"/>
  <c r="AD141" i="9"/>
  <c r="CE141" i="9" s="1"/>
  <c r="CE243" i="9" s="1"/>
  <c r="AE141" i="9"/>
  <c r="AA142" i="9"/>
  <c r="AB142" i="9"/>
  <c r="CC142" i="9" s="1"/>
  <c r="CC244" i="9" s="1"/>
  <c r="AC142" i="9"/>
  <c r="AD142" i="9"/>
  <c r="AE142" i="9"/>
  <c r="AA143" i="9"/>
  <c r="AB143" i="9"/>
  <c r="AC143" i="9"/>
  <c r="AD143" i="9"/>
  <c r="CE143" i="9" s="1"/>
  <c r="CE245" i="9" s="1"/>
  <c r="AE143" i="9"/>
  <c r="AA144" i="9"/>
  <c r="AB144" i="9"/>
  <c r="AC144" i="9"/>
  <c r="AD144" i="9"/>
  <c r="AE144" i="9"/>
  <c r="AA145" i="9"/>
  <c r="AB145" i="9"/>
  <c r="AC145" i="9"/>
  <c r="AD145" i="9"/>
  <c r="AE145" i="9"/>
  <c r="AA146" i="9"/>
  <c r="AB146" i="9"/>
  <c r="AC146" i="9"/>
  <c r="AD146" i="9"/>
  <c r="AE146" i="9"/>
  <c r="AA147" i="9"/>
  <c r="AB147" i="9"/>
  <c r="AC147" i="9"/>
  <c r="AD147" i="9"/>
  <c r="AE147" i="9"/>
  <c r="AA148" i="9"/>
  <c r="AB148" i="9"/>
  <c r="AC148" i="9"/>
  <c r="CD148" i="9" s="1"/>
  <c r="AD148" i="9"/>
  <c r="AE148" i="9"/>
  <c r="AA149" i="9"/>
  <c r="AB149" i="9"/>
  <c r="AC149" i="9"/>
  <c r="AD149" i="9"/>
  <c r="AE149" i="9"/>
  <c r="B115" i="9"/>
  <c r="C115" i="9"/>
  <c r="D115" i="9"/>
  <c r="E115" i="9"/>
  <c r="F115" i="9"/>
  <c r="G115" i="9"/>
  <c r="H115" i="9"/>
  <c r="I115" i="9"/>
  <c r="J115" i="9"/>
  <c r="K115" i="9"/>
  <c r="L115" i="9"/>
  <c r="M115" i="9"/>
  <c r="N115" i="9"/>
  <c r="O115" i="9"/>
  <c r="P115" i="9"/>
  <c r="Q115" i="9"/>
  <c r="R115" i="9"/>
  <c r="S115" i="9"/>
  <c r="T115" i="9"/>
  <c r="U115" i="9"/>
  <c r="V115" i="9"/>
  <c r="W115" i="9"/>
  <c r="X115" i="9"/>
  <c r="Y115" i="9"/>
  <c r="Z115" i="9"/>
  <c r="B116" i="9"/>
  <c r="C116" i="9"/>
  <c r="D116" i="9"/>
  <c r="E116" i="9"/>
  <c r="F116" i="9"/>
  <c r="G116" i="9"/>
  <c r="H116" i="9"/>
  <c r="I116" i="9"/>
  <c r="J116" i="9"/>
  <c r="K116" i="9"/>
  <c r="L116" i="9"/>
  <c r="M116" i="9"/>
  <c r="N116" i="9"/>
  <c r="O116" i="9"/>
  <c r="P116" i="9"/>
  <c r="Q116" i="9"/>
  <c r="R116" i="9"/>
  <c r="S116" i="9"/>
  <c r="T116" i="9"/>
  <c r="U116" i="9"/>
  <c r="V116" i="9"/>
  <c r="W116" i="9"/>
  <c r="X116" i="9"/>
  <c r="Y116" i="9"/>
  <c r="Z116" i="9"/>
  <c r="B117" i="9"/>
  <c r="C117" i="9"/>
  <c r="BD160" i="9" s="1"/>
  <c r="D117" i="9"/>
  <c r="BE160" i="9" s="1"/>
  <c r="E117" i="9"/>
  <c r="BF160" i="9" s="1"/>
  <c r="F117" i="9"/>
  <c r="BG160" i="9" s="1"/>
  <c r="G117" i="9"/>
  <c r="BH160" i="9" s="1"/>
  <c r="H117" i="9"/>
  <c r="BI160" i="9" s="1"/>
  <c r="I117" i="9"/>
  <c r="BJ160" i="9" s="1"/>
  <c r="J117" i="9"/>
  <c r="BK160" i="9" s="1"/>
  <c r="BL171" i="9" s="1"/>
  <c r="K117" i="9"/>
  <c r="BL160" i="9" s="1"/>
  <c r="L117" i="9"/>
  <c r="BM160" i="9" s="1"/>
  <c r="M117" i="9"/>
  <c r="BN160" i="9" s="1"/>
  <c r="N117" i="9"/>
  <c r="BO160" i="9" s="1"/>
  <c r="O117" i="9"/>
  <c r="BP160" i="9" s="1"/>
  <c r="P117" i="9"/>
  <c r="BQ160" i="9" s="1"/>
  <c r="Q117" i="9"/>
  <c r="BR160" i="9" s="1"/>
  <c r="BS171" i="9" s="1"/>
  <c r="R117" i="9"/>
  <c r="BS160" i="9" s="1"/>
  <c r="S117" i="9"/>
  <c r="BT160" i="9" s="1"/>
  <c r="T117" i="9"/>
  <c r="BU160" i="9" s="1"/>
  <c r="U117" i="9"/>
  <c r="BV160" i="9" s="1"/>
  <c r="V117" i="9"/>
  <c r="BW160" i="9" s="1"/>
  <c r="BX171" i="9" s="1"/>
  <c r="W117" i="9"/>
  <c r="BX160" i="9" s="1"/>
  <c r="X117" i="9"/>
  <c r="BY160" i="9" s="1"/>
  <c r="Y117" i="9"/>
  <c r="BZ160" i="9" s="1"/>
  <c r="Z117" i="9"/>
  <c r="CA160" i="9" s="1"/>
  <c r="B118" i="9"/>
  <c r="C118" i="9"/>
  <c r="D118" i="9"/>
  <c r="E118" i="9"/>
  <c r="F118" i="9"/>
  <c r="G118" i="9"/>
  <c r="H118" i="9"/>
  <c r="I118" i="9"/>
  <c r="J118" i="9"/>
  <c r="K118" i="9"/>
  <c r="L118" i="9"/>
  <c r="M118" i="9"/>
  <c r="N118" i="9"/>
  <c r="O118" i="9"/>
  <c r="P118" i="9"/>
  <c r="Q118" i="9"/>
  <c r="R118" i="9"/>
  <c r="S118" i="9"/>
  <c r="T118" i="9"/>
  <c r="U118" i="9"/>
  <c r="V118" i="9"/>
  <c r="W118" i="9"/>
  <c r="X118" i="9"/>
  <c r="Y118" i="9"/>
  <c r="Z118" i="9"/>
  <c r="B119" i="9"/>
  <c r="C119" i="9"/>
  <c r="BD119" i="9" s="1"/>
  <c r="D119" i="9"/>
  <c r="E119" i="9"/>
  <c r="F119" i="9"/>
  <c r="G119" i="9"/>
  <c r="H119" i="9"/>
  <c r="I119" i="9"/>
  <c r="J119" i="9"/>
  <c r="K119" i="9"/>
  <c r="L119" i="9"/>
  <c r="M119" i="9"/>
  <c r="N119" i="9"/>
  <c r="O119" i="9"/>
  <c r="P119" i="9"/>
  <c r="Q119" i="9"/>
  <c r="R119" i="9"/>
  <c r="S119" i="9"/>
  <c r="T119" i="9"/>
  <c r="U119" i="9"/>
  <c r="V119" i="9"/>
  <c r="W119" i="9"/>
  <c r="X119" i="9"/>
  <c r="Y119" i="9"/>
  <c r="Z119" i="9"/>
  <c r="B120" i="9"/>
  <c r="C120" i="9"/>
  <c r="BD161" i="9" s="1"/>
  <c r="D120" i="9"/>
  <c r="BE161" i="9" s="1"/>
  <c r="E120" i="9"/>
  <c r="BF161" i="9" s="1"/>
  <c r="F120" i="9"/>
  <c r="BG161" i="9" s="1"/>
  <c r="G120" i="9"/>
  <c r="BH161" i="9" s="1"/>
  <c r="H120" i="9"/>
  <c r="BI161" i="9" s="1"/>
  <c r="I120" i="9"/>
  <c r="BJ161" i="9" s="1"/>
  <c r="J120" i="9"/>
  <c r="BK161" i="9" s="1"/>
  <c r="BL172" i="9" s="1"/>
  <c r="K120" i="9"/>
  <c r="BL161" i="9" s="1"/>
  <c r="L120" i="9"/>
  <c r="BM161" i="9" s="1"/>
  <c r="M120" i="9"/>
  <c r="BN161" i="9" s="1"/>
  <c r="N120" i="9"/>
  <c r="BO161" i="9" s="1"/>
  <c r="O120" i="9"/>
  <c r="BP161" i="9" s="1"/>
  <c r="P120" i="9"/>
  <c r="BQ161" i="9" s="1"/>
  <c r="Q120" i="9"/>
  <c r="BR161" i="9" s="1"/>
  <c r="BS172" i="9" s="1"/>
  <c r="R120" i="9"/>
  <c r="BS161" i="9" s="1"/>
  <c r="S120" i="9"/>
  <c r="BT161" i="9" s="1"/>
  <c r="T120" i="9"/>
  <c r="BU161" i="9" s="1"/>
  <c r="U120" i="9"/>
  <c r="BV161" i="9" s="1"/>
  <c r="V120" i="9"/>
  <c r="BW161" i="9" s="1"/>
  <c r="BX172" i="9" s="1"/>
  <c r="W120" i="9"/>
  <c r="BX161" i="9" s="1"/>
  <c r="X120" i="9"/>
  <c r="BY161" i="9" s="1"/>
  <c r="Y120" i="9"/>
  <c r="BZ161" i="9" s="1"/>
  <c r="Z120" i="9"/>
  <c r="CA161" i="9" s="1"/>
  <c r="B121" i="9"/>
  <c r="C121" i="9"/>
  <c r="D121" i="9"/>
  <c r="E121" i="9"/>
  <c r="F121" i="9"/>
  <c r="G121" i="9"/>
  <c r="H121" i="9"/>
  <c r="I121" i="9"/>
  <c r="J121" i="9"/>
  <c r="K121" i="9"/>
  <c r="L121" i="9"/>
  <c r="M121" i="9"/>
  <c r="N121" i="9"/>
  <c r="O121" i="9"/>
  <c r="P121" i="9"/>
  <c r="Q121" i="9"/>
  <c r="R121" i="9"/>
  <c r="S121" i="9"/>
  <c r="T121" i="9"/>
  <c r="U121" i="9"/>
  <c r="V121" i="9"/>
  <c r="W121" i="9"/>
  <c r="X121" i="9"/>
  <c r="Y121" i="9"/>
  <c r="Z121" i="9"/>
  <c r="B122" i="9"/>
  <c r="C122" i="9"/>
  <c r="D122" i="9"/>
  <c r="E122" i="9"/>
  <c r="F122" i="9"/>
  <c r="G122" i="9"/>
  <c r="H122" i="9"/>
  <c r="I122" i="9"/>
  <c r="J122" i="9"/>
  <c r="K122" i="9"/>
  <c r="L122" i="9"/>
  <c r="M122" i="9"/>
  <c r="N122" i="9"/>
  <c r="O122" i="9"/>
  <c r="P122" i="9"/>
  <c r="Q122" i="9"/>
  <c r="R122" i="9"/>
  <c r="S122" i="9"/>
  <c r="T122" i="9"/>
  <c r="U122" i="9"/>
  <c r="V122" i="9"/>
  <c r="W122" i="9"/>
  <c r="X122" i="9"/>
  <c r="Y122" i="9"/>
  <c r="Z122" i="9"/>
  <c r="B123" i="9"/>
  <c r="C123" i="9"/>
  <c r="D123" i="9"/>
  <c r="E123" i="9"/>
  <c r="F123" i="9"/>
  <c r="G123" i="9"/>
  <c r="H123" i="9"/>
  <c r="I123" i="9"/>
  <c r="J123" i="9"/>
  <c r="K123" i="9"/>
  <c r="L123" i="9"/>
  <c r="M123" i="9"/>
  <c r="N123" i="9"/>
  <c r="O123" i="9"/>
  <c r="P123" i="9"/>
  <c r="Q123" i="9"/>
  <c r="R123" i="9"/>
  <c r="S123" i="9"/>
  <c r="T123" i="9"/>
  <c r="U123" i="9"/>
  <c r="V123" i="9"/>
  <c r="W123" i="9"/>
  <c r="X123" i="9"/>
  <c r="Y123" i="9"/>
  <c r="Z123" i="9"/>
  <c r="B124" i="9"/>
  <c r="C124" i="9"/>
  <c r="D124" i="9"/>
  <c r="E124" i="9"/>
  <c r="F124" i="9"/>
  <c r="G124" i="9"/>
  <c r="H124" i="9"/>
  <c r="BI124" i="9" s="1"/>
  <c r="I124" i="9"/>
  <c r="J124" i="9"/>
  <c r="K124" i="9"/>
  <c r="L124" i="9"/>
  <c r="M124" i="9"/>
  <c r="N124" i="9"/>
  <c r="O124" i="9"/>
  <c r="P124" i="9"/>
  <c r="Q124" i="9"/>
  <c r="R124" i="9"/>
  <c r="S124" i="9"/>
  <c r="T124" i="9"/>
  <c r="U124" i="9"/>
  <c r="V124" i="9"/>
  <c r="W124" i="9"/>
  <c r="X124" i="9"/>
  <c r="Y124" i="9"/>
  <c r="Z124" i="9"/>
  <c r="B125" i="9"/>
  <c r="C125" i="9"/>
  <c r="BD162" i="9" s="1"/>
  <c r="D125" i="9"/>
  <c r="BE162" i="9" s="1"/>
  <c r="E125" i="9"/>
  <c r="BF162" i="9" s="1"/>
  <c r="F125" i="9"/>
  <c r="BG162" i="9" s="1"/>
  <c r="G125" i="9"/>
  <c r="BH162" i="9" s="1"/>
  <c r="H125" i="9"/>
  <c r="BI162" i="9" s="1"/>
  <c r="I125" i="9"/>
  <c r="BJ162" i="9" s="1"/>
  <c r="J125" i="9"/>
  <c r="BK162" i="9" s="1"/>
  <c r="K125" i="9"/>
  <c r="BL162" i="9" s="1"/>
  <c r="L125" i="9"/>
  <c r="BM162" i="9" s="1"/>
  <c r="M125" i="9"/>
  <c r="BN162" i="9" s="1"/>
  <c r="N125" i="9"/>
  <c r="BO162" i="9" s="1"/>
  <c r="O125" i="9"/>
  <c r="BP162" i="9" s="1"/>
  <c r="P125" i="9"/>
  <c r="BQ162" i="9" s="1"/>
  <c r="Q125" i="9"/>
  <c r="BR162" i="9" s="1"/>
  <c r="BS173" i="9" s="1"/>
  <c r="R125" i="9"/>
  <c r="BS162" i="9" s="1"/>
  <c r="S125" i="9"/>
  <c r="BT162" i="9" s="1"/>
  <c r="T125" i="9"/>
  <c r="BU162" i="9" s="1"/>
  <c r="U125" i="9"/>
  <c r="BV162" i="9" s="1"/>
  <c r="V125" i="9"/>
  <c r="BW162" i="9" s="1"/>
  <c r="W125" i="9"/>
  <c r="BX162" i="9" s="1"/>
  <c r="X125" i="9"/>
  <c r="BY162" i="9" s="1"/>
  <c r="Y125" i="9"/>
  <c r="BZ162" i="9" s="1"/>
  <c r="Z125" i="9"/>
  <c r="CA162" i="9" s="1"/>
  <c r="B126" i="9"/>
  <c r="C126" i="9"/>
  <c r="BD188" i="9" s="1"/>
  <c r="D126" i="9"/>
  <c r="BE188" i="9" s="1"/>
  <c r="E126" i="9"/>
  <c r="BF188" i="9" s="1"/>
  <c r="F126" i="9"/>
  <c r="BG188" i="9" s="1"/>
  <c r="G126" i="9"/>
  <c r="BH188" i="9" s="1"/>
  <c r="H126" i="9"/>
  <c r="BI188" i="9" s="1"/>
  <c r="I126" i="9"/>
  <c r="BJ188" i="9" s="1"/>
  <c r="J126" i="9"/>
  <c r="BK188" i="9" s="1"/>
  <c r="K126" i="9"/>
  <c r="BL188" i="9" s="1"/>
  <c r="L126" i="9"/>
  <c r="BM188" i="9" s="1"/>
  <c r="M126" i="9"/>
  <c r="BN188" i="9" s="1"/>
  <c r="BO197" i="9" s="1"/>
  <c r="N126" i="9"/>
  <c r="BO188" i="9" s="1"/>
  <c r="O126" i="9"/>
  <c r="BP188" i="9" s="1"/>
  <c r="BP197" i="9" s="1"/>
  <c r="P126" i="9"/>
  <c r="BQ188" i="9" s="1"/>
  <c r="BR197" i="9" s="1"/>
  <c r="Q126" i="9"/>
  <c r="BR188" i="9" s="1"/>
  <c r="R126" i="9"/>
  <c r="BS188" i="9" s="1"/>
  <c r="S126" i="9"/>
  <c r="BT188" i="9" s="1"/>
  <c r="T126" i="9"/>
  <c r="BU188" i="9" s="1"/>
  <c r="U126" i="9"/>
  <c r="BV188" i="9" s="1"/>
  <c r="V126" i="9"/>
  <c r="BW188" i="9" s="1"/>
  <c r="W126" i="9"/>
  <c r="BX188" i="9" s="1"/>
  <c r="X126" i="9"/>
  <c r="BY188" i="9" s="1"/>
  <c r="Y126" i="9"/>
  <c r="BZ188" i="9" s="1"/>
  <c r="CA197" i="9" s="1"/>
  <c r="Z126" i="9"/>
  <c r="CA188" i="9" s="1"/>
  <c r="B127" i="9"/>
  <c r="C127" i="9"/>
  <c r="BD127" i="9" s="1"/>
  <c r="D127" i="9"/>
  <c r="E127" i="9"/>
  <c r="F127" i="9"/>
  <c r="G127" i="9"/>
  <c r="H127" i="9"/>
  <c r="I127" i="9"/>
  <c r="J127" i="9"/>
  <c r="K127" i="9"/>
  <c r="L127" i="9"/>
  <c r="M127" i="9"/>
  <c r="N127" i="9"/>
  <c r="O127" i="9"/>
  <c r="P127" i="9"/>
  <c r="Q127" i="9"/>
  <c r="R127" i="9"/>
  <c r="S127" i="9"/>
  <c r="T127" i="9"/>
  <c r="U127" i="9"/>
  <c r="V127" i="9"/>
  <c r="W127" i="9"/>
  <c r="X127" i="9"/>
  <c r="Y127" i="9"/>
  <c r="Z127" i="9"/>
  <c r="B128" i="9"/>
  <c r="C128" i="9"/>
  <c r="D128" i="9"/>
  <c r="E128" i="9"/>
  <c r="F128" i="9"/>
  <c r="G128" i="9"/>
  <c r="H128" i="9"/>
  <c r="I128" i="9"/>
  <c r="J128" i="9"/>
  <c r="K128" i="9"/>
  <c r="L128" i="9"/>
  <c r="M128" i="9"/>
  <c r="N128" i="9"/>
  <c r="O128" i="9"/>
  <c r="P128" i="9"/>
  <c r="Q128" i="9"/>
  <c r="R128" i="9"/>
  <c r="BS128" i="9" s="1"/>
  <c r="BS232" i="9" s="1"/>
  <c r="S128" i="9"/>
  <c r="T128" i="9"/>
  <c r="U128" i="9"/>
  <c r="V128" i="9"/>
  <c r="W128" i="9"/>
  <c r="X128" i="9"/>
  <c r="Y128" i="9"/>
  <c r="Z128" i="9"/>
  <c r="B129" i="9"/>
  <c r="C129" i="9"/>
  <c r="BD129" i="9" s="1"/>
  <c r="D129" i="9"/>
  <c r="E129" i="9"/>
  <c r="F129" i="9"/>
  <c r="G129" i="9"/>
  <c r="H129" i="9"/>
  <c r="I129" i="9"/>
  <c r="J129" i="9"/>
  <c r="K129" i="9"/>
  <c r="L129" i="9"/>
  <c r="M129" i="9"/>
  <c r="N129" i="9"/>
  <c r="O129" i="9"/>
  <c r="P129" i="9"/>
  <c r="Q129" i="9"/>
  <c r="R129" i="9"/>
  <c r="S129" i="9"/>
  <c r="T129" i="9"/>
  <c r="U129" i="9"/>
  <c r="V129" i="9"/>
  <c r="W129" i="9"/>
  <c r="BX129" i="9" s="1"/>
  <c r="BX233" i="9" s="1"/>
  <c r="X129" i="9"/>
  <c r="Y129" i="9"/>
  <c r="Z129" i="9"/>
  <c r="B130" i="9"/>
  <c r="C130" i="9"/>
  <c r="D130" i="9"/>
  <c r="E130" i="9"/>
  <c r="F130" i="9"/>
  <c r="G130" i="9"/>
  <c r="H130" i="9"/>
  <c r="I130" i="9"/>
  <c r="J130" i="9"/>
  <c r="K130" i="9"/>
  <c r="L130" i="9"/>
  <c r="M130" i="9"/>
  <c r="N130" i="9"/>
  <c r="O130" i="9"/>
  <c r="P130" i="9"/>
  <c r="Q130" i="9"/>
  <c r="R130" i="9"/>
  <c r="S130" i="9"/>
  <c r="BT130" i="9" s="1"/>
  <c r="BT234" i="9" s="1"/>
  <c r="T130" i="9"/>
  <c r="U130" i="9"/>
  <c r="V130" i="9"/>
  <c r="W130" i="9"/>
  <c r="X130" i="9"/>
  <c r="BY130" i="9" s="1"/>
  <c r="BY234" i="9" s="1"/>
  <c r="Y130" i="9"/>
  <c r="Z130" i="9"/>
  <c r="B131" i="9"/>
  <c r="C131" i="9"/>
  <c r="BD131" i="9" s="1"/>
  <c r="D131" i="9"/>
  <c r="E131" i="9"/>
  <c r="BF131" i="9" s="1"/>
  <c r="BF235" i="9" s="1"/>
  <c r="F131" i="9"/>
  <c r="G131" i="9"/>
  <c r="H131" i="9"/>
  <c r="I131" i="9"/>
  <c r="J131" i="9"/>
  <c r="K131" i="9"/>
  <c r="L131" i="9"/>
  <c r="M131" i="9"/>
  <c r="N131" i="9"/>
  <c r="O131" i="9"/>
  <c r="P131" i="9"/>
  <c r="Q131" i="9"/>
  <c r="R131" i="9"/>
  <c r="S131" i="9"/>
  <c r="T131" i="9"/>
  <c r="U131" i="9"/>
  <c r="V131" i="9"/>
  <c r="BW131" i="9" s="1"/>
  <c r="BW235" i="9" s="1"/>
  <c r="W131" i="9"/>
  <c r="X131" i="9"/>
  <c r="Y131" i="9"/>
  <c r="Z131" i="9"/>
  <c r="B132" i="9"/>
  <c r="C132" i="9"/>
  <c r="D132" i="9"/>
  <c r="E132" i="9"/>
  <c r="F132" i="9"/>
  <c r="G132" i="9"/>
  <c r="H132" i="9"/>
  <c r="I132" i="9"/>
  <c r="J132" i="9"/>
  <c r="K132" i="9"/>
  <c r="L132" i="9"/>
  <c r="M132" i="9"/>
  <c r="N132" i="9"/>
  <c r="O132" i="9"/>
  <c r="P132" i="9"/>
  <c r="Q132" i="9"/>
  <c r="R132" i="9"/>
  <c r="S132" i="9"/>
  <c r="T132" i="9"/>
  <c r="BU132" i="9" s="1"/>
  <c r="BU236" i="9" s="1"/>
  <c r="U132" i="9"/>
  <c r="V132" i="9"/>
  <c r="W132" i="9"/>
  <c r="X132" i="9"/>
  <c r="Y132" i="9"/>
  <c r="Z132" i="9"/>
  <c r="B133" i="9"/>
  <c r="C133" i="9"/>
  <c r="D133" i="9"/>
  <c r="E133" i="9"/>
  <c r="F133" i="9"/>
  <c r="G133" i="9"/>
  <c r="H133" i="9"/>
  <c r="I133" i="9"/>
  <c r="J133" i="9"/>
  <c r="K133" i="9"/>
  <c r="L133" i="9"/>
  <c r="M133" i="9"/>
  <c r="N133" i="9"/>
  <c r="O133" i="9"/>
  <c r="P133" i="9"/>
  <c r="Q133" i="9"/>
  <c r="R133" i="9"/>
  <c r="S133" i="9"/>
  <c r="T133" i="9"/>
  <c r="U133" i="9"/>
  <c r="V133" i="9"/>
  <c r="W133" i="9"/>
  <c r="X133" i="9"/>
  <c r="Y133" i="9"/>
  <c r="Z133" i="9"/>
  <c r="B134" i="9"/>
  <c r="C134" i="9"/>
  <c r="D134" i="9"/>
  <c r="E134" i="9"/>
  <c r="F134" i="9"/>
  <c r="G134" i="9"/>
  <c r="H134" i="9"/>
  <c r="I134" i="9"/>
  <c r="J134" i="9"/>
  <c r="K134" i="9"/>
  <c r="L134" i="9"/>
  <c r="M134" i="9"/>
  <c r="N134" i="9"/>
  <c r="O134" i="9"/>
  <c r="P134" i="9"/>
  <c r="Q134" i="9"/>
  <c r="R134" i="9"/>
  <c r="S134" i="9"/>
  <c r="T134" i="9"/>
  <c r="U134" i="9"/>
  <c r="V134" i="9"/>
  <c r="W134" i="9"/>
  <c r="X134" i="9"/>
  <c r="Y134" i="9"/>
  <c r="Z134" i="9"/>
  <c r="B135" i="9"/>
  <c r="C135" i="9"/>
  <c r="BD210" i="9" s="1"/>
  <c r="D135" i="9"/>
  <c r="BE210" i="9" s="1"/>
  <c r="E135" i="9"/>
  <c r="BF210" i="9" s="1"/>
  <c r="F135" i="9"/>
  <c r="BG210" i="9" s="1"/>
  <c r="BG219" i="9" s="1"/>
  <c r="G135" i="9"/>
  <c r="BH210" i="9" s="1"/>
  <c r="BI219" i="9" s="1"/>
  <c r="H135" i="9"/>
  <c r="BI210" i="9" s="1"/>
  <c r="I135" i="9"/>
  <c r="BJ210" i="9" s="1"/>
  <c r="J135" i="9"/>
  <c r="BK210" i="9" s="1"/>
  <c r="BL219" i="9" s="1"/>
  <c r="K135" i="9"/>
  <c r="BL210" i="9" s="1"/>
  <c r="L135" i="9"/>
  <c r="BM210" i="9" s="1"/>
  <c r="BM215" i="9" s="1"/>
  <c r="M135" i="9"/>
  <c r="BN210" i="9" s="1"/>
  <c r="N135" i="9"/>
  <c r="BO210" i="9" s="1"/>
  <c r="O135" i="9"/>
  <c r="BP210" i="9" s="1"/>
  <c r="P135" i="9"/>
  <c r="BQ210" i="9" s="1"/>
  <c r="Q135" i="9"/>
  <c r="BR210" i="9" s="1"/>
  <c r="R135" i="9"/>
  <c r="BS210" i="9" s="1"/>
  <c r="S135" i="9"/>
  <c r="BT210" i="9" s="1"/>
  <c r="BU219" i="9" s="1"/>
  <c r="T135" i="9"/>
  <c r="BU210" i="9" s="1"/>
  <c r="U135" i="9"/>
  <c r="BV210" i="9" s="1"/>
  <c r="V135" i="9"/>
  <c r="BW210" i="9" s="1"/>
  <c r="BX219" i="9" s="1"/>
  <c r="W135" i="9"/>
  <c r="BX210" i="9" s="1"/>
  <c r="X135" i="9"/>
  <c r="BY210" i="9" s="1"/>
  <c r="BY215" i="9" s="1"/>
  <c r="Y135" i="9"/>
  <c r="BZ210" i="9" s="1"/>
  <c r="Z135" i="9"/>
  <c r="CA210" i="9" s="1"/>
  <c r="B136" i="9"/>
  <c r="C136" i="9"/>
  <c r="BD211" i="9" s="1"/>
  <c r="BE220" i="9" s="1"/>
  <c r="D136" i="9"/>
  <c r="BE211" i="9" s="1"/>
  <c r="E136" i="9"/>
  <c r="BF211" i="9" s="1"/>
  <c r="F136" i="9"/>
  <c r="BG211" i="9" s="1"/>
  <c r="BH220" i="9" s="1"/>
  <c r="G136" i="9"/>
  <c r="BH211" i="9" s="1"/>
  <c r="H136" i="9"/>
  <c r="BI211" i="9" s="1"/>
  <c r="I136" i="9"/>
  <c r="BJ211" i="9" s="1"/>
  <c r="J136" i="9"/>
  <c r="BK211" i="9" s="1"/>
  <c r="K136" i="9"/>
  <c r="BL211" i="9" s="1"/>
  <c r="L136" i="9"/>
  <c r="BM211" i="9" s="1"/>
  <c r="M136" i="9"/>
  <c r="BN211" i="9" s="1"/>
  <c r="N136" i="9"/>
  <c r="BO211" i="9" s="1"/>
  <c r="O136" i="9"/>
  <c r="BP211" i="9" s="1"/>
  <c r="BP216" i="9" s="1"/>
  <c r="P136" i="9"/>
  <c r="BQ211" i="9" s="1"/>
  <c r="Q136" i="9"/>
  <c r="BR211" i="9" s="1"/>
  <c r="R136" i="9"/>
  <c r="BS211" i="9" s="1"/>
  <c r="BT220" i="9" s="1"/>
  <c r="S136" i="9"/>
  <c r="BT211" i="9" s="1"/>
  <c r="T136" i="9"/>
  <c r="BU211" i="9" s="1"/>
  <c r="U136" i="9"/>
  <c r="BV211" i="9" s="1"/>
  <c r="V136" i="9"/>
  <c r="BW211" i="9" s="1"/>
  <c r="W136" i="9"/>
  <c r="BX211" i="9" s="1"/>
  <c r="X136" i="9"/>
  <c r="BY211" i="9" s="1"/>
  <c r="Y136" i="9"/>
  <c r="BZ211" i="9" s="1"/>
  <c r="Z136" i="9"/>
  <c r="CA211" i="9" s="1"/>
  <c r="B137" i="9"/>
  <c r="C137" i="9"/>
  <c r="BD137" i="9" s="1"/>
  <c r="D137" i="9"/>
  <c r="E137" i="9"/>
  <c r="F137" i="9"/>
  <c r="G137" i="9"/>
  <c r="H137" i="9"/>
  <c r="I137" i="9"/>
  <c r="J137" i="9"/>
  <c r="K137" i="9"/>
  <c r="L137" i="9"/>
  <c r="BM137" i="9" s="1"/>
  <c r="BM240" i="9" s="1"/>
  <c r="M137" i="9"/>
  <c r="N137" i="9"/>
  <c r="O137" i="9"/>
  <c r="P137" i="9"/>
  <c r="Q137" i="9"/>
  <c r="R137" i="9"/>
  <c r="S137" i="9"/>
  <c r="T137" i="9"/>
  <c r="U137" i="9"/>
  <c r="V137" i="9"/>
  <c r="W137" i="9"/>
  <c r="X137" i="9"/>
  <c r="BY137" i="9" s="1"/>
  <c r="BY240" i="9" s="1"/>
  <c r="Y137" i="9"/>
  <c r="Z137" i="9"/>
  <c r="B138" i="9"/>
  <c r="C138" i="9"/>
  <c r="D138" i="9"/>
  <c r="E138" i="9"/>
  <c r="F138" i="9"/>
  <c r="G138" i="9"/>
  <c r="H138" i="9"/>
  <c r="I138" i="9"/>
  <c r="J138" i="9"/>
  <c r="K138" i="9"/>
  <c r="L138" i="9"/>
  <c r="M138" i="9"/>
  <c r="N138" i="9"/>
  <c r="O138" i="9"/>
  <c r="P138" i="9"/>
  <c r="Q138" i="9"/>
  <c r="R138" i="9"/>
  <c r="S138" i="9"/>
  <c r="T138" i="9"/>
  <c r="U138" i="9"/>
  <c r="V138" i="9"/>
  <c r="W138" i="9"/>
  <c r="X138" i="9"/>
  <c r="Y138" i="9"/>
  <c r="Z138" i="9"/>
  <c r="B139" i="9"/>
  <c r="C139" i="9"/>
  <c r="BD139" i="9" s="1"/>
  <c r="D139" i="9"/>
  <c r="E139" i="9"/>
  <c r="F139" i="9"/>
  <c r="BG139" i="9" s="1"/>
  <c r="G139" i="9"/>
  <c r="BH139" i="9" s="1"/>
  <c r="H139" i="9"/>
  <c r="I139" i="9"/>
  <c r="J139" i="9"/>
  <c r="BK139" i="9" s="1"/>
  <c r="K139" i="9"/>
  <c r="L139" i="9"/>
  <c r="M139" i="9"/>
  <c r="N139" i="9"/>
  <c r="O139" i="9"/>
  <c r="P139" i="9"/>
  <c r="BQ139" i="9" s="1"/>
  <c r="Q139" i="9"/>
  <c r="BR139" i="9" s="1"/>
  <c r="R139" i="9"/>
  <c r="BS139" i="9" s="1"/>
  <c r="S139" i="9"/>
  <c r="T139" i="9"/>
  <c r="U139" i="9"/>
  <c r="V139" i="9"/>
  <c r="W139" i="9"/>
  <c r="X139" i="9"/>
  <c r="Y139" i="9"/>
  <c r="Z139" i="9"/>
  <c r="B140" i="9"/>
  <c r="C140" i="9"/>
  <c r="D140" i="9"/>
  <c r="E140" i="9"/>
  <c r="F140" i="9"/>
  <c r="BG140" i="9" s="1"/>
  <c r="BG242" i="9" s="1"/>
  <c r="G140" i="9"/>
  <c r="H140" i="9"/>
  <c r="I140" i="9"/>
  <c r="J140" i="9"/>
  <c r="K140" i="9"/>
  <c r="L140" i="9"/>
  <c r="M140" i="9"/>
  <c r="N140" i="9"/>
  <c r="O140" i="9"/>
  <c r="P140" i="9"/>
  <c r="BQ140" i="9" s="1"/>
  <c r="BQ242" i="9" s="1"/>
  <c r="Q140" i="9"/>
  <c r="BR140" i="9" s="1"/>
  <c r="BR242" i="9" s="1"/>
  <c r="R140" i="9"/>
  <c r="S140" i="9"/>
  <c r="T140" i="9"/>
  <c r="U140" i="9"/>
  <c r="V140" i="9"/>
  <c r="W140" i="9"/>
  <c r="X140" i="9"/>
  <c r="Y140" i="9"/>
  <c r="Z140" i="9"/>
  <c r="B141" i="9"/>
  <c r="C141" i="9"/>
  <c r="BD141" i="9" s="1"/>
  <c r="D141" i="9"/>
  <c r="E141" i="9"/>
  <c r="F141" i="9"/>
  <c r="G141" i="9"/>
  <c r="H141" i="9"/>
  <c r="BI141" i="9" s="1"/>
  <c r="BI243" i="9" s="1"/>
  <c r="I141" i="9"/>
  <c r="J141" i="9"/>
  <c r="K141" i="9"/>
  <c r="L141" i="9"/>
  <c r="BM141" i="9" s="1"/>
  <c r="BM243" i="9" s="1"/>
  <c r="M141" i="9"/>
  <c r="N141" i="9"/>
  <c r="O141" i="9"/>
  <c r="BP141" i="9" s="1"/>
  <c r="BP243" i="9" s="1"/>
  <c r="P141" i="9"/>
  <c r="BQ141" i="9" s="1"/>
  <c r="BQ243" i="9" s="1"/>
  <c r="Q141" i="9"/>
  <c r="BR141" i="9" s="1"/>
  <c r="BR243" i="9" s="1"/>
  <c r="R141" i="9"/>
  <c r="S141" i="9"/>
  <c r="T141" i="9"/>
  <c r="BU141" i="9" s="1"/>
  <c r="BU243" i="9" s="1"/>
  <c r="U141" i="9"/>
  <c r="V141" i="9"/>
  <c r="W141" i="9"/>
  <c r="X141" i="9"/>
  <c r="BY141" i="9" s="1"/>
  <c r="BY243" i="9" s="1"/>
  <c r="Y141" i="9"/>
  <c r="Z141" i="9"/>
  <c r="CA141" i="9" s="1"/>
  <c r="CA243" i="9" s="1"/>
  <c r="B142" i="9"/>
  <c r="C142" i="9"/>
  <c r="D142" i="9"/>
  <c r="E142" i="9"/>
  <c r="F142" i="9"/>
  <c r="G142" i="9"/>
  <c r="BH142" i="9" s="1"/>
  <c r="BH244" i="9" s="1"/>
  <c r="H142" i="9"/>
  <c r="I142" i="9"/>
  <c r="J142" i="9"/>
  <c r="K142" i="9"/>
  <c r="BL142" i="9" s="1"/>
  <c r="BL244" i="9" s="1"/>
  <c r="L142" i="9"/>
  <c r="M142" i="9"/>
  <c r="N142" i="9"/>
  <c r="O142" i="9"/>
  <c r="P142" i="9"/>
  <c r="BQ142" i="9" s="1"/>
  <c r="BQ244" i="9" s="1"/>
  <c r="Q142" i="9"/>
  <c r="R142" i="9"/>
  <c r="S142" i="9"/>
  <c r="T142" i="9"/>
  <c r="U142" i="9"/>
  <c r="V142" i="9"/>
  <c r="W142" i="9"/>
  <c r="X142" i="9"/>
  <c r="Y142" i="9"/>
  <c r="Z142" i="9"/>
  <c r="B143" i="9"/>
  <c r="C143" i="9"/>
  <c r="BD143" i="9" s="1"/>
  <c r="D143" i="9"/>
  <c r="E143" i="9"/>
  <c r="F143" i="9"/>
  <c r="BG143" i="9" s="1"/>
  <c r="BG245" i="9" s="1"/>
  <c r="G143" i="9"/>
  <c r="H143" i="9"/>
  <c r="I143" i="9"/>
  <c r="J143" i="9"/>
  <c r="K143" i="9"/>
  <c r="L143" i="9"/>
  <c r="M143" i="9"/>
  <c r="BN143" i="9" s="1"/>
  <c r="BN245" i="9" s="1"/>
  <c r="N143" i="9"/>
  <c r="O143" i="9"/>
  <c r="P143" i="9"/>
  <c r="BQ143" i="9" s="1"/>
  <c r="BQ245" i="9" s="1"/>
  <c r="Q143" i="9"/>
  <c r="R143" i="9"/>
  <c r="BS143" i="9" s="1"/>
  <c r="BS245" i="9" s="1"/>
  <c r="S143" i="9"/>
  <c r="T143" i="9"/>
  <c r="U143" i="9"/>
  <c r="V143" i="9"/>
  <c r="W143" i="9"/>
  <c r="X143" i="9"/>
  <c r="Y143" i="9"/>
  <c r="BZ143" i="9" s="1"/>
  <c r="BZ245" i="9" s="1"/>
  <c r="Z143" i="9"/>
  <c r="B144" i="9"/>
  <c r="C144" i="9"/>
  <c r="D144" i="9"/>
  <c r="E144" i="9"/>
  <c r="BF144" i="9" s="1"/>
  <c r="BF246" i="9" s="1"/>
  <c r="F144" i="9"/>
  <c r="G144" i="9"/>
  <c r="H144" i="9"/>
  <c r="I144" i="9"/>
  <c r="J144" i="9"/>
  <c r="K144" i="9"/>
  <c r="L144" i="9"/>
  <c r="BM144" i="9" s="1"/>
  <c r="BM246" i="9" s="1"/>
  <c r="M144" i="9"/>
  <c r="N144" i="9"/>
  <c r="O144" i="9"/>
  <c r="P144" i="9"/>
  <c r="Q144" i="9"/>
  <c r="BR144" i="9" s="1"/>
  <c r="BR246" i="9" s="1"/>
  <c r="R144" i="9"/>
  <c r="S144" i="9"/>
  <c r="T144" i="9"/>
  <c r="U144" i="9"/>
  <c r="V144" i="9"/>
  <c r="W144" i="9"/>
  <c r="BX144" i="9" s="1"/>
  <c r="BX246" i="9" s="1"/>
  <c r="X144" i="9"/>
  <c r="BY144" i="9" s="1"/>
  <c r="BY246" i="9" s="1"/>
  <c r="Y144" i="9"/>
  <c r="Z144" i="9"/>
  <c r="B145" i="9"/>
  <c r="C145" i="9"/>
  <c r="D145" i="9"/>
  <c r="E145" i="9"/>
  <c r="F145" i="9"/>
  <c r="G145" i="9"/>
  <c r="H145" i="9"/>
  <c r="I145" i="9"/>
  <c r="J145" i="9"/>
  <c r="K145" i="9"/>
  <c r="L145" i="9"/>
  <c r="M145" i="9"/>
  <c r="N145" i="9"/>
  <c r="O145" i="9"/>
  <c r="P145" i="9"/>
  <c r="Q145" i="9"/>
  <c r="R145" i="9"/>
  <c r="S145" i="9"/>
  <c r="T145" i="9"/>
  <c r="U145" i="9"/>
  <c r="V145" i="9"/>
  <c r="W145" i="9"/>
  <c r="X145" i="9"/>
  <c r="Y145" i="9"/>
  <c r="Z145" i="9"/>
  <c r="B146" i="9"/>
  <c r="C146" i="9"/>
  <c r="D146" i="9"/>
  <c r="E146" i="9"/>
  <c r="F146" i="9"/>
  <c r="G146" i="9"/>
  <c r="H146" i="9"/>
  <c r="I146" i="9"/>
  <c r="J146" i="9"/>
  <c r="K146" i="9"/>
  <c r="L146" i="9"/>
  <c r="M146" i="9"/>
  <c r="N146" i="9"/>
  <c r="O146" i="9"/>
  <c r="P146" i="9"/>
  <c r="Q146" i="9"/>
  <c r="R146" i="9"/>
  <c r="S146" i="9"/>
  <c r="T146" i="9"/>
  <c r="U146" i="9"/>
  <c r="V146" i="9"/>
  <c r="W146" i="9"/>
  <c r="X146" i="9"/>
  <c r="Y146" i="9"/>
  <c r="Z146" i="9"/>
  <c r="B147" i="9"/>
  <c r="C147" i="9"/>
  <c r="BD147" i="9" s="1"/>
  <c r="D147" i="9"/>
  <c r="E147" i="9"/>
  <c r="BF147" i="9" s="1"/>
  <c r="BF249" i="9" s="1"/>
  <c r="F147" i="9"/>
  <c r="G147" i="9"/>
  <c r="H147" i="9"/>
  <c r="I147" i="9"/>
  <c r="BJ147" i="9" s="1"/>
  <c r="BJ249" i="9" s="1"/>
  <c r="J147" i="9"/>
  <c r="K147" i="9"/>
  <c r="L147" i="9"/>
  <c r="BM147" i="9" s="1"/>
  <c r="BM249" i="9" s="1"/>
  <c r="M147" i="9"/>
  <c r="BN147" i="9" s="1"/>
  <c r="BN249" i="9" s="1"/>
  <c r="N147" i="9"/>
  <c r="O147" i="9"/>
  <c r="P147" i="9"/>
  <c r="Q147" i="9"/>
  <c r="R147" i="9"/>
  <c r="BS147" i="9" s="1"/>
  <c r="BS249" i="9" s="1"/>
  <c r="S147" i="9"/>
  <c r="T147" i="9"/>
  <c r="U147" i="9"/>
  <c r="V147" i="9"/>
  <c r="BW147" i="9" s="1"/>
  <c r="BW249" i="9" s="1"/>
  <c r="W147" i="9"/>
  <c r="X147" i="9"/>
  <c r="Y147" i="9"/>
  <c r="BZ147" i="9" s="1"/>
  <c r="BZ249" i="9" s="1"/>
  <c r="Z147" i="9"/>
  <c r="CA147" i="9" s="1"/>
  <c r="CA249" i="9" s="1"/>
  <c r="B148" i="9"/>
  <c r="C148" i="9"/>
  <c r="D148" i="9"/>
  <c r="E148" i="9"/>
  <c r="BF148" i="9" s="1"/>
  <c r="F148" i="9"/>
  <c r="G148" i="9"/>
  <c r="H148" i="9"/>
  <c r="I148" i="9"/>
  <c r="BJ148" i="9" s="1"/>
  <c r="J148" i="9"/>
  <c r="K148" i="9"/>
  <c r="L148" i="9"/>
  <c r="BM148" i="9" s="1"/>
  <c r="M148" i="9"/>
  <c r="BN148" i="9" s="1"/>
  <c r="N148" i="9"/>
  <c r="O148" i="9"/>
  <c r="P148" i="9"/>
  <c r="Q148" i="9"/>
  <c r="BR148" i="9" s="1"/>
  <c r="R148" i="9"/>
  <c r="S148" i="9"/>
  <c r="T148" i="9"/>
  <c r="U148" i="9"/>
  <c r="BV148" i="9" s="1"/>
  <c r="V148" i="9"/>
  <c r="W148" i="9"/>
  <c r="X148" i="9"/>
  <c r="BY148" i="9" s="1"/>
  <c r="Y148" i="9"/>
  <c r="BZ148" i="9" s="1"/>
  <c r="Z148" i="9"/>
  <c r="B149" i="9"/>
  <c r="C149" i="9"/>
  <c r="BD149" i="9" s="1"/>
  <c r="D149" i="9"/>
  <c r="BE149" i="9" s="1"/>
  <c r="E149" i="9"/>
  <c r="F149" i="9"/>
  <c r="G149" i="9"/>
  <c r="H149" i="9"/>
  <c r="BI149" i="9" s="1"/>
  <c r="I149" i="9"/>
  <c r="J149" i="9"/>
  <c r="K149" i="9"/>
  <c r="BL149" i="9" s="1"/>
  <c r="L149" i="9"/>
  <c r="BM149" i="9" s="1"/>
  <c r="M149" i="9"/>
  <c r="N149" i="9"/>
  <c r="O149" i="9"/>
  <c r="P149" i="9"/>
  <c r="BQ149" i="9" s="1"/>
  <c r="Q149" i="9"/>
  <c r="R149" i="9"/>
  <c r="S149" i="9"/>
  <c r="T149" i="9"/>
  <c r="BU149" i="9" s="1"/>
  <c r="U149" i="9"/>
  <c r="V149" i="9"/>
  <c r="W149" i="9"/>
  <c r="BX149" i="9" s="1"/>
  <c r="X149" i="9"/>
  <c r="BY149" i="9" s="1"/>
  <c r="Y149" i="9"/>
  <c r="Z149" i="9"/>
  <c r="D114" i="9"/>
  <c r="BR166" i="9" l="1"/>
  <c r="BQ166" i="9"/>
  <c r="BE166" i="9"/>
  <c r="BF172" i="9"/>
  <c r="BU171" i="9"/>
  <c r="BT165" i="9"/>
  <c r="BI171" i="9"/>
  <c r="BH165" i="9"/>
  <c r="CD167" i="9"/>
  <c r="CC167" i="9"/>
  <c r="CE172" i="9"/>
  <c r="CE174" i="9" s="1"/>
  <c r="CR219" i="9"/>
  <c r="CR221" i="9" s="1"/>
  <c r="DA197" i="9"/>
  <c r="CZ193" i="9"/>
  <c r="CN197" i="9"/>
  <c r="CW167" i="9"/>
  <c r="CX173" i="9"/>
  <c r="CL173" i="9"/>
  <c r="CK167" i="9"/>
  <c r="CU166" i="9"/>
  <c r="CT166" i="9"/>
  <c r="CI166" i="9"/>
  <c r="CH166" i="9"/>
  <c r="CX171" i="9"/>
  <c r="CW165" i="9"/>
  <c r="CL171" i="9"/>
  <c r="CK165" i="9"/>
  <c r="BN137" i="9"/>
  <c r="BN240" i="9" s="1"/>
  <c r="BZ137" i="9"/>
  <c r="BZ240" i="9" s="1"/>
  <c r="CL137" i="9"/>
  <c r="CL240" i="9" s="1"/>
  <c r="CX137" i="9"/>
  <c r="CX240" i="9" s="1"/>
  <c r="BO137" i="9"/>
  <c r="BO240" i="9" s="1"/>
  <c r="CA137" i="9"/>
  <c r="CA240" i="9" s="1"/>
  <c r="CM137" i="9"/>
  <c r="CM240" i="9" s="1"/>
  <c r="CY137" i="9"/>
  <c r="CY240" i="9" s="1"/>
  <c r="BP137" i="9"/>
  <c r="BP240" i="9" s="1"/>
  <c r="CB137" i="9"/>
  <c r="CB240" i="9" s="1"/>
  <c r="CN137" i="9"/>
  <c r="CN240" i="9" s="1"/>
  <c r="CZ137" i="9"/>
  <c r="CZ240" i="9" s="1"/>
  <c r="BE137" i="9"/>
  <c r="BE240" i="9" s="1"/>
  <c r="BQ137" i="9"/>
  <c r="BQ240" i="9" s="1"/>
  <c r="CC137" i="9"/>
  <c r="CC240" i="9" s="1"/>
  <c r="CO137" i="9"/>
  <c r="CO240" i="9" s="1"/>
  <c r="DA137" i="9"/>
  <c r="DA240" i="9" s="1"/>
  <c r="BF137" i="9"/>
  <c r="BF240" i="9" s="1"/>
  <c r="BR137" i="9"/>
  <c r="BR240" i="9" s="1"/>
  <c r="CD137" i="9"/>
  <c r="CD240" i="9" s="1"/>
  <c r="CP137" i="9"/>
  <c r="CP240" i="9" s="1"/>
  <c r="BG137" i="9"/>
  <c r="BG240" i="9" s="1"/>
  <c r="BS137" i="9"/>
  <c r="BS240" i="9" s="1"/>
  <c r="CE137" i="9"/>
  <c r="CE240" i="9" s="1"/>
  <c r="CQ137" i="9"/>
  <c r="CQ240" i="9" s="1"/>
  <c r="BK137" i="9"/>
  <c r="BK240" i="9" s="1"/>
  <c r="BW137" i="9"/>
  <c r="BW240" i="9" s="1"/>
  <c r="CI137" i="9"/>
  <c r="CI240" i="9" s="1"/>
  <c r="CU137" i="9"/>
  <c r="CU240" i="9" s="1"/>
  <c r="BL137" i="9"/>
  <c r="BL240" i="9" s="1"/>
  <c r="BX137" i="9"/>
  <c r="BX240" i="9" s="1"/>
  <c r="CJ137" i="9"/>
  <c r="CJ240" i="9" s="1"/>
  <c r="CV137" i="9"/>
  <c r="CV240" i="9" s="1"/>
  <c r="BM125" i="9"/>
  <c r="BM259" i="9" s="1"/>
  <c r="BY125" i="9"/>
  <c r="BY259" i="9" s="1"/>
  <c r="CK125" i="9"/>
  <c r="CK259" i="9" s="1"/>
  <c r="CW125" i="9"/>
  <c r="CW259" i="9" s="1"/>
  <c r="BO125" i="9"/>
  <c r="BO259" i="9" s="1"/>
  <c r="CA125" i="9"/>
  <c r="CA259" i="9" s="1"/>
  <c r="CM125" i="9"/>
  <c r="CM259" i="9" s="1"/>
  <c r="CY125" i="9"/>
  <c r="CY259" i="9" s="1"/>
  <c r="BE125" i="9"/>
  <c r="BE259" i="9" s="1"/>
  <c r="BQ125" i="9"/>
  <c r="BQ259" i="9" s="1"/>
  <c r="CC125" i="9"/>
  <c r="CC259" i="9" s="1"/>
  <c r="CO125" i="9"/>
  <c r="CO259" i="9" s="1"/>
  <c r="DA125" i="9"/>
  <c r="DA259" i="9" s="1"/>
  <c r="BF125" i="9"/>
  <c r="BF259" i="9" s="1"/>
  <c r="BR125" i="9"/>
  <c r="BR259" i="9" s="1"/>
  <c r="CD125" i="9"/>
  <c r="CD259" i="9" s="1"/>
  <c r="CP125" i="9"/>
  <c r="CP259" i="9" s="1"/>
  <c r="BG125" i="9"/>
  <c r="BG259" i="9" s="1"/>
  <c r="BS125" i="9"/>
  <c r="BS259" i="9" s="1"/>
  <c r="CE125" i="9"/>
  <c r="CE259" i="9" s="1"/>
  <c r="CQ125" i="9"/>
  <c r="CQ259" i="9" s="1"/>
  <c r="BI125" i="9"/>
  <c r="BI259" i="9" s="1"/>
  <c r="BU125" i="9"/>
  <c r="BU259" i="9" s="1"/>
  <c r="CG125" i="9"/>
  <c r="CG259" i="9" s="1"/>
  <c r="CS125" i="9"/>
  <c r="CS259" i="9" s="1"/>
  <c r="BK125" i="9"/>
  <c r="BK259" i="9" s="1"/>
  <c r="BW125" i="9"/>
  <c r="BW259" i="9" s="1"/>
  <c r="CI125" i="9"/>
  <c r="CI259" i="9" s="1"/>
  <c r="CU125" i="9"/>
  <c r="CU259" i="9" s="1"/>
  <c r="CF125" i="9"/>
  <c r="CF259" i="9" s="1"/>
  <c r="CH125" i="9"/>
  <c r="CH259" i="9" s="1"/>
  <c r="BH125" i="9"/>
  <c r="BH259" i="9" s="1"/>
  <c r="CJ125" i="9"/>
  <c r="CJ259" i="9" s="1"/>
  <c r="BJ125" i="9"/>
  <c r="BJ259" i="9" s="1"/>
  <c r="CL125" i="9"/>
  <c r="CL259" i="9" s="1"/>
  <c r="BL125" i="9"/>
  <c r="BL259" i="9" s="1"/>
  <c r="CN125" i="9"/>
  <c r="CN259" i="9" s="1"/>
  <c r="BN125" i="9"/>
  <c r="BN259" i="9" s="1"/>
  <c r="CR125" i="9"/>
  <c r="CR259" i="9" s="1"/>
  <c r="BP125" i="9"/>
  <c r="BP259" i="9" s="1"/>
  <c r="CT125" i="9"/>
  <c r="CT259" i="9" s="1"/>
  <c r="BX125" i="9"/>
  <c r="BX259" i="9" s="1"/>
  <c r="CZ125" i="9"/>
  <c r="CZ259" i="9" s="1"/>
  <c r="BZ125" i="9"/>
  <c r="BZ259" i="9" s="1"/>
  <c r="CB125" i="9"/>
  <c r="CB259" i="9" s="1"/>
  <c r="BD138" i="9"/>
  <c r="BD126" i="9"/>
  <c r="CZ149" i="9"/>
  <c r="CN149" i="9"/>
  <c r="CB149" i="9"/>
  <c r="BP149" i="9"/>
  <c r="DA148" i="9"/>
  <c r="CO148" i="9"/>
  <c r="CC148" i="9"/>
  <c r="BQ148" i="9"/>
  <c r="BE148" i="9"/>
  <c r="CP147" i="9"/>
  <c r="CP249" i="9" s="1"/>
  <c r="CD147" i="9"/>
  <c r="CD249" i="9" s="1"/>
  <c r="BR147" i="9"/>
  <c r="BR249" i="9" s="1"/>
  <c r="CZ146" i="9"/>
  <c r="CZ248" i="9" s="1"/>
  <c r="CL146" i="9"/>
  <c r="CL248" i="9" s="1"/>
  <c r="BX146" i="9"/>
  <c r="BX248" i="9" s="1"/>
  <c r="BJ146" i="9"/>
  <c r="BJ248" i="9" s="1"/>
  <c r="CS145" i="9"/>
  <c r="CS247" i="9" s="1"/>
  <c r="CC145" i="9"/>
  <c r="CC247" i="9" s="1"/>
  <c r="BO145" i="9"/>
  <c r="BO247" i="9" s="1"/>
  <c r="CV144" i="9"/>
  <c r="CV246" i="9" s="1"/>
  <c r="CB144" i="9"/>
  <c r="CB246" i="9" s="1"/>
  <c r="BL144" i="9"/>
  <c r="BL246" i="9" s="1"/>
  <c r="CO143" i="9"/>
  <c r="CO245" i="9" s="1"/>
  <c r="BY143" i="9"/>
  <c r="BY245" i="9" s="1"/>
  <c r="BE143" i="9"/>
  <c r="BE245" i="9" s="1"/>
  <c r="CL142" i="9"/>
  <c r="CL244" i="9" s="1"/>
  <c r="BP142" i="9"/>
  <c r="BP244" i="9" s="1"/>
  <c r="CX140" i="9"/>
  <c r="CX242" i="9" s="1"/>
  <c r="BZ140" i="9"/>
  <c r="BZ242" i="9" s="1"/>
  <c r="CG138" i="9"/>
  <c r="CG241" i="9" s="1"/>
  <c r="CT137" i="9"/>
  <c r="CT240" i="9" s="1"/>
  <c r="BJ137" i="9"/>
  <c r="BJ240" i="9" s="1"/>
  <c r="CA135" i="9"/>
  <c r="CB134" i="9"/>
  <c r="CB238" i="9" s="1"/>
  <c r="BZ133" i="9"/>
  <c r="BZ237" i="9" s="1"/>
  <c r="BK132" i="9"/>
  <c r="BK236" i="9" s="1"/>
  <c r="CR130" i="9"/>
  <c r="CR234" i="9" s="1"/>
  <c r="CX125" i="9"/>
  <c r="CX259" i="9" s="1"/>
  <c r="BO122" i="9"/>
  <c r="BO257" i="9" s="1"/>
  <c r="CZ117" i="9"/>
  <c r="CZ252" i="9" s="1"/>
  <c r="CZ260" i="9" s="1"/>
  <c r="BX167" i="9"/>
  <c r="BY173" i="9"/>
  <c r="BQ172" i="9"/>
  <c r="BP166" i="9"/>
  <c r="BS165" i="9"/>
  <c r="BT171" i="9"/>
  <c r="BH171" i="9"/>
  <c r="BG165" i="9"/>
  <c r="CB167" i="9"/>
  <c r="CC173" i="9"/>
  <c r="CD166" i="9"/>
  <c r="CC166" i="9"/>
  <c r="CC168" i="9" s="1"/>
  <c r="CG171" i="9"/>
  <c r="CF165" i="9"/>
  <c r="CY193" i="9"/>
  <c r="CM193" i="9"/>
  <c r="CW173" i="9"/>
  <c r="CV167" i="9"/>
  <c r="CJ167" i="9"/>
  <c r="CK173" i="9"/>
  <c r="CT172" i="9"/>
  <c r="CS166" i="9"/>
  <c r="CG166" i="9"/>
  <c r="CH172" i="9"/>
  <c r="CV165" i="9"/>
  <c r="CW171" i="9"/>
  <c r="CK171" i="9"/>
  <c r="CJ165" i="9"/>
  <c r="BO136" i="9"/>
  <c r="CA136" i="9"/>
  <c r="CM136" i="9"/>
  <c r="CY136" i="9"/>
  <c r="BP136" i="9"/>
  <c r="CB136" i="9"/>
  <c r="CN136" i="9"/>
  <c r="CZ136" i="9"/>
  <c r="BE136" i="9"/>
  <c r="BQ136" i="9"/>
  <c r="CC136" i="9"/>
  <c r="CO136" i="9"/>
  <c r="DA136" i="9"/>
  <c r="BF136" i="9"/>
  <c r="BR136" i="9"/>
  <c r="CD136" i="9"/>
  <c r="CP136" i="9"/>
  <c r="BG136" i="9"/>
  <c r="BS136" i="9"/>
  <c r="CE136" i="9"/>
  <c r="CQ136" i="9"/>
  <c r="BH136" i="9"/>
  <c r="BT136" i="9"/>
  <c r="CF136" i="9"/>
  <c r="CR136" i="9"/>
  <c r="BK136" i="9"/>
  <c r="BL136" i="9"/>
  <c r="BX136" i="9"/>
  <c r="CJ136" i="9"/>
  <c r="CV136" i="9"/>
  <c r="BM136" i="9"/>
  <c r="BY136" i="9"/>
  <c r="CK136" i="9"/>
  <c r="CW136" i="9"/>
  <c r="BE124" i="9"/>
  <c r="BQ124" i="9"/>
  <c r="CC124" i="9"/>
  <c r="BL124" i="9"/>
  <c r="BY124" i="9"/>
  <c r="CL124" i="9"/>
  <c r="CX124" i="9"/>
  <c r="BN124" i="9"/>
  <c r="CA124" i="9"/>
  <c r="CN124" i="9"/>
  <c r="CZ124" i="9"/>
  <c r="BP124" i="9"/>
  <c r="CD124" i="9"/>
  <c r="CP124" i="9"/>
  <c r="BR124" i="9"/>
  <c r="CE124" i="9"/>
  <c r="CQ124" i="9"/>
  <c r="BF124" i="9"/>
  <c r="BS124" i="9"/>
  <c r="CF124" i="9"/>
  <c r="CR124" i="9"/>
  <c r="BH124" i="9"/>
  <c r="BU124" i="9"/>
  <c r="CH124" i="9"/>
  <c r="CT124" i="9"/>
  <c r="BJ124" i="9"/>
  <c r="BW124" i="9"/>
  <c r="CJ124" i="9"/>
  <c r="CV124" i="9"/>
  <c r="BV124" i="9"/>
  <c r="CY124" i="9"/>
  <c r="BX124" i="9"/>
  <c r="DA124" i="9"/>
  <c r="BZ124" i="9"/>
  <c r="CB124" i="9"/>
  <c r="CG124" i="9"/>
  <c r="CI124" i="9"/>
  <c r="BG124" i="9"/>
  <c r="CK124" i="9"/>
  <c r="BM124" i="9"/>
  <c r="CS124" i="9"/>
  <c r="BO124" i="9"/>
  <c r="CU124" i="9"/>
  <c r="BT124" i="9"/>
  <c r="CW124" i="9"/>
  <c r="BD125" i="9"/>
  <c r="CY149" i="9"/>
  <c r="CM149" i="9"/>
  <c r="CA149" i="9"/>
  <c r="BO149" i="9"/>
  <c r="CZ148" i="9"/>
  <c r="CN148" i="9"/>
  <c r="CB148" i="9"/>
  <c r="BP148" i="9"/>
  <c r="DA147" i="9"/>
  <c r="DA249" i="9" s="1"/>
  <c r="CO147" i="9"/>
  <c r="CO249" i="9" s="1"/>
  <c r="CC147" i="9"/>
  <c r="CC249" i="9" s="1"/>
  <c r="CY146" i="9"/>
  <c r="CY248" i="9" s="1"/>
  <c r="CK146" i="9"/>
  <c r="CK248" i="9" s="1"/>
  <c r="BW146" i="9"/>
  <c r="BW248" i="9" s="1"/>
  <c r="BI146" i="9"/>
  <c r="BI248" i="9" s="1"/>
  <c r="CR145" i="9"/>
  <c r="CR247" i="9" s="1"/>
  <c r="CB145" i="9"/>
  <c r="CB247" i="9" s="1"/>
  <c r="BN145" i="9"/>
  <c r="BN247" i="9" s="1"/>
  <c r="CT144" i="9"/>
  <c r="CT246" i="9" s="1"/>
  <c r="CA144" i="9"/>
  <c r="CA246" i="9" s="1"/>
  <c r="BJ144" i="9"/>
  <c r="BJ246" i="9" s="1"/>
  <c r="CN143" i="9"/>
  <c r="CN245" i="9" s="1"/>
  <c r="BW143" i="9"/>
  <c r="BW245" i="9" s="1"/>
  <c r="DA142" i="9"/>
  <c r="DA244" i="9" s="1"/>
  <c r="CJ142" i="9"/>
  <c r="CJ244" i="9" s="1"/>
  <c r="BO142" i="9"/>
  <c r="BO244" i="9" s="1"/>
  <c r="CT140" i="9"/>
  <c r="CT242" i="9" s="1"/>
  <c r="BV140" i="9"/>
  <c r="BV242" i="9" s="1"/>
  <c r="CF138" i="9"/>
  <c r="CF241" i="9" s="1"/>
  <c r="CS137" i="9"/>
  <c r="CS240" i="9" s="1"/>
  <c r="BI137" i="9"/>
  <c r="BI240" i="9" s="1"/>
  <c r="BV136" i="9"/>
  <c r="BX134" i="9"/>
  <c r="BX238" i="9" s="1"/>
  <c r="BU133" i="9"/>
  <c r="BU237" i="9" s="1"/>
  <c r="BG132" i="9"/>
  <c r="BG236" i="9" s="1"/>
  <c r="CK130" i="9"/>
  <c r="CK234" i="9" s="1"/>
  <c r="CU128" i="9"/>
  <c r="CU232" i="9" s="1"/>
  <c r="CV125" i="9"/>
  <c r="CV259" i="9" s="1"/>
  <c r="CX117" i="9"/>
  <c r="CX252" i="9" s="1"/>
  <c r="BM216" i="9"/>
  <c r="BN220" i="9"/>
  <c r="BW193" i="9"/>
  <c r="BX197" i="9"/>
  <c r="BY220" i="9"/>
  <c r="BM220" i="9"/>
  <c r="BW197" i="9"/>
  <c r="BV193" i="9"/>
  <c r="BJ193" i="9"/>
  <c r="BK197" i="9"/>
  <c r="BX173" i="9"/>
  <c r="BX174" i="9" s="1"/>
  <c r="BL173" i="9"/>
  <c r="BX216" i="9"/>
  <c r="BW216" i="9"/>
  <c r="BX220" i="9"/>
  <c r="BL216" i="9"/>
  <c r="BK216" i="9"/>
  <c r="BL220" i="9"/>
  <c r="BX215" i="9"/>
  <c r="BX217" i="9" s="1"/>
  <c r="BY219" i="9"/>
  <c r="BY221" i="9" s="1"/>
  <c r="BL215" i="9"/>
  <c r="BM219" i="9"/>
  <c r="BU193" i="9"/>
  <c r="BV197" i="9"/>
  <c r="BI193" i="9"/>
  <c r="BJ197" i="9"/>
  <c r="BW167" i="9"/>
  <c r="BV167" i="9"/>
  <c r="BK167" i="9"/>
  <c r="BJ167" i="9"/>
  <c r="CB172" i="9"/>
  <c r="CA166" i="9"/>
  <c r="BP172" i="9"/>
  <c r="BO166" i="9"/>
  <c r="BS174" i="9"/>
  <c r="BG171" i="9"/>
  <c r="BF165" i="9"/>
  <c r="CB166" i="9"/>
  <c r="CC172" i="9"/>
  <c r="CE165" i="9"/>
  <c r="CF171" i="9"/>
  <c r="DA215" i="9"/>
  <c r="CO215" i="9"/>
  <c r="CP219" i="9"/>
  <c r="CJ174" i="9"/>
  <c r="CS172" i="9"/>
  <c r="CR166" i="9"/>
  <c r="BP147" i="9"/>
  <c r="BP249" i="9" s="1"/>
  <c r="BE147" i="9"/>
  <c r="BE249" i="9" s="1"/>
  <c r="BP135" i="9"/>
  <c r="CB135" i="9"/>
  <c r="CN135" i="9"/>
  <c r="CZ135" i="9"/>
  <c r="BE135" i="9"/>
  <c r="BQ135" i="9"/>
  <c r="CC135" i="9"/>
  <c r="CO135" i="9"/>
  <c r="DA135" i="9"/>
  <c r="BF135" i="9"/>
  <c r="BR135" i="9"/>
  <c r="CD135" i="9"/>
  <c r="CP135" i="9"/>
  <c r="BG135" i="9"/>
  <c r="BS135" i="9"/>
  <c r="CE135" i="9"/>
  <c r="CQ135" i="9"/>
  <c r="BH135" i="9"/>
  <c r="BT135" i="9"/>
  <c r="CF135" i="9"/>
  <c r="CR135" i="9"/>
  <c r="BI135" i="9"/>
  <c r="BU135" i="9"/>
  <c r="CG135" i="9"/>
  <c r="CS135" i="9"/>
  <c r="BL135" i="9"/>
  <c r="BX135" i="9"/>
  <c r="CJ135" i="9"/>
  <c r="CV135" i="9"/>
  <c r="BM135" i="9"/>
  <c r="BY135" i="9"/>
  <c r="CK135" i="9"/>
  <c r="CW135" i="9"/>
  <c r="BN135" i="9"/>
  <c r="BZ135" i="9"/>
  <c r="CL135" i="9"/>
  <c r="CX135" i="9"/>
  <c r="BF123" i="9"/>
  <c r="BF258" i="9" s="1"/>
  <c r="BR123" i="9"/>
  <c r="BR258" i="9" s="1"/>
  <c r="CD123" i="9"/>
  <c r="CD258" i="9" s="1"/>
  <c r="CP123" i="9"/>
  <c r="CP258" i="9" s="1"/>
  <c r="BI123" i="9"/>
  <c r="BI258" i="9" s="1"/>
  <c r="BV123" i="9"/>
  <c r="BV258" i="9" s="1"/>
  <c r="CI123" i="9"/>
  <c r="CI258" i="9" s="1"/>
  <c r="CV123" i="9"/>
  <c r="CV258" i="9" s="1"/>
  <c r="BK123" i="9"/>
  <c r="BK258" i="9" s="1"/>
  <c r="BX123" i="9"/>
  <c r="BX258" i="9" s="1"/>
  <c r="CK123" i="9"/>
  <c r="CK258" i="9" s="1"/>
  <c r="CX123" i="9"/>
  <c r="CX258" i="9" s="1"/>
  <c r="BM123" i="9"/>
  <c r="BM258" i="9" s="1"/>
  <c r="BZ123" i="9"/>
  <c r="BZ258" i="9" s="1"/>
  <c r="CM123" i="9"/>
  <c r="CM258" i="9" s="1"/>
  <c r="CZ123" i="9"/>
  <c r="CZ258" i="9" s="1"/>
  <c r="BN123" i="9"/>
  <c r="BN258" i="9" s="1"/>
  <c r="CA123" i="9"/>
  <c r="CA258" i="9" s="1"/>
  <c r="CN123" i="9"/>
  <c r="CN258" i="9" s="1"/>
  <c r="DA123" i="9"/>
  <c r="DA258" i="9" s="1"/>
  <c r="BO123" i="9"/>
  <c r="BO258" i="9" s="1"/>
  <c r="CB123" i="9"/>
  <c r="CB258" i="9" s="1"/>
  <c r="CO123" i="9"/>
  <c r="CO258" i="9" s="1"/>
  <c r="BQ123" i="9"/>
  <c r="BQ258" i="9" s="1"/>
  <c r="CE123" i="9"/>
  <c r="CE258" i="9" s="1"/>
  <c r="CR123" i="9"/>
  <c r="CR258" i="9" s="1"/>
  <c r="BG123" i="9"/>
  <c r="BG258" i="9" s="1"/>
  <c r="BT123" i="9"/>
  <c r="BT258" i="9" s="1"/>
  <c r="CG123" i="9"/>
  <c r="CG258" i="9" s="1"/>
  <c r="CT123" i="9"/>
  <c r="CT258" i="9" s="1"/>
  <c r="BH123" i="9"/>
  <c r="BH258" i="9" s="1"/>
  <c r="CL123" i="9"/>
  <c r="CL258" i="9" s="1"/>
  <c r="BJ123" i="9"/>
  <c r="BJ258" i="9" s="1"/>
  <c r="CQ123" i="9"/>
  <c r="CQ258" i="9" s="1"/>
  <c r="BL123" i="9"/>
  <c r="BL258" i="9" s="1"/>
  <c r="CS123" i="9"/>
  <c r="CS258" i="9" s="1"/>
  <c r="BP123" i="9"/>
  <c r="BP258" i="9" s="1"/>
  <c r="CU123" i="9"/>
  <c r="CU258" i="9" s="1"/>
  <c r="BS123" i="9"/>
  <c r="BS258" i="9" s="1"/>
  <c r="CW123" i="9"/>
  <c r="CW258" i="9" s="1"/>
  <c r="BU123" i="9"/>
  <c r="BU258" i="9" s="1"/>
  <c r="CY123" i="9"/>
  <c r="CY258" i="9" s="1"/>
  <c r="BW123" i="9"/>
  <c r="BW258" i="9" s="1"/>
  <c r="CF123" i="9"/>
  <c r="CF258" i="9" s="1"/>
  <c r="CH123" i="9"/>
  <c r="CH258" i="9" s="1"/>
  <c r="BE123" i="9"/>
  <c r="BE258" i="9" s="1"/>
  <c r="CJ123" i="9"/>
  <c r="CJ258" i="9" s="1"/>
  <c r="BD148" i="9"/>
  <c r="BD136" i="9"/>
  <c r="BD124" i="9"/>
  <c r="CX149" i="9"/>
  <c r="CL149" i="9"/>
  <c r="BZ149" i="9"/>
  <c r="BN149" i="9"/>
  <c r="CY148" i="9"/>
  <c r="CM148" i="9"/>
  <c r="CA148" i="9"/>
  <c r="BO148" i="9"/>
  <c r="CZ147" i="9"/>
  <c r="CZ249" i="9" s="1"/>
  <c r="CN147" i="9"/>
  <c r="CN249" i="9" s="1"/>
  <c r="CB147" i="9"/>
  <c r="CB249" i="9" s="1"/>
  <c r="BO147" i="9"/>
  <c r="BO249" i="9" s="1"/>
  <c r="CX146" i="9"/>
  <c r="CX248" i="9" s="1"/>
  <c r="CJ146" i="9"/>
  <c r="CJ248" i="9" s="1"/>
  <c r="BV146" i="9"/>
  <c r="BV248" i="9" s="1"/>
  <c r="CO145" i="9"/>
  <c r="CO247" i="9" s="1"/>
  <c r="CA145" i="9"/>
  <c r="CA247" i="9" s="1"/>
  <c r="BM145" i="9"/>
  <c r="BM247" i="9" s="1"/>
  <c r="CS144" i="9"/>
  <c r="CS246" i="9" s="1"/>
  <c r="BZ144" i="9"/>
  <c r="BZ246" i="9" s="1"/>
  <c r="CM143" i="9"/>
  <c r="CM245" i="9" s="1"/>
  <c r="BV143" i="9"/>
  <c r="BV245" i="9" s="1"/>
  <c r="CZ142" i="9"/>
  <c r="CZ244" i="9" s="1"/>
  <c r="CF142" i="9"/>
  <c r="CF244" i="9" s="1"/>
  <c r="BN142" i="9"/>
  <c r="BN244" i="9" s="1"/>
  <c r="CQ140" i="9"/>
  <c r="CQ242" i="9" s="1"/>
  <c r="BS140" i="9"/>
  <c r="BS242" i="9" s="1"/>
  <c r="CE138" i="9"/>
  <c r="CE241" i="9" s="1"/>
  <c r="CR137" i="9"/>
  <c r="CR240" i="9" s="1"/>
  <c r="BH137" i="9"/>
  <c r="BH240" i="9" s="1"/>
  <c r="BU136" i="9"/>
  <c r="BV135" i="9"/>
  <c r="BT133" i="9"/>
  <c r="BT237" i="9" s="1"/>
  <c r="CI130" i="9"/>
  <c r="CI234" i="9" s="1"/>
  <c r="CS128" i="9"/>
  <c r="CS232" i="9" s="1"/>
  <c r="BV125" i="9"/>
  <c r="BV259" i="9" s="1"/>
  <c r="CB121" i="9"/>
  <c r="CB256" i="9" s="1"/>
  <c r="BI167" i="9"/>
  <c r="BJ173" i="9"/>
  <c r="BZ166" i="9"/>
  <c r="CA172" i="9"/>
  <c r="BN166" i="9"/>
  <c r="BO172" i="9"/>
  <c r="BR165" i="9"/>
  <c r="BQ165" i="9"/>
  <c r="BE165" i="9"/>
  <c r="BF171" i="9"/>
  <c r="CX197" i="9"/>
  <c r="CW193" i="9"/>
  <c r="CL197" i="9"/>
  <c r="CK193" i="9"/>
  <c r="CU167" i="9"/>
  <c r="CT167" i="9"/>
  <c r="CI167" i="9"/>
  <c r="CH167" i="9"/>
  <c r="CQ166" i="9"/>
  <c r="CR172" i="9"/>
  <c r="CU165" i="9"/>
  <c r="CT165" i="9"/>
  <c r="CI165" i="9"/>
  <c r="CI168" i="9" s="1"/>
  <c r="CH165" i="9"/>
  <c r="BE146" i="9"/>
  <c r="BE248" i="9" s="1"/>
  <c r="BQ146" i="9"/>
  <c r="BQ248" i="9" s="1"/>
  <c r="CC146" i="9"/>
  <c r="CC248" i="9" s="1"/>
  <c r="CO146" i="9"/>
  <c r="CO248" i="9" s="1"/>
  <c r="DA146" i="9"/>
  <c r="DA248" i="9" s="1"/>
  <c r="BF146" i="9"/>
  <c r="BF248" i="9" s="1"/>
  <c r="BR146" i="9"/>
  <c r="BR248" i="9" s="1"/>
  <c r="CD146" i="9"/>
  <c r="CD248" i="9" s="1"/>
  <c r="CP146" i="9"/>
  <c r="CP248" i="9" s="1"/>
  <c r="BE134" i="9"/>
  <c r="BE238" i="9" s="1"/>
  <c r="BQ134" i="9"/>
  <c r="BQ238" i="9" s="1"/>
  <c r="CC134" i="9"/>
  <c r="CC238" i="9" s="1"/>
  <c r="CO134" i="9"/>
  <c r="CO238" i="9" s="1"/>
  <c r="DA134" i="9"/>
  <c r="DA238" i="9" s="1"/>
  <c r="BF134" i="9"/>
  <c r="BF238" i="9" s="1"/>
  <c r="BR134" i="9"/>
  <c r="BR238" i="9" s="1"/>
  <c r="CD134" i="9"/>
  <c r="CD238" i="9" s="1"/>
  <c r="CP134" i="9"/>
  <c r="CP238" i="9" s="1"/>
  <c r="BG134" i="9"/>
  <c r="BG238" i="9" s="1"/>
  <c r="BS134" i="9"/>
  <c r="BS238" i="9" s="1"/>
  <c r="CE134" i="9"/>
  <c r="CE238" i="9" s="1"/>
  <c r="CQ134" i="9"/>
  <c r="CQ238" i="9" s="1"/>
  <c r="BH134" i="9"/>
  <c r="BH238" i="9" s="1"/>
  <c r="BT134" i="9"/>
  <c r="BT238" i="9" s="1"/>
  <c r="CF134" i="9"/>
  <c r="CF238" i="9" s="1"/>
  <c r="CR134" i="9"/>
  <c r="CR238" i="9" s="1"/>
  <c r="BI134" i="9"/>
  <c r="BI238" i="9" s="1"/>
  <c r="BU134" i="9"/>
  <c r="BU238" i="9" s="1"/>
  <c r="CG134" i="9"/>
  <c r="CG238" i="9" s="1"/>
  <c r="CS134" i="9"/>
  <c r="CS238" i="9" s="1"/>
  <c r="BJ134" i="9"/>
  <c r="BJ238" i="9" s="1"/>
  <c r="BV134" i="9"/>
  <c r="BV238" i="9" s="1"/>
  <c r="CH134" i="9"/>
  <c r="CH238" i="9" s="1"/>
  <c r="CT134" i="9"/>
  <c r="CT238" i="9" s="1"/>
  <c r="BM134" i="9"/>
  <c r="BM238" i="9" s="1"/>
  <c r="BY134" i="9"/>
  <c r="BY238" i="9" s="1"/>
  <c r="CK134" i="9"/>
  <c r="CK238" i="9" s="1"/>
  <c r="CW134" i="9"/>
  <c r="CW238" i="9" s="1"/>
  <c r="BN134" i="9"/>
  <c r="BN238" i="9" s="1"/>
  <c r="BZ134" i="9"/>
  <c r="BZ238" i="9" s="1"/>
  <c r="CL134" i="9"/>
  <c r="CL238" i="9" s="1"/>
  <c r="CX134" i="9"/>
  <c r="CX238" i="9" s="1"/>
  <c r="BO134" i="9"/>
  <c r="BO238" i="9" s="1"/>
  <c r="CA134" i="9"/>
  <c r="CA238" i="9" s="1"/>
  <c r="CM134" i="9"/>
  <c r="CM238" i="9" s="1"/>
  <c r="CY134" i="9"/>
  <c r="CY238" i="9" s="1"/>
  <c r="BG122" i="9"/>
  <c r="BG257" i="9" s="1"/>
  <c r="BS122" i="9"/>
  <c r="BS257" i="9" s="1"/>
  <c r="CE122" i="9"/>
  <c r="CE257" i="9" s="1"/>
  <c r="CQ122" i="9"/>
  <c r="CQ257" i="9" s="1"/>
  <c r="BE122" i="9"/>
  <c r="BE257" i="9" s="1"/>
  <c r="BR122" i="9"/>
  <c r="BR257" i="9" s="1"/>
  <c r="CF122" i="9"/>
  <c r="CF257" i="9" s="1"/>
  <c r="CS122" i="9"/>
  <c r="CS257" i="9" s="1"/>
  <c r="BH122" i="9"/>
  <c r="BH257" i="9" s="1"/>
  <c r="BU122" i="9"/>
  <c r="BU257" i="9" s="1"/>
  <c r="CH122" i="9"/>
  <c r="CH257" i="9" s="1"/>
  <c r="CU122" i="9"/>
  <c r="CU257" i="9" s="1"/>
  <c r="BJ122" i="9"/>
  <c r="BJ257" i="9" s="1"/>
  <c r="BW122" i="9"/>
  <c r="BW257" i="9" s="1"/>
  <c r="CJ122" i="9"/>
  <c r="CJ257" i="9" s="1"/>
  <c r="CW122" i="9"/>
  <c r="CW257" i="9" s="1"/>
  <c r="BK122" i="9"/>
  <c r="BK257" i="9" s="1"/>
  <c r="BX122" i="9"/>
  <c r="BX257" i="9" s="1"/>
  <c r="CK122" i="9"/>
  <c r="CK257" i="9" s="1"/>
  <c r="CX122" i="9"/>
  <c r="CX257" i="9" s="1"/>
  <c r="BL122" i="9"/>
  <c r="BL257" i="9" s="1"/>
  <c r="BY122" i="9"/>
  <c r="BY257" i="9" s="1"/>
  <c r="CL122" i="9"/>
  <c r="CL257" i="9" s="1"/>
  <c r="CY122" i="9"/>
  <c r="CY257" i="9" s="1"/>
  <c r="BN122" i="9"/>
  <c r="BN257" i="9" s="1"/>
  <c r="CA122" i="9"/>
  <c r="CA257" i="9" s="1"/>
  <c r="CN122" i="9"/>
  <c r="CN257" i="9" s="1"/>
  <c r="DA122" i="9"/>
  <c r="DA257" i="9" s="1"/>
  <c r="BP122" i="9"/>
  <c r="BP257" i="9" s="1"/>
  <c r="CC122" i="9"/>
  <c r="CC257" i="9" s="1"/>
  <c r="CP122" i="9"/>
  <c r="CP257" i="9" s="1"/>
  <c r="BZ122" i="9"/>
  <c r="BZ257" i="9" s="1"/>
  <c r="CB122" i="9"/>
  <c r="CB257" i="9" s="1"/>
  <c r="CD122" i="9"/>
  <c r="CD257" i="9" s="1"/>
  <c r="CG122" i="9"/>
  <c r="CG257" i="9" s="1"/>
  <c r="CI122" i="9"/>
  <c r="CI257" i="9" s="1"/>
  <c r="BF122" i="9"/>
  <c r="BF257" i="9" s="1"/>
  <c r="CM122" i="9"/>
  <c r="CM257" i="9" s="1"/>
  <c r="BI122" i="9"/>
  <c r="BI257" i="9" s="1"/>
  <c r="CO122" i="9"/>
  <c r="CO257" i="9" s="1"/>
  <c r="BQ122" i="9"/>
  <c r="BQ257" i="9" s="1"/>
  <c r="CV122" i="9"/>
  <c r="CV257" i="9" s="1"/>
  <c r="BT122" i="9"/>
  <c r="BT257" i="9" s="1"/>
  <c r="CZ122" i="9"/>
  <c r="CZ257" i="9" s="1"/>
  <c r="BV122" i="9"/>
  <c r="BV257" i="9" s="1"/>
  <c r="BD135" i="9"/>
  <c r="CW146" i="9"/>
  <c r="CW248" i="9" s="1"/>
  <c r="CI146" i="9"/>
  <c r="CI248" i="9" s="1"/>
  <c r="BU146" i="9"/>
  <c r="BU248" i="9" s="1"/>
  <c r="BG146" i="9"/>
  <c r="BG248" i="9" s="1"/>
  <c r="CN145" i="9"/>
  <c r="CN247" i="9" s="1"/>
  <c r="BZ145" i="9"/>
  <c r="BZ247" i="9" s="1"/>
  <c r="BX138" i="9"/>
  <c r="BX241" i="9" s="1"/>
  <c r="BN136" i="9"/>
  <c r="BO135" i="9"/>
  <c r="BP134" i="9"/>
  <c r="BP238" i="9" s="1"/>
  <c r="BT125" i="9"/>
  <c r="BT259" i="9" s="1"/>
  <c r="BP117" i="9"/>
  <c r="BP252" i="9" s="1"/>
  <c r="BM173" i="9"/>
  <c r="BL167" i="9"/>
  <c r="BP165" i="9"/>
  <c r="BQ171" i="9"/>
  <c r="CD216" i="9"/>
  <c r="CE220" i="9"/>
  <c r="CE221" i="9" s="1"/>
  <c r="CG197" i="9"/>
  <c r="CF193" i="9"/>
  <c r="CD165" i="9"/>
  <c r="CC165" i="9"/>
  <c r="CP216" i="9"/>
  <c r="CQ220" i="9"/>
  <c r="CQ221" i="9" s="1"/>
  <c r="CV193" i="9"/>
  <c r="CW197" i="9"/>
  <c r="CJ193" i="9"/>
  <c r="CK197" i="9"/>
  <c r="CT173" i="9"/>
  <c r="CS167" i="9"/>
  <c r="CS168" i="9" s="1"/>
  <c r="CG167" i="9"/>
  <c r="CH173" i="9"/>
  <c r="CS165" i="9"/>
  <c r="CT171" i="9"/>
  <c r="CG165" i="9"/>
  <c r="CH171" i="9"/>
  <c r="BF145" i="9"/>
  <c r="BF247" i="9" s="1"/>
  <c r="BR145" i="9"/>
  <c r="BR247" i="9" s="1"/>
  <c r="CD145" i="9"/>
  <c r="CD247" i="9" s="1"/>
  <c r="CP145" i="9"/>
  <c r="CP247" i="9" s="1"/>
  <c r="BG145" i="9"/>
  <c r="BG247" i="9" s="1"/>
  <c r="BS145" i="9"/>
  <c r="BS247" i="9" s="1"/>
  <c r="CE145" i="9"/>
  <c r="CE247" i="9" s="1"/>
  <c r="CQ145" i="9"/>
  <c r="CQ247" i="9" s="1"/>
  <c r="BJ145" i="9"/>
  <c r="BJ247" i="9" s="1"/>
  <c r="BK133" i="9"/>
  <c r="BK237" i="9" s="1"/>
  <c r="BW133" i="9"/>
  <c r="BW237" i="9" s="1"/>
  <c r="BM133" i="9"/>
  <c r="BM237" i="9" s="1"/>
  <c r="BO133" i="9"/>
  <c r="BO237" i="9" s="1"/>
  <c r="CA133" i="9"/>
  <c r="CA237" i="9" s="1"/>
  <c r="CM133" i="9"/>
  <c r="CM237" i="9" s="1"/>
  <c r="CY133" i="9"/>
  <c r="CY237" i="9" s="1"/>
  <c r="BL133" i="9"/>
  <c r="BL237" i="9" s="1"/>
  <c r="CB133" i="9"/>
  <c r="CB237" i="9" s="1"/>
  <c r="CO133" i="9"/>
  <c r="CO237" i="9" s="1"/>
  <c r="BN133" i="9"/>
  <c r="BN237" i="9" s="1"/>
  <c r="CC133" i="9"/>
  <c r="CC237" i="9" s="1"/>
  <c r="CP133" i="9"/>
  <c r="CP237" i="9" s="1"/>
  <c r="BP133" i="9"/>
  <c r="BP237" i="9" s="1"/>
  <c r="CD133" i="9"/>
  <c r="CD237" i="9" s="1"/>
  <c r="CQ133" i="9"/>
  <c r="CQ237" i="9" s="1"/>
  <c r="BQ133" i="9"/>
  <c r="BQ237" i="9" s="1"/>
  <c r="CE133" i="9"/>
  <c r="CE237" i="9" s="1"/>
  <c r="CR133" i="9"/>
  <c r="CR237" i="9" s="1"/>
  <c r="BR133" i="9"/>
  <c r="BR237" i="9" s="1"/>
  <c r="CF133" i="9"/>
  <c r="CF237" i="9" s="1"/>
  <c r="CS133" i="9"/>
  <c r="CS237" i="9" s="1"/>
  <c r="BS133" i="9"/>
  <c r="BS237" i="9" s="1"/>
  <c r="CG133" i="9"/>
  <c r="CG237" i="9" s="1"/>
  <c r="CT133" i="9"/>
  <c r="CT237" i="9" s="1"/>
  <c r="BG133" i="9"/>
  <c r="BG237" i="9" s="1"/>
  <c r="BV133" i="9"/>
  <c r="BV237" i="9" s="1"/>
  <c r="CJ133" i="9"/>
  <c r="CJ237" i="9" s="1"/>
  <c r="CW133" i="9"/>
  <c r="CW237" i="9" s="1"/>
  <c r="BH133" i="9"/>
  <c r="BH237" i="9" s="1"/>
  <c r="BX133" i="9"/>
  <c r="BX237" i="9" s="1"/>
  <c r="CK133" i="9"/>
  <c r="CK237" i="9" s="1"/>
  <c r="CX133" i="9"/>
  <c r="CX237" i="9" s="1"/>
  <c r="BI133" i="9"/>
  <c r="BI237" i="9" s="1"/>
  <c r="BY133" i="9"/>
  <c r="BY237" i="9" s="1"/>
  <c r="CL133" i="9"/>
  <c r="CL237" i="9" s="1"/>
  <c r="CZ133" i="9"/>
  <c r="CZ237" i="9" s="1"/>
  <c r="BH121" i="9"/>
  <c r="BH256" i="9" s="1"/>
  <c r="BT121" i="9"/>
  <c r="BT256" i="9" s="1"/>
  <c r="CF121" i="9"/>
  <c r="CF256" i="9" s="1"/>
  <c r="CR121" i="9"/>
  <c r="CR256" i="9" s="1"/>
  <c r="BF121" i="9"/>
  <c r="BF256" i="9" s="1"/>
  <c r="BR121" i="9"/>
  <c r="BR256" i="9" s="1"/>
  <c r="CD121" i="9"/>
  <c r="CD256" i="9" s="1"/>
  <c r="CP121" i="9"/>
  <c r="CP256" i="9" s="1"/>
  <c r="BK121" i="9"/>
  <c r="BK256" i="9" s="1"/>
  <c r="BY121" i="9"/>
  <c r="BY256" i="9" s="1"/>
  <c r="CM121" i="9"/>
  <c r="CM256" i="9" s="1"/>
  <c r="DA121" i="9"/>
  <c r="DA256" i="9" s="1"/>
  <c r="BM121" i="9"/>
  <c r="BM256" i="9" s="1"/>
  <c r="CA121" i="9"/>
  <c r="CA256" i="9" s="1"/>
  <c r="CO121" i="9"/>
  <c r="CO256" i="9" s="1"/>
  <c r="BO121" i="9"/>
  <c r="BO256" i="9" s="1"/>
  <c r="CC121" i="9"/>
  <c r="CC256" i="9" s="1"/>
  <c r="CS121" i="9"/>
  <c r="CS256" i="9" s="1"/>
  <c r="BP121" i="9"/>
  <c r="BP256" i="9" s="1"/>
  <c r="CE121" i="9"/>
  <c r="CE256" i="9" s="1"/>
  <c r="CT121" i="9"/>
  <c r="CT256" i="9" s="1"/>
  <c r="BQ121" i="9"/>
  <c r="BQ256" i="9" s="1"/>
  <c r="CG121" i="9"/>
  <c r="CG256" i="9" s="1"/>
  <c r="CU121" i="9"/>
  <c r="CU256" i="9" s="1"/>
  <c r="BE121" i="9"/>
  <c r="BE256" i="9" s="1"/>
  <c r="BU121" i="9"/>
  <c r="BU256" i="9" s="1"/>
  <c r="CI121" i="9"/>
  <c r="CI256" i="9" s="1"/>
  <c r="CW121" i="9"/>
  <c r="CW256" i="9" s="1"/>
  <c r="BI121" i="9"/>
  <c r="BI256" i="9" s="1"/>
  <c r="BW121" i="9"/>
  <c r="BW256" i="9" s="1"/>
  <c r="CK121" i="9"/>
  <c r="CK256" i="9" s="1"/>
  <c r="CY121" i="9"/>
  <c r="CY256" i="9" s="1"/>
  <c r="BG121" i="9"/>
  <c r="BG256" i="9" s="1"/>
  <c r="CN121" i="9"/>
  <c r="CN256" i="9" s="1"/>
  <c r="BJ121" i="9"/>
  <c r="BJ256" i="9" s="1"/>
  <c r="CQ121" i="9"/>
  <c r="CQ256" i="9" s="1"/>
  <c r="BL121" i="9"/>
  <c r="BL256" i="9" s="1"/>
  <c r="CV121" i="9"/>
  <c r="CV256" i="9" s="1"/>
  <c r="BN121" i="9"/>
  <c r="BN256" i="9" s="1"/>
  <c r="CX121" i="9"/>
  <c r="CX256" i="9" s="1"/>
  <c r="BS121" i="9"/>
  <c r="BS256" i="9" s="1"/>
  <c r="CZ121" i="9"/>
  <c r="CZ256" i="9" s="1"/>
  <c r="BV121" i="9"/>
  <c r="BV256" i="9" s="1"/>
  <c r="BX121" i="9"/>
  <c r="BX256" i="9" s="1"/>
  <c r="CH121" i="9"/>
  <c r="CH256" i="9" s="1"/>
  <c r="CJ121" i="9"/>
  <c r="CJ256" i="9" s="1"/>
  <c r="CL121" i="9"/>
  <c r="CL256" i="9" s="1"/>
  <c r="BD146" i="9"/>
  <c r="BD134" i="9"/>
  <c r="BD122" i="9"/>
  <c r="CV146" i="9"/>
  <c r="CV248" i="9" s="1"/>
  <c r="CH146" i="9"/>
  <c r="CH248" i="9" s="1"/>
  <c r="BT146" i="9"/>
  <c r="BT248" i="9" s="1"/>
  <c r="DA145" i="9"/>
  <c r="DA247" i="9" s="1"/>
  <c r="CM145" i="9"/>
  <c r="CM247" i="9" s="1"/>
  <c r="BY145" i="9"/>
  <c r="BY247" i="9" s="1"/>
  <c r="BK145" i="9"/>
  <c r="BK247" i="9" s="1"/>
  <c r="BU138" i="9"/>
  <c r="BU241" i="9" s="1"/>
  <c r="CU136" i="9"/>
  <c r="BJ136" i="9"/>
  <c r="BK135" i="9"/>
  <c r="BL134" i="9"/>
  <c r="BL238" i="9" s="1"/>
  <c r="BF133" i="9"/>
  <c r="BF237" i="9" s="1"/>
  <c r="BU167" i="9"/>
  <c r="BV173" i="9"/>
  <c r="BK215" i="9"/>
  <c r="BK217" i="9" s="1"/>
  <c r="BJ215" i="9"/>
  <c r="BK219" i="9"/>
  <c r="BS193" i="9"/>
  <c r="BT197" i="9"/>
  <c r="BG193" i="9"/>
  <c r="BH197" i="9"/>
  <c r="BT167" i="9"/>
  <c r="BU173" i="9"/>
  <c r="BI173" i="9"/>
  <c r="BH167" i="9"/>
  <c r="BY166" i="9"/>
  <c r="BZ172" i="9"/>
  <c r="BN172" i="9"/>
  <c r="BM166" i="9"/>
  <c r="BU220" i="9"/>
  <c r="BI220" i="9"/>
  <c r="BR193" i="9"/>
  <c r="BS197" i="9"/>
  <c r="BF193" i="9"/>
  <c r="BG197" i="9"/>
  <c r="BT173" i="9"/>
  <c r="BS167" i="9"/>
  <c r="BG167" i="9"/>
  <c r="BH173" i="9"/>
  <c r="BX166" i="9"/>
  <c r="BY172" i="9"/>
  <c r="BL166" i="9"/>
  <c r="BM172" i="9"/>
  <c r="CB171" i="9"/>
  <c r="CA165" i="9"/>
  <c r="BO165" i="9"/>
  <c r="BP171" i="9"/>
  <c r="CE193" i="9"/>
  <c r="CF197" i="9"/>
  <c r="CC171" i="9"/>
  <c r="CC174" i="9" s="1"/>
  <c r="CB165" i="9"/>
  <c r="CB168" i="9" s="1"/>
  <c r="CV197" i="9"/>
  <c r="CJ197" i="9"/>
  <c r="CI193" i="9"/>
  <c r="CS173" i="9"/>
  <c r="CR167" i="9"/>
  <c r="CP166" i="9"/>
  <c r="CO166" i="9"/>
  <c r="CR165" i="9"/>
  <c r="CS171" i="9"/>
  <c r="BG144" i="9"/>
  <c r="BG246" i="9" s="1"/>
  <c r="BS144" i="9"/>
  <c r="BS246" i="9" s="1"/>
  <c r="CE144" i="9"/>
  <c r="CE246" i="9" s="1"/>
  <c r="CQ144" i="9"/>
  <c r="CQ246" i="9" s="1"/>
  <c r="BH144" i="9"/>
  <c r="BH246" i="9" s="1"/>
  <c r="BT144" i="9"/>
  <c r="BT246" i="9" s="1"/>
  <c r="CF144" i="9"/>
  <c r="CF246" i="9" s="1"/>
  <c r="CR144" i="9"/>
  <c r="CR246" i="9" s="1"/>
  <c r="BK144" i="9"/>
  <c r="BK246" i="9" s="1"/>
  <c r="BW144" i="9"/>
  <c r="BW246" i="9" s="1"/>
  <c r="CI144" i="9"/>
  <c r="CI246" i="9" s="1"/>
  <c r="CU144" i="9"/>
  <c r="CU246" i="9" s="1"/>
  <c r="BE144" i="9"/>
  <c r="BE246" i="9" s="1"/>
  <c r="BQ144" i="9"/>
  <c r="BQ246" i="9" s="1"/>
  <c r="CC144" i="9"/>
  <c r="CC246" i="9" s="1"/>
  <c r="CO144" i="9"/>
  <c r="CO246" i="9" s="1"/>
  <c r="DA144" i="9"/>
  <c r="DA246" i="9" s="1"/>
  <c r="BL132" i="9"/>
  <c r="BL236" i="9" s="1"/>
  <c r="BX132" i="9"/>
  <c r="BX236" i="9" s="1"/>
  <c r="CJ132" i="9"/>
  <c r="CJ236" i="9" s="1"/>
  <c r="CV132" i="9"/>
  <c r="CV236" i="9" s="1"/>
  <c r="BN132" i="9"/>
  <c r="BN236" i="9" s="1"/>
  <c r="BZ132" i="9"/>
  <c r="BZ236" i="9" s="1"/>
  <c r="CL132" i="9"/>
  <c r="CL236" i="9" s="1"/>
  <c r="CX132" i="9"/>
  <c r="CX236" i="9" s="1"/>
  <c r="BP132" i="9"/>
  <c r="BP236" i="9" s="1"/>
  <c r="CB132" i="9"/>
  <c r="CB236" i="9" s="1"/>
  <c r="CN132" i="9"/>
  <c r="CN236" i="9" s="1"/>
  <c r="CZ132" i="9"/>
  <c r="CZ236" i="9" s="1"/>
  <c r="BM132" i="9"/>
  <c r="BM236" i="9" s="1"/>
  <c r="CD132" i="9"/>
  <c r="CD236" i="9" s="1"/>
  <c r="CS132" i="9"/>
  <c r="CS236" i="9" s="1"/>
  <c r="BO132" i="9"/>
  <c r="BO236" i="9" s="1"/>
  <c r="CE132" i="9"/>
  <c r="CE236" i="9" s="1"/>
  <c r="CT132" i="9"/>
  <c r="CT236" i="9" s="1"/>
  <c r="BQ132" i="9"/>
  <c r="BQ236" i="9" s="1"/>
  <c r="CF132" i="9"/>
  <c r="CF236" i="9" s="1"/>
  <c r="CU132" i="9"/>
  <c r="CU236" i="9" s="1"/>
  <c r="BR132" i="9"/>
  <c r="BR236" i="9" s="1"/>
  <c r="CG132" i="9"/>
  <c r="CG236" i="9" s="1"/>
  <c r="CW132" i="9"/>
  <c r="CW236" i="9" s="1"/>
  <c r="BS132" i="9"/>
  <c r="BS236" i="9" s="1"/>
  <c r="CH132" i="9"/>
  <c r="CH236" i="9" s="1"/>
  <c r="CY132" i="9"/>
  <c r="CY236" i="9" s="1"/>
  <c r="BE132" i="9"/>
  <c r="BE236" i="9" s="1"/>
  <c r="BT132" i="9"/>
  <c r="BT236" i="9" s="1"/>
  <c r="CI132" i="9"/>
  <c r="CI236" i="9" s="1"/>
  <c r="DA132" i="9"/>
  <c r="DA236" i="9" s="1"/>
  <c r="BH132" i="9"/>
  <c r="BH236" i="9" s="1"/>
  <c r="BW132" i="9"/>
  <c r="BW236" i="9" s="1"/>
  <c r="CO132" i="9"/>
  <c r="CO236" i="9" s="1"/>
  <c r="BI132" i="9"/>
  <c r="BI236" i="9" s="1"/>
  <c r="BY132" i="9"/>
  <c r="BY236" i="9" s="1"/>
  <c r="CP132" i="9"/>
  <c r="CP236" i="9" s="1"/>
  <c r="BJ132" i="9"/>
  <c r="BJ236" i="9" s="1"/>
  <c r="CA132" i="9"/>
  <c r="CA236" i="9" s="1"/>
  <c r="CQ132" i="9"/>
  <c r="CQ236" i="9" s="1"/>
  <c r="BI120" i="9"/>
  <c r="BI255" i="9" s="1"/>
  <c r="BU120" i="9"/>
  <c r="BU255" i="9" s="1"/>
  <c r="CG120" i="9"/>
  <c r="CG255" i="9" s="1"/>
  <c r="CS120" i="9"/>
  <c r="CS255" i="9" s="1"/>
  <c r="BG120" i="9"/>
  <c r="BG255" i="9" s="1"/>
  <c r="BS120" i="9"/>
  <c r="BS255" i="9" s="1"/>
  <c r="CE120" i="9"/>
  <c r="CE255" i="9" s="1"/>
  <c r="CQ120" i="9"/>
  <c r="CQ255" i="9" s="1"/>
  <c r="BP120" i="9"/>
  <c r="BP255" i="9" s="1"/>
  <c r="CD120" i="9"/>
  <c r="CD255" i="9" s="1"/>
  <c r="CT120" i="9"/>
  <c r="CT255" i="9" s="1"/>
  <c r="BR120" i="9"/>
  <c r="BR255" i="9" s="1"/>
  <c r="BR260" i="9" s="1"/>
  <c r="CH120" i="9"/>
  <c r="CH255" i="9" s="1"/>
  <c r="CV120" i="9"/>
  <c r="CV255" i="9" s="1"/>
  <c r="BF120" i="9"/>
  <c r="BF255" i="9" s="1"/>
  <c r="BV120" i="9"/>
  <c r="BV255" i="9" s="1"/>
  <c r="CJ120" i="9"/>
  <c r="CJ255" i="9" s="1"/>
  <c r="CX120" i="9"/>
  <c r="CX255" i="9" s="1"/>
  <c r="BH120" i="9"/>
  <c r="BH255" i="9" s="1"/>
  <c r="BW120" i="9"/>
  <c r="BW255" i="9" s="1"/>
  <c r="CK120" i="9"/>
  <c r="CK255" i="9" s="1"/>
  <c r="CY120" i="9"/>
  <c r="CY255" i="9" s="1"/>
  <c r="BJ120" i="9"/>
  <c r="BJ255" i="9" s="1"/>
  <c r="BX120" i="9"/>
  <c r="BX255" i="9" s="1"/>
  <c r="CL120" i="9"/>
  <c r="CL255" i="9" s="1"/>
  <c r="CZ120" i="9"/>
  <c r="CZ255" i="9" s="1"/>
  <c r="BL120" i="9"/>
  <c r="BL255" i="9" s="1"/>
  <c r="BZ120" i="9"/>
  <c r="BZ255" i="9" s="1"/>
  <c r="CN120" i="9"/>
  <c r="CN255" i="9" s="1"/>
  <c r="BN120" i="9"/>
  <c r="BN255" i="9" s="1"/>
  <c r="CB120" i="9"/>
  <c r="CB255" i="9" s="1"/>
  <c r="CP120" i="9"/>
  <c r="CP255" i="9" s="1"/>
  <c r="BT120" i="9"/>
  <c r="BT255" i="9" s="1"/>
  <c r="BY120" i="9"/>
  <c r="BY255" i="9" s="1"/>
  <c r="CA120" i="9"/>
  <c r="CA255" i="9" s="1"/>
  <c r="CC120" i="9"/>
  <c r="CC255" i="9" s="1"/>
  <c r="CF120" i="9"/>
  <c r="CF255" i="9" s="1"/>
  <c r="CI120" i="9"/>
  <c r="CI255" i="9" s="1"/>
  <c r="CM120" i="9"/>
  <c r="CM255" i="9" s="1"/>
  <c r="BM120" i="9"/>
  <c r="BM255" i="9" s="1"/>
  <c r="CU120" i="9"/>
  <c r="CU255" i="9" s="1"/>
  <c r="BO120" i="9"/>
  <c r="BO255" i="9" s="1"/>
  <c r="CW120" i="9"/>
  <c r="CW255" i="9" s="1"/>
  <c r="BQ120" i="9"/>
  <c r="BQ255" i="9" s="1"/>
  <c r="DA120" i="9"/>
  <c r="DA255" i="9" s="1"/>
  <c r="BD145" i="9"/>
  <c r="BD133" i="9"/>
  <c r="BD121" i="9"/>
  <c r="CU149" i="9"/>
  <c r="CI149" i="9"/>
  <c r="BW149" i="9"/>
  <c r="BK149" i="9"/>
  <c r="CV148" i="9"/>
  <c r="CJ148" i="9"/>
  <c r="BX148" i="9"/>
  <c r="BL148" i="9"/>
  <c r="CW147" i="9"/>
  <c r="CW249" i="9" s="1"/>
  <c r="CK147" i="9"/>
  <c r="CK249" i="9" s="1"/>
  <c r="BY147" i="9"/>
  <c r="BY249" i="9" s="1"/>
  <c r="BL147" i="9"/>
  <c r="BL249" i="9" s="1"/>
  <c r="CU146" i="9"/>
  <c r="CU248" i="9" s="1"/>
  <c r="CG146" i="9"/>
  <c r="CG248" i="9" s="1"/>
  <c r="BS146" i="9"/>
  <c r="BS248" i="9" s="1"/>
  <c r="CZ145" i="9"/>
  <c r="CZ247" i="9" s="1"/>
  <c r="CL145" i="9"/>
  <c r="CL247" i="9" s="1"/>
  <c r="BX145" i="9"/>
  <c r="BX247" i="9" s="1"/>
  <c r="BI145" i="9"/>
  <c r="BI247" i="9" s="1"/>
  <c r="CM144" i="9"/>
  <c r="CM246" i="9" s="1"/>
  <c r="BV144" i="9"/>
  <c r="BV246" i="9" s="1"/>
  <c r="CZ143" i="9"/>
  <c r="CZ245" i="9" s="1"/>
  <c r="CI143" i="9"/>
  <c r="CI245" i="9" s="1"/>
  <c r="CV142" i="9"/>
  <c r="CV244" i="9" s="1"/>
  <c r="CB142" i="9"/>
  <c r="CB244" i="9" s="1"/>
  <c r="BF142" i="9"/>
  <c r="BF244" i="9" s="1"/>
  <c r="CK141" i="9"/>
  <c r="CK243" i="9" s="1"/>
  <c r="CN140" i="9"/>
  <c r="CN242" i="9" s="1"/>
  <c r="BP140" i="9"/>
  <c r="BP242" i="9" s="1"/>
  <c r="CF139" i="9"/>
  <c r="BF139" i="9"/>
  <c r="BT138" i="9"/>
  <c r="BT241" i="9" s="1"/>
  <c r="CG137" i="9"/>
  <c r="CG240" i="9" s="1"/>
  <c r="CT136" i="9"/>
  <c r="BI136" i="9"/>
  <c r="BJ135" i="9"/>
  <c r="BK134" i="9"/>
  <c r="BK238" i="9" s="1"/>
  <c r="BE133" i="9"/>
  <c r="BE237" i="9" s="1"/>
  <c r="BS130" i="9"/>
  <c r="BS234" i="9" s="1"/>
  <c r="CM124" i="9"/>
  <c r="CO120" i="9"/>
  <c r="CO255" i="9" s="1"/>
  <c r="BK193" i="9"/>
  <c r="BL197" i="9"/>
  <c r="CB216" i="9"/>
  <c r="CD193" i="9"/>
  <c r="CE197" i="9"/>
  <c r="CZ216" i="9"/>
  <c r="CN216" i="9"/>
  <c r="CW215" i="9"/>
  <c r="CK215" i="9"/>
  <c r="CU197" i="9"/>
  <c r="CT193" i="9"/>
  <c r="CH193" i="9"/>
  <c r="CI197" i="9"/>
  <c r="CR173" i="9"/>
  <c r="CQ167" i="9"/>
  <c r="CZ166" i="9"/>
  <c r="CZ168" i="9" s="1"/>
  <c r="DA172" i="9"/>
  <c r="CN166" i="9"/>
  <c r="CO172" i="9"/>
  <c r="CQ165" i="9"/>
  <c r="CR171" i="9"/>
  <c r="BH143" i="9"/>
  <c r="BH245" i="9" s="1"/>
  <c r="BT143" i="9"/>
  <c r="BT245" i="9" s="1"/>
  <c r="CF143" i="9"/>
  <c r="CF245" i="9" s="1"/>
  <c r="CR143" i="9"/>
  <c r="CR245" i="9" s="1"/>
  <c r="BI143" i="9"/>
  <c r="BI245" i="9" s="1"/>
  <c r="BU143" i="9"/>
  <c r="BU245" i="9" s="1"/>
  <c r="CG143" i="9"/>
  <c r="CG245" i="9" s="1"/>
  <c r="CS143" i="9"/>
  <c r="CS245" i="9" s="1"/>
  <c r="BL143" i="9"/>
  <c r="BL245" i="9" s="1"/>
  <c r="BX143" i="9"/>
  <c r="BX245" i="9" s="1"/>
  <c r="CJ143" i="9"/>
  <c r="CJ245" i="9" s="1"/>
  <c r="CV143" i="9"/>
  <c r="CV245" i="9" s="1"/>
  <c r="BF143" i="9"/>
  <c r="BF245" i="9" s="1"/>
  <c r="BR143" i="9"/>
  <c r="BR245" i="9" s="1"/>
  <c r="CD143" i="9"/>
  <c r="CD245" i="9" s="1"/>
  <c r="CP143" i="9"/>
  <c r="CP245" i="9" s="1"/>
  <c r="BK131" i="9"/>
  <c r="BK235" i="9" s="1"/>
  <c r="BM131" i="9"/>
  <c r="BM235" i="9" s="1"/>
  <c r="BY131" i="9"/>
  <c r="BY235" i="9" s="1"/>
  <c r="CK131" i="9"/>
  <c r="CK235" i="9" s="1"/>
  <c r="CW131" i="9"/>
  <c r="CW235" i="9" s="1"/>
  <c r="BO131" i="9"/>
  <c r="BO235" i="9" s="1"/>
  <c r="CA131" i="9"/>
  <c r="CA235" i="9" s="1"/>
  <c r="CM131" i="9"/>
  <c r="CM235" i="9" s="1"/>
  <c r="CY131" i="9"/>
  <c r="CY235" i="9" s="1"/>
  <c r="BE131" i="9"/>
  <c r="BE235" i="9" s="1"/>
  <c r="BQ131" i="9"/>
  <c r="BQ235" i="9" s="1"/>
  <c r="CC131" i="9"/>
  <c r="CC235" i="9" s="1"/>
  <c r="CO131" i="9"/>
  <c r="CO235" i="9" s="1"/>
  <c r="DA131" i="9"/>
  <c r="DA235" i="9" s="1"/>
  <c r="BN131" i="9"/>
  <c r="BN235" i="9" s="1"/>
  <c r="CE131" i="9"/>
  <c r="CE235" i="9" s="1"/>
  <c r="CT131" i="9"/>
  <c r="CT235" i="9" s="1"/>
  <c r="BP131" i="9"/>
  <c r="BP235" i="9" s="1"/>
  <c r="CF131" i="9"/>
  <c r="CF235" i="9" s="1"/>
  <c r="CU131" i="9"/>
  <c r="CU235" i="9" s="1"/>
  <c r="BR131" i="9"/>
  <c r="BR235" i="9" s="1"/>
  <c r="CG131" i="9"/>
  <c r="CG235" i="9" s="1"/>
  <c r="CV131" i="9"/>
  <c r="CV235" i="9" s="1"/>
  <c r="BS131" i="9"/>
  <c r="BS235" i="9" s="1"/>
  <c r="CH131" i="9"/>
  <c r="CH235" i="9" s="1"/>
  <c r="CX131" i="9"/>
  <c r="CX235" i="9" s="1"/>
  <c r="BT131" i="9"/>
  <c r="BT235" i="9" s="1"/>
  <c r="CI131" i="9"/>
  <c r="CI235" i="9" s="1"/>
  <c r="CZ131" i="9"/>
  <c r="CZ235" i="9" s="1"/>
  <c r="BU131" i="9"/>
  <c r="BU235" i="9" s="1"/>
  <c r="CJ131" i="9"/>
  <c r="CJ235" i="9" s="1"/>
  <c r="BH131" i="9"/>
  <c r="BH235" i="9" s="1"/>
  <c r="BX131" i="9"/>
  <c r="BX235" i="9" s="1"/>
  <c r="CP131" i="9"/>
  <c r="CP235" i="9" s="1"/>
  <c r="BI131" i="9"/>
  <c r="BI235" i="9" s="1"/>
  <c r="BZ131" i="9"/>
  <c r="BZ235" i="9" s="1"/>
  <c r="CQ131" i="9"/>
  <c r="CQ235" i="9" s="1"/>
  <c r="BJ131" i="9"/>
  <c r="BJ235" i="9" s="1"/>
  <c r="CB131" i="9"/>
  <c r="CB235" i="9" s="1"/>
  <c r="CR131" i="9"/>
  <c r="CR235" i="9" s="1"/>
  <c r="BJ119" i="9"/>
  <c r="BJ254" i="9" s="1"/>
  <c r="BV119" i="9"/>
  <c r="BV254" i="9" s="1"/>
  <c r="CH119" i="9"/>
  <c r="CH254" i="9" s="1"/>
  <c r="CT119" i="9"/>
  <c r="CT254" i="9" s="1"/>
  <c r="BH119" i="9"/>
  <c r="BH254" i="9" s="1"/>
  <c r="BT119" i="9"/>
  <c r="BT254" i="9" s="1"/>
  <c r="CF119" i="9"/>
  <c r="CF254" i="9" s="1"/>
  <c r="CR119" i="9"/>
  <c r="CR254" i="9" s="1"/>
  <c r="BG119" i="9"/>
  <c r="BG254" i="9" s="1"/>
  <c r="BW119" i="9"/>
  <c r="BW254" i="9" s="1"/>
  <c r="CK119" i="9"/>
  <c r="CK254" i="9" s="1"/>
  <c r="CY119" i="9"/>
  <c r="CY254" i="9" s="1"/>
  <c r="BK119" i="9"/>
  <c r="BK254" i="9" s="1"/>
  <c r="BY119" i="9"/>
  <c r="BY254" i="9" s="1"/>
  <c r="CM119" i="9"/>
  <c r="CM254" i="9" s="1"/>
  <c r="DA119" i="9"/>
  <c r="DA254" i="9" s="1"/>
  <c r="BM119" i="9"/>
  <c r="BM254" i="9" s="1"/>
  <c r="CA119" i="9"/>
  <c r="CA254" i="9" s="1"/>
  <c r="CO119" i="9"/>
  <c r="CO254" i="9" s="1"/>
  <c r="BN119" i="9"/>
  <c r="BN254" i="9" s="1"/>
  <c r="CB119" i="9"/>
  <c r="CB254" i="9" s="1"/>
  <c r="CP119" i="9"/>
  <c r="CP254" i="9" s="1"/>
  <c r="BO119" i="9"/>
  <c r="BO254" i="9" s="1"/>
  <c r="CC119" i="9"/>
  <c r="CC254" i="9" s="1"/>
  <c r="CQ119" i="9"/>
  <c r="CQ254" i="9" s="1"/>
  <c r="BQ119" i="9"/>
  <c r="BQ254" i="9" s="1"/>
  <c r="CE119" i="9"/>
  <c r="CE254" i="9" s="1"/>
  <c r="CU119" i="9"/>
  <c r="CU254" i="9" s="1"/>
  <c r="BE119" i="9"/>
  <c r="BE254" i="9" s="1"/>
  <c r="BS119" i="9"/>
  <c r="BS254" i="9" s="1"/>
  <c r="CI119" i="9"/>
  <c r="CI254" i="9" s="1"/>
  <c r="CW119" i="9"/>
  <c r="CW254" i="9" s="1"/>
  <c r="CJ119" i="9"/>
  <c r="CJ254" i="9" s="1"/>
  <c r="CL119" i="9"/>
  <c r="CL254" i="9" s="1"/>
  <c r="BF119" i="9"/>
  <c r="BF254" i="9" s="1"/>
  <c r="CN119" i="9"/>
  <c r="CN254" i="9" s="1"/>
  <c r="BI119" i="9"/>
  <c r="BI254" i="9" s="1"/>
  <c r="CS119" i="9"/>
  <c r="CS254" i="9" s="1"/>
  <c r="BL119" i="9"/>
  <c r="BL254" i="9" s="1"/>
  <c r="CV119" i="9"/>
  <c r="CV254" i="9" s="1"/>
  <c r="BP119" i="9"/>
  <c r="BP254" i="9" s="1"/>
  <c r="CX119" i="9"/>
  <c r="CX254" i="9" s="1"/>
  <c r="BR119" i="9"/>
  <c r="BR254" i="9" s="1"/>
  <c r="CZ119" i="9"/>
  <c r="CZ254" i="9" s="1"/>
  <c r="BZ119" i="9"/>
  <c r="BZ254" i="9" s="1"/>
  <c r="CD119" i="9"/>
  <c r="CD254" i="9" s="1"/>
  <c r="CG119" i="9"/>
  <c r="CG254" i="9" s="1"/>
  <c r="BD144" i="9"/>
  <c r="BD132" i="9"/>
  <c r="BD120" i="9"/>
  <c r="CT149" i="9"/>
  <c r="CH149" i="9"/>
  <c r="BV149" i="9"/>
  <c r="BJ149" i="9"/>
  <c r="CU148" i="9"/>
  <c r="CI148" i="9"/>
  <c r="BW148" i="9"/>
  <c r="BK148" i="9"/>
  <c r="CV147" i="9"/>
  <c r="CV249" i="9" s="1"/>
  <c r="CJ147" i="9"/>
  <c r="CJ249" i="9" s="1"/>
  <c r="BX147" i="9"/>
  <c r="BX249" i="9" s="1"/>
  <c r="BK147" i="9"/>
  <c r="BK249" i="9" s="1"/>
  <c r="CT146" i="9"/>
  <c r="CT248" i="9" s="1"/>
  <c r="CF146" i="9"/>
  <c r="CF248" i="9" s="1"/>
  <c r="BP146" i="9"/>
  <c r="BP248" i="9" s="1"/>
  <c r="CY145" i="9"/>
  <c r="CY247" i="9" s="1"/>
  <c r="CK145" i="9"/>
  <c r="CK247" i="9" s="1"/>
  <c r="BW145" i="9"/>
  <c r="BW247" i="9" s="1"/>
  <c r="BH145" i="9"/>
  <c r="BH247" i="9" s="1"/>
  <c r="CL144" i="9"/>
  <c r="CL246" i="9" s="1"/>
  <c r="BU144" i="9"/>
  <c r="BU246" i="9" s="1"/>
  <c r="CY143" i="9"/>
  <c r="CY245" i="9" s="1"/>
  <c r="CH143" i="9"/>
  <c r="CH245" i="9" s="1"/>
  <c r="BO143" i="9"/>
  <c r="BO245" i="9" s="1"/>
  <c r="CU142" i="9"/>
  <c r="CU244" i="9" s="1"/>
  <c r="CA142" i="9"/>
  <c r="CA244" i="9" s="1"/>
  <c r="CL140" i="9"/>
  <c r="CL242" i="9" s="1"/>
  <c r="BJ140" i="9"/>
  <c r="BJ242" i="9" s="1"/>
  <c r="CE139" i="9"/>
  <c r="BE139" i="9"/>
  <c r="BS138" i="9"/>
  <c r="BS241" i="9" s="1"/>
  <c r="CF137" i="9"/>
  <c r="CF240" i="9" s="1"/>
  <c r="CS136" i="9"/>
  <c r="CY135" i="9"/>
  <c r="CZ134" i="9"/>
  <c r="CZ238" i="9" s="1"/>
  <c r="DA133" i="9"/>
  <c r="DA237" i="9" s="1"/>
  <c r="CR132" i="9"/>
  <c r="CR236" i="9" s="1"/>
  <c r="CD131" i="9"/>
  <c r="CD235" i="9" s="1"/>
  <c r="CL127" i="9"/>
  <c r="BK124" i="9"/>
  <c r="BK120" i="9"/>
  <c r="BK255" i="9" s="1"/>
  <c r="CT115" i="9"/>
  <c r="CT228" i="9" s="1"/>
  <c r="BX221" i="9"/>
  <c r="BV220" i="9"/>
  <c r="BL174" i="9"/>
  <c r="BR216" i="9"/>
  <c r="BS220" i="9"/>
  <c r="BG220" i="9"/>
  <c r="BF216" i="9"/>
  <c r="BT219" i="9"/>
  <c r="BT221" i="9" s="1"/>
  <c r="BG221" i="9"/>
  <c r="BE197" i="9"/>
  <c r="BR167" i="9"/>
  <c r="BQ167" i="9"/>
  <c r="BF173" i="9"/>
  <c r="BE167" i="9"/>
  <c r="BW166" i="9"/>
  <c r="BV166" i="9"/>
  <c r="BK166" i="9"/>
  <c r="BJ166" i="9"/>
  <c r="BY165" i="9"/>
  <c r="BZ171" i="9"/>
  <c r="BN171" i="9"/>
  <c r="BM165" i="9"/>
  <c r="CV215" i="9"/>
  <c r="CW219" i="9"/>
  <c r="CJ215" i="9"/>
  <c r="CK219" i="9"/>
  <c r="CK221" i="9" s="1"/>
  <c r="CG193" i="9"/>
  <c r="CH197" i="9"/>
  <c r="CY166" i="9"/>
  <c r="CZ172" i="9"/>
  <c r="CM166" i="9"/>
  <c r="CN172" i="9"/>
  <c r="BI142" i="9"/>
  <c r="BI244" i="9" s="1"/>
  <c r="BU142" i="9"/>
  <c r="BU244" i="9" s="1"/>
  <c r="CG142" i="9"/>
  <c r="CG244" i="9" s="1"/>
  <c r="CS142" i="9"/>
  <c r="CS244" i="9" s="1"/>
  <c r="BJ142" i="9"/>
  <c r="BJ244" i="9" s="1"/>
  <c r="BV142" i="9"/>
  <c r="BV244" i="9" s="1"/>
  <c r="CH142" i="9"/>
  <c r="CH244" i="9" s="1"/>
  <c r="CT142" i="9"/>
  <c r="CT244" i="9" s="1"/>
  <c r="BK142" i="9"/>
  <c r="BK244" i="9" s="1"/>
  <c r="BW142" i="9"/>
  <c r="BW244" i="9" s="1"/>
  <c r="CI142" i="9"/>
  <c r="CI244" i="9" s="1"/>
  <c r="BM142" i="9"/>
  <c r="BM244" i="9" s="1"/>
  <c r="BY142" i="9"/>
  <c r="BY244" i="9" s="1"/>
  <c r="CK142" i="9"/>
  <c r="CK244" i="9" s="1"/>
  <c r="CW142" i="9"/>
  <c r="CW244" i="9" s="1"/>
  <c r="BG142" i="9"/>
  <c r="BG244" i="9" s="1"/>
  <c r="BS142" i="9"/>
  <c r="BS244" i="9" s="1"/>
  <c r="CE142" i="9"/>
  <c r="CE244" i="9" s="1"/>
  <c r="CQ142" i="9"/>
  <c r="CQ244" i="9" s="1"/>
  <c r="BH130" i="9"/>
  <c r="BH234" i="9" s="1"/>
  <c r="BL130" i="9"/>
  <c r="BL234" i="9" s="1"/>
  <c r="BX130" i="9"/>
  <c r="BX234" i="9" s="1"/>
  <c r="CJ130" i="9"/>
  <c r="CJ234" i="9" s="1"/>
  <c r="CV130" i="9"/>
  <c r="CV234" i="9" s="1"/>
  <c r="BN130" i="9"/>
  <c r="BN234" i="9" s="1"/>
  <c r="BZ130" i="9"/>
  <c r="BZ234" i="9" s="1"/>
  <c r="CL130" i="9"/>
  <c r="CL234" i="9" s="1"/>
  <c r="CX130" i="9"/>
  <c r="CX234" i="9" s="1"/>
  <c r="BP130" i="9"/>
  <c r="BP234" i="9" s="1"/>
  <c r="CB130" i="9"/>
  <c r="CB234" i="9" s="1"/>
  <c r="CN130" i="9"/>
  <c r="CN234" i="9" s="1"/>
  <c r="CZ130" i="9"/>
  <c r="CZ234" i="9" s="1"/>
  <c r="BF130" i="9"/>
  <c r="BF234" i="9" s="1"/>
  <c r="BR130" i="9"/>
  <c r="BR234" i="9" s="1"/>
  <c r="CD130" i="9"/>
  <c r="CD234" i="9" s="1"/>
  <c r="CP130" i="9"/>
  <c r="CP234" i="9" s="1"/>
  <c r="BI130" i="9"/>
  <c r="BI234" i="9" s="1"/>
  <c r="CA130" i="9"/>
  <c r="CA234" i="9" s="1"/>
  <c r="CS130" i="9"/>
  <c r="CS234" i="9" s="1"/>
  <c r="BJ130" i="9"/>
  <c r="BJ234" i="9" s="1"/>
  <c r="CC130" i="9"/>
  <c r="CC234" i="9" s="1"/>
  <c r="CT130" i="9"/>
  <c r="CT234" i="9" s="1"/>
  <c r="BK130" i="9"/>
  <c r="BK234" i="9" s="1"/>
  <c r="CE130" i="9"/>
  <c r="CE234" i="9" s="1"/>
  <c r="CU130" i="9"/>
  <c r="CU234" i="9" s="1"/>
  <c r="BM130" i="9"/>
  <c r="BM234" i="9" s="1"/>
  <c r="CF130" i="9"/>
  <c r="CF234" i="9" s="1"/>
  <c r="CW130" i="9"/>
  <c r="CW234" i="9" s="1"/>
  <c r="BO130" i="9"/>
  <c r="BO234" i="9" s="1"/>
  <c r="CG130" i="9"/>
  <c r="CG234" i="9" s="1"/>
  <c r="CY130" i="9"/>
  <c r="CY234" i="9" s="1"/>
  <c r="BQ130" i="9"/>
  <c r="BQ234" i="9" s="1"/>
  <c r="CH130" i="9"/>
  <c r="CH234" i="9" s="1"/>
  <c r="DA130" i="9"/>
  <c r="DA234" i="9" s="1"/>
  <c r="BU130" i="9"/>
  <c r="BU234" i="9" s="1"/>
  <c r="CM130" i="9"/>
  <c r="CM234" i="9" s="1"/>
  <c r="BV130" i="9"/>
  <c r="BV234" i="9" s="1"/>
  <c r="CO130" i="9"/>
  <c r="CO234" i="9" s="1"/>
  <c r="BE130" i="9"/>
  <c r="BE234" i="9" s="1"/>
  <c r="BW130" i="9"/>
  <c r="BW234" i="9" s="1"/>
  <c r="CQ130" i="9"/>
  <c r="CQ234" i="9" s="1"/>
  <c r="BK118" i="9"/>
  <c r="BK253" i="9" s="1"/>
  <c r="BW118" i="9"/>
  <c r="BW253" i="9" s="1"/>
  <c r="CI118" i="9"/>
  <c r="CI253" i="9" s="1"/>
  <c r="CU118" i="9"/>
  <c r="CU253" i="9" s="1"/>
  <c r="BI118" i="9"/>
  <c r="BI253" i="9" s="1"/>
  <c r="BU118" i="9"/>
  <c r="BU253" i="9" s="1"/>
  <c r="CG118" i="9"/>
  <c r="CG253" i="9" s="1"/>
  <c r="CS118" i="9"/>
  <c r="CS253" i="9" s="1"/>
  <c r="BN118" i="9"/>
  <c r="BN253" i="9" s="1"/>
  <c r="CB118" i="9"/>
  <c r="CB253" i="9" s="1"/>
  <c r="CP118" i="9"/>
  <c r="CP253" i="9" s="1"/>
  <c r="BP118" i="9"/>
  <c r="BP253" i="9" s="1"/>
  <c r="CD118" i="9"/>
  <c r="CD253" i="9" s="1"/>
  <c r="CR118" i="9"/>
  <c r="CR253" i="9" s="1"/>
  <c r="BR118" i="9"/>
  <c r="BR253" i="9" s="1"/>
  <c r="CF118" i="9"/>
  <c r="CF253" i="9" s="1"/>
  <c r="CV118" i="9"/>
  <c r="CV253" i="9" s="1"/>
  <c r="BE118" i="9"/>
  <c r="BE253" i="9" s="1"/>
  <c r="BS118" i="9"/>
  <c r="BS253" i="9" s="1"/>
  <c r="CH118" i="9"/>
  <c r="CH253" i="9" s="1"/>
  <c r="CW118" i="9"/>
  <c r="CW253" i="9" s="1"/>
  <c r="BF118" i="9"/>
  <c r="BF253" i="9" s="1"/>
  <c r="BT118" i="9"/>
  <c r="BT253" i="9" s="1"/>
  <c r="CJ118" i="9"/>
  <c r="CJ253" i="9" s="1"/>
  <c r="CX118" i="9"/>
  <c r="CX253" i="9" s="1"/>
  <c r="BH118" i="9"/>
  <c r="BH253" i="9" s="1"/>
  <c r="BX118" i="9"/>
  <c r="BX253" i="9" s="1"/>
  <c r="CL118" i="9"/>
  <c r="CL253" i="9" s="1"/>
  <c r="CZ118" i="9"/>
  <c r="CZ253" i="9" s="1"/>
  <c r="BL118" i="9"/>
  <c r="BL253" i="9" s="1"/>
  <c r="BZ118" i="9"/>
  <c r="BZ253" i="9" s="1"/>
  <c r="CN118" i="9"/>
  <c r="CN253" i="9" s="1"/>
  <c r="BO118" i="9"/>
  <c r="BO253" i="9" s="1"/>
  <c r="CY118" i="9"/>
  <c r="CY253" i="9" s="1"/>
  <c r="BQ118" i="9"/>
  <c r="BQ253" i="9" s="1"/>
  <c r="DA118" i="9"/>
  <c r="DA253" i="9" s="1"/>
  <c r="BV118" i="9"/>
  <c r="BV253" i="9" s="1"/>
  <c r="BY118" i="9"/>
  <c r="BY253" i="9" s="1"/>
  <c r="CA118" i="9"/>
  <c r="CA253" i="9" s="1"/>
  <c r="CC118" i="9"/>
  <c r="CC253" i="9" s="1"/>
  <c r="CE118" i="9"/>
  <c r="CE253" i="9" s="1"/>
  <c r="BG118" i="9"/>
  <c r="BG253" i="9" s="1"/>
  <c r="CO118" i="9"/>
  <c r="CO253" i="9" s="1"/>
  <c r="BJ118" i="9"/>
  <c r="BJ253" i="9" s="1"/>
  <c r="CQ118" i="9"/>
  <c r="CQ253" i="9" s="1"/>
  <c r="BM118" i="9"/>
  <c r="BM253" i="9" s="1"/>
  <c r="CT118" i="9"/>
  <c r="CT253" i="9" s="1"/>
  <c r="CS146" i="9"/>
  <c r="CS248" i="9" s="1"/>
  <c r="CE146" i="9"/>
  <c r="CE248" i="9" s="1"/>
  <c r="BO146" i="9"/>
  <c r="BO248" i="9" s="1"/>
  <c r="CX145" i="9"/>
  <c r="CX247" i="9" s="1"/>
  <c r="CJ145" i="9"/>
  <c r="CJ247" i="9" s="1"/>
  <c r="BV145" i="9"/>
  <c r="BV247" i="9" s="1"/>
  <c r="BE145" i="9"/>
  <c r="BE247" i="9" s="1"/>
  <c r="CR142" i="9"/>
  <c r="CR244" i="9" s="1"/>
  <c r="BZ142" i="9"/>
  <c r="BZ244" i="9" s="1"/>
  <c r="CV138" i="9"/>
  <c r="CV241" i="9" s="1"/>
  <c r="BL138" i="9"/>
  <c r="BL241" i="9" s="1"/>
  <c r="CV134" i="9"/>
  <c r="CV238" i="9" s="1"/>
  <c r="CV133" i="9"/>
  <c r="CV237" i="9" s="1"/>
  <c r="BE120" i="9"/>
  <c r="BE255" i="9" s="1"/>
  <c r="BH193" i="9"/>
  <c r="BI197" i="9"/>
  <c r="CA171" i="9"/>
  <c r="BZ165" i="9"/>
  <c r="E114" i="9"/>
  <c r="BE114" i="9"/>
  <c r="BE216" i="9"/>
  <c r="BF220" i="9"/>
  <c r="BS219" i="9"/>
  <c r="BS221" i="9" s="1"/>
  <c r="BF215" i="9"/>
  <c r="BF217" i="9" s="1"/>
  <c r="CA193" i="9"/>
  <c r="BO193" i="9"/>
  <c r="BQ173" i="9"/>
  <c r="BP167" i="9"/>
  <c r="BE173" i="9"/>
  <c r="BU166" i="9"/>
  <c r="BV172" i="9"/>
  <c r="BJ172" i="9"/>
  <c r="BI166" i="9"/>
  <c r="BY171" i="9"/>
  <c r="BX165" i="9"/>
  <c r="BL165" i="9"/>
  <c r="BM171" i="9"/>
  <c r="CF219" i="9"/>
  <c r="CF221" i="9" s="1"/>
  <c r="CB197" i="9"/>
  <c r="CX216" i="9"/>
  <c r="CL216" i="9"/>
  <c r="CV219" i="9"/>
  <c r="CJ219" i="9"/>
  <c r="CR193" i="9"/>
  <c r="CS197" i="9"/>
  <c r="DA167" i="9"/>
  <c r="CP167" i="9"/>
  <c r="CO167" i="9"/>
  <c r="CX166" i="9"/>
  <c r="CX168" i="9" s="1"/>
  <c r="CY172" i="9"/>
  <c r="CL166" i="9"/>
  <c r="CM172" i="9"/>
  <c r="DA165" i="9"/>
  <c r="CP165" i="9"/>
  <c r="CO165" i="9"/>
  <c r="BJ141" i="9"/>
  <c r="BJ243" i="9" s="1"/>
  <c r="BV141" i="9"/>
  <c r="BV243" i="9" s="1"/>
  <c r="CH141" i="9"/>
  <c r="CH243" i="9" s="1"/>
  <c r="CT141" i="9"/>
  <c r="CT243" i="9" s="1"/>
  <c r="BK141" i="9"/>
  <c r="BK243" i="9" s="1"/>
  <c r="BW141" i="9"/>
  <c r="BW243" i="9" s="1"/>
  <c r="CI141" i="9"/>
  <c r="CI243" i="9" s="1"/>
  <c r="CU141" i="9"/>
  <c r="CU243" i="9" s="1"/>
  <c r="BL141" i="9"/>
  <c r="BL243" i="9" s="1"/>
  <c r="BX141" i="9"/>
  <c r="BX243" i="9" s="1"/>
  <c r="CJ141" i="9"/>
  <c r="CJ243" i="9" s="1"/>
  <c r="CV141" i="9"/>
  <c r="CV243" i="9" s="1"/>
  <c r="BN141" i="9"/>
  <c r="BN243" i="9" s="1"/>
  <c r="BZ141" i="9"/>
  <c r="BZ243" i="9" s="1"/>
  <c r="CL141" i="9"/>
  <c r="CL243" i="9" s="1"/>
  <c r="CX141" i="9"/>
  <c r="CX243" i="9" s="1"/>
  <c r="BG141" i="9"/>
  <c r="BG243" i="9" s="1"/>
  <c r="BS141" i="9"/>
  <c r="BS243" i="9" s="1"/>
  <c r="BH141" i="9"/>
  <c r="BH243" i="9" s="1"/>
  <c r="BT141" i="9"/>
  <c r="BT243" i="9" s="1"/>
  <c r="CF141" i="9"/>
  <c r="CF243" i="9" s="1"/>
  <c r="CR141" i="9"/>
  <c r="CR243" i="9" s="1"/>
  <c r="BI129" i="9"/>
  <c r="BI233" i="9" s="1"/>
  <c r="BU129" i="9"/>
  <c r="BU233" i="9" s="1"/>
  <c r="CG129" i="9"/>
  <c r="CG233" i="9" s="1"/>
  <c r="CS129" i="9"/>
  <c r="CS233" i="9" s="1"/>
  <c r="BK129" i="9"/>
  <c r="BK233" i="9" s="1"/>
  <c r="BW129" i="9"/>
  <c r="BW233" i="9" s="1"/>
  <c r="CI129" i="9"/>
  <c r="CI233" i="9" s="1"/>
  <c r="BM129" i="9"/>
  <c r="BM233" i="9" s="1"/>
  <c r="BY129" i="9"/>
  <c r="BY233" i="9" s="1"/>
  <c r="CK129" i="9"/>
  <c r="CK233" i="9" s="1"/>
  <c r="CW129" i="9"/>
  <c r="CW233" i="9" s="1"/>
  <c r="BN129" i="9"/>
  <c r="BN233" i="9" s="1"/>
  <c r="BO129" i="9"/>
  <c r="BO233" i="9" s="1"/>
  <c r="CA129" i="9"/>
  <c r="CA233" i="9" s="1"/>
  <c r="CM129" i="9"/>
  <c r="CM233" i="9" s="1"/>
  <c r="CY129" i="9"/>
  <c r="CY233" i="9" s="1"/>
  <c r="BE129" i="9"/>
  <c r="BE233" i="9" s="1"/>
  <c r="BQ129" i="9"/>
  <c r="BQ233" i="9" s="1"/>
  <c r="CC129" i="9"/>
  <c r="CC233" i="9" s="1"/>
  <c r="CO129" i="9"/>
  <c r="CO233" i="9" s="1"/>
  <c r="DA129" i="9"/>
  <c r="DA233" i="9" s="1"/>
  <c r="BG129" i="9"/>
  <c r="BG233" i="9" s="1"/>
  <c r="BS129" i="9"/>
  <c r="BS233" i="9" s="1"/>
  <c r="CE129" i="9"/>
  <c r="CE233" i="9" s="1"/>
  <c r="CQ129" i="9"/>
  <c r="CQ233" i="9" s="1"/>
  <c r="BJ129" i="9"/>
  <c r="BJ233" i="9" s="1"/>
  <c r="CJ129" i="9"/>
  <c r="CJ233" i="9" s="1"/>
  <c r="BL129" i="9"/>
  <c r="BL233" i="9" s="1"/>
  <c r="CL129" i="9"/>
  <c r="CL233" i="9" s="1"/>
  <c r="BP129" i="9"/>
  <c r="BP233" i="9" s="1"/>
  <c r="CN129" i="9"/>
  <c r="CN233" i="9" s="1"/>
  <c r="BR129" i="9"/>
  <c r="BR233" i="9" s="1"/>
  <c r="CP129" i="9"/>
  <c r="CP233" i="9" s="1"/>
  <c r="BT129" i="9"/>
  <c r="BT233" i="9" s="1"/>
  <c r="CR129" i="9"/>
  <c r="CR233" i="9" s="1"/>
  <c r="BV129" i="9"/>
  <c r="BV233" i="9" s="1"/>
  <c r="CT129" i="9"/>
  <c r="CT233" i="9" s="1"/>
  <c r="CB129" i="9"/>
  <c r="CB233" i="9" s="1"/>
  <c r="CX129" i="9"/>
  <c r="CX233" i="9" s="1"/>
  <c r="CD129" i="9"/>
  <c r="CD233" i="9" s="1"/>
  <c r="CZ129" i="9"/>
  <c r="CZ233" i="9" s="1"/>
  <c r="BF129" i="9"/>
  <c r="BF233" i="9" s="1"/>
  <c r="CF129" i="9"/>
  <c r="CF233" i="9" s="1"/>
  <c r="BL117" i="9"/>
  <c r="BL252" i="9" s="1"/>
  <c r="BL260" i="9" s="1"/>
  <c r="BX117" i="9"/>
  <c r="BX252" i="9" s="1"/>
  <c r="BX260" i="9" s="1"/>
  <c r="CJ117" i="9"/>
  <c r="CJ252" i="9" s="1"/>
  <c r="CV117" i="9"/>
  <c r="CV252" i="9" s="1"/>
  <c r="CV260" i="9" s="1"/>
  <c r="BJ117" i="9"/>
  <c r="BJ252" i="9" s="1"/>
  <c r="BJ260" i="9" s="1"/>
  <c r="BV117" i="9"/>
  <c r="BV252" i="9" s="1"/>
  <c r="CH117" i="9"/>
  <c r="CH252" i="9" s="1"/>
  <c r="CH260" i="9" s="1"/>
  <c r="CT117" i="9"/>
  <c r="CT252" i="9" s="1"/>
  <c r="CT260" i="9" s="1"/>
  <c r="BE117" i="9"/>
  <c r="BE252" i="9" s="1"/>
  <c r="BS117" i="9"/>
  <c r="BS252" i="9" s="1"/>
  <c r="BS260" i="9" s="1"/>
  <c r="CG117" i="9"/>
  <c r="CG252" i="9" s="1"/>
  <c r="CG260" i="9" s="1"/>
  <c r="CW117" i="9"/>
  <c r="CW252" i="9" s="1"/>
  <c r="CW260" i="9" s="1"/>
  <c r="BG117" i="9"/>
  <c r="BG252" i="9" s="1"/>
  <c r="BG260" i="9" s="1"/>
  <c r="BU117" i="9"/>
  <c r="BU252" i="9" s="1"/>
  <c r="CK117" i="9"/>
  <c r="CK252" i="9" s="1"/>
  <c r="CK260" i="9" s="1"/>
  <c r="CY117" i="9"/>
  <c r="CY252" i="9" s="1"/>
  <c r="CY260" i="9" s="1"/>
  <c r="BI117" i="9"/>
  <c r="BI252" i="9" s="1"/>
  <c r="BI260" i="9" s="1"/>
  <c r="BY117" i="9"/>
  <c r="BY252" i="9" s="1"/>
  <c r="BY260" i="9" s="1"/>
  <c r="CM117" i="9"/>
  <c r="CM252" i="9" s="1"/>
  <c r="CM260" i="9" s="1"/>
  <c r="DA117" i="9"/>
  <c r="DA252" i="9" s="1"/>
  <c r="BK117" i="9"/>
  <c r="BK252" i="9" s="1"/>
  <c r="BZ117" i="9"/>
  <c r="BZ252" i="9" s="1"/>
  <c r="BZ260" i="9" s="1"/>
  <c r="CN117" i="9"/>
  <c r="CN252" i="9" s="1"/>
  <c r="BM117" i="9"/>
  <c r="BM252" i="9" s="1"/>
  <c r="BM260" i="9" s="1"/>
  <c r="CA117" i="9"/>
  <c r="CA252" i="9" s="1"/>
  <c r="CA260" i="9" s="1"/>
  <c r="CO117" i="9"/>
  <c r="CO252" i="9" s="1"/>
  <c r="BO117" i="9"/>
  <c r="BO252" i="9" s="1"/>
  <c r="BO260" i="9" s="1"/>
  <c r="CC117" i="9"/>
  <c r="CC252" i="9" s="1"/>
  <c r="CQ117" i="9"/>
  <c r="CQ252" i="9" s="1"/>
  <c r="CQ260" i="9" s="1"/>
  <c r="BQ117" i="9"/>
  <c r="BQ252" i="9" s="1"/>
  <c r="BQ260" i="9" s="1"/>
  <c r="CE117" i="9"/>
  <c r="CE252" i="9" s="1"/>
  <c r="CE260" i="9" s="1"/>
  <c r="CS117" i="9"/>
  <c r="CS252" i="9" s="1"/>
  <c r="CS260" i="9" s="1"/>
  <c r="CD117" i="9"/>
  <c r="CD252" i="9" s="1"/>
  <c r="CD260" i="9" s="1"/>
  <c r="CF117" i="9"/>
  <c r="CF252" i="9" s="1"/>
  <c r="CF260" i="9" s="1"/>
  <c r="CI117" i="9"/>
  <c r="CI252" i="9" s="1"/>
  <c r="CI260" i="9" s="1"/>
  <c r="CL117" i="9"/>
  <c r="CL252" i="9" s="1"/>
  <c r="BF117" i="9"/>
  <c r="BF252" i="9" s="1"/>
  <c r="BF260" i="9" s="1"/>
  <c r="CP117" i="9"/>
  <c r="CP252" i="9" s="1"/>
  <c r="BH117" i="9"/>
  <c r="BH252" i="9" s="1"/>
  <c r="BH260" i="9" s="1"/>
  <c r="CR117" i="9"/>
  <c r="CR252" i="9" s="1"/>
  <c r="CR260" i="9" s="1"/>
  <c r="BN117" i="9"/>
  <c r="BN252" i="9" s="1"/>
  <c r="BN260" i="9" s="1"/>
  <c r="CU117" i="9"/>
  <c r="CU252" i="9" s="1"/>
  <c r="BT117" i="9"/>
  <c r="BT252" i="9" s="1"/>
  <c r="BW117" i="9"/>
  <c r="BW252" i="9" s="1"/>
  <c r="CB117" i="9"/>
  <c r="CB252" i="9" s="1"/>
  <c r="CB260" i="9" s="1"/>
  <c r="BD142" i="9"/>
  <c r="BD130" i="9"/>
  <c r="BD118" i="9"/>
  <c r="CR149" i="9"/>
  <c r="CF149" i="9"/>
  <c r="BT149" i="9"/>
  <c r="BH149" i="9"/>
  <c r="CS148" i="9"/>
  <c r="CG148" i="9"/>
  <c r="BU148" i="9"/>
  <c r="BI148" i="9"/>
  <c r="CT147" i="9"/>
  <c r="CT249" i="9" s="1"/>
  <c r="CH147" i="9"/>
  <c r="CH249" i="9" s="1"/>
  <c r="BV147" i="9"/>
  <c r="BV249" i="9" s="1"/>
  <c r="BI147" i="9"/>
  <c r="BI249" i="9" s="1"/>
  <c r="CR146" i="9"/>
  <c r="CR248" i="9" s="1"/>
  <c r="CB146" i="9"/>
  <c r="CB248" i="9" s="1"/>
  <c r="BN146" i="9"/>
  <c r="BN248" i="9" s="1"/>
  <c r="CW145" i="9"/>
  <c r="CW247" i="9" s="1"/>
  <c r="CI145" i="9"/>
  <c r="CI247" i="9" s="1"/>
  <c r="BU145" i="9"/>
  <c r="BU247" i="9" s="1"/>
  <c r="CZ144" i="9"/>
  <c r="CZ246" i="9" s="1"/>
  <c r="CJ144" i="9"/>
  <c r="CJ246" i="9" s="1"/>
  <c r="BP144" i="9"/>
  <c r="BP246" i="9" s="1"/>
  <c r="CW143" i="9"/>
  <c r="CW245" i="9" s="1"/>
  <c r="CC143" i="9"/>
  <c r="CC245" i="9" s="1"/>
  <c r="BM143" i="9"/>
  <c r="BM245" i="9" s="1"/>
  <c r="CP142" i="9"/>
  <c r="CP244" i="9" s="1"/>
  <c r="BX142" i="9"/>
  <c r="BX244" i="9" s="1"/>
  <c r="CZ141" i="9"/>
  <c r="CZ243" i="9" s="1"/>
  <c r="CD141" i="9"/>
  <c r="CD243" i="9" s="1"/>
  <c r="BF141" i="9"/>
  <c r="BF243" i="9" s="1"/>
  <c r="CE140" i="9"/>
  <c r="CE242" i="9" s="1"/>
  <c r="CC139" i="9"/>
  <c r="CS138" i="9"/>
  <c r="CS241" i="9" s="1"/>
  <c r="BI138" i="9"/>
  <c r="BI241" i="9" s="1"/>
  <c r="BV137" i="9"/>
  <c r="BV240" i="9" s="1"/>
  <c r="CI136" i="9"/>
  <c r="CT135" i="9"/>
  <c r="CU134" i="9"/>
  <c r="CU238" i="9" s="1"/>
  <c r="CU133" i="9"/>
  <c r="CU237" i="9" s="1"/>
  <c r="CK132" i="9"/>
  <c r="CK236" i="9" s="1"/>
  <c r="BV131" i="9"/>
  <c r="BV235" i="9" s="1"/>
  <c r="CU129" i="9"/>
  <c r="CU233" i="9" s="1"/>
  <c r="BJ127" i="9"/>
  <c r="CC123" i="9"/>
  <c r="CC258" i="9" s="1"/>
  <c r="BX119" i="9"/>
  <c r="BX254" i="9" s="1"/>
  <c r="BM115" i="9"/>
  <c r="BM228" i="9" s="1"/>
  <c r="BY216" i="9"/>
  <c r="BZ220" i="9"/>
  <c r="BT193" i="9"/>
  <c r="BU197" i="9"/>
  <c r="BQ215" i="9"/>
  <c r="BR219" i="9"/>
  <c r="BF219" i="9"/>
  <c r="BF221" i="9" s="1"/>
  <c r="BE215" i="9"/>
  <c r="CB173" i="9"/>
  <c r="CA167" i="9"/>
  <c r="BO167" i="9"/>
  <c r="BP173" i="9"/>
  <c r="BT166" i="9"/>
  <c r="BU172" i="9"/>
  <c r="BI172" i="9"/>
  <c r="BH166" i="9"/>
  <c r="CF167" i="9"/>
  <c r="CG173" i="9"/>
  <c r="CW216" i="9"/>
  <c r="CX220" i="9"/>
  <c r="CK216" i="9"/>
  <c r="CL220" i="9"/>
  <c r="CU215" i="9"/>
  <c r="CT215" i="9"/>
  <c r="CU219" i="9"/>
  <c r="CI215" i="9"/>
  <c r="CI219" i="9"/>
  <c r="CI221" i="9" s="1"/>
  <c r="CH215" i="9"/>
  <c r="CQ193" i="9"/>
  <c r="CR197" i="9"/>
  <c r="CN167" i="9"/>
  <c r="CO173" i="9"/>
  <c r="CX172" i="9"/>
  <c r="CW166" i="9"/>
  <c r="CK166" i="9"/>
  <c r="CL172" i="9"/>
  <c r="DA171" i="9"/>
  <c r="CZ165" i="9"/>
  <c r="CO171" i="9"/>
  <c r="CN165" i="9"/>
  <c r="BK140" i="9"/>
  <c r="BK242" i="9" s="1"/>
  <c r="BW140" i="9"/>
  <c r="BW242" i="9" s="1"/>
  <c r="CI140" i="9"/>
  <c r="CI242" i="9" s="1"/>
  <c r="CU140" i="9"/>
  <c r="CU242" i="9" s="1"/>
  <c r="BL140" i="9"/>
  <c r="BL242" i="9" s="1"/>
  <c r="BX140" i="9"/>
  <c r="BX242" i="9" s="1"/>
  <c r="CJ140" i="9"/>
  <c r="CJ242" i="9" s="1"/>
  <c r="CV140" i="9"/>
  <c r="CV242" i="9" s="1"/>
  <c r="BM140" i="9"/>
  <c r="BM242" i="9" s="1"/>
  <c r="BY140" i="9"/>
  <c r="BY242" i="9" s="1"/>
  <c r="CK140" i="9"/>
  <c r="CK242" i="9" s="1"/>
  <c r="CW140" i="9"/>
  <c r="CW242" i="9" s="1"/>
  <c r="BN140" i="9"/>
  <c r="BN242" i="9" s="1"/>
  <c r="BO140" i="9"/>
  <c r="BO242" i="9" s="1"/>
  <c r="CA140" i="9"/>
  <c r="CA242" i="9" s="1"/>
  <c r="CM140" i="9"/>
  <c r="CM242" i="9" s="1"/>
  <c r="CY140" i="9"/>
  <c r="CY242" i="9" s="1"/>
  <c r="BH140" i="9"/>
  <c r="BH242" i="9" s="1"/>
  <c r="BT140" i="9"/>
  <c r="BT242" i="9" s="1"/>
  <c r="CF140" i="9"/>
  <c r="CF242" i="9" s="1"/>
  <c r="CR140" i="9"/>
  <c r="CR242" i="9" s="1"/>
  <c r="BI140" i="9"/>
  <c r="BI242" i="9" s="1"/>
  <c r="BU140" i="9"/>
  <c r="BU242" i="9" s="1"/>
  <c r="CG140" i="9"/>
  <c r="CG242" i="9" s="1"/>
  <c r="CS140" i="9"/>
  <c r="CS242" i="9" s="1"/>
  <c r="BJ128" i="9"/>
  <c r="BJ232" i="9" s="1"/>
  <c r="BV128" i="9"/>
  <c r="BV232" i="9" s="1"/>
  <c r="CH128" i="9"/>
  <c r="CH232" i="9" s="1"/>
  <c r="CT128" i="9"/>
  <c r="CT232" i="9" s="1"/>
  <c r="BL128" i="9"/>
  <c r="BL232" i="9" s="1"/>
  <c r="BX128" i="9"/>
  <c r="BX232" i="9" s="1"/>
  <c r="CJ128" i="9"/>
  <c r="CJ232" i="9" s="1"/>
  <c r="CV128" i="9"/>
  <c r="CV232" i="9" s="1"/>
  <c r="BN128" i="9"/>
  <c r="BN232" i="9" s="1"/>
  <c r="BZ128" i="9"/>
  <c r="BZ232" i="9" s="1"/>
  <c r="CL128" i="9"/>
  <c r="CL232" i="9" s="1"/>
  <c r="CX128" i="9"/>
  <c r="CX232" i="9" s="1"/>
  <c r="BO128" i="9"/>
  <c r="BO232" i="9" s="1"/>
  <c r="CA128" i="9"/>
  <c r="CA232" i="9" s="1"/>
  <c r="CM128" i="9"/>
  <c r="CM232" i="9" s="1"/>
  <c r="CY128" i="9"/>
  <c r="CY232" i="9" s="1"/>
  <c r="BP128" i="9"/>
  <c r="BP232" i="9" s="1"/>
  <c r="CB128" i="9"/>
  <c r="CB232" i="9" s="1"/>
  <c r="CN128" i="9"/>
  <c r="CN232" i="9" s="1"/>
  <c r="CZ128" i="9"/>
  <c r="CZ232" i="9" s="1"/>
  <c r="BF128" i="9"/>
  <c r="BF232" i="9" s="1"/>
  <c r="BR128" i="9"/>
  <c r="BR232" i="9" s="1"/>
  <c r="CD128" i="9"/>
  <c r="CD232" i="9" s="1"/>
  <c r="CP128" i="9"/>
  <c r="CP232" i="9" s="1"/>
  <c r="BH128" i="9"/>
  <c r="BH232" i="9" s="1"/>
  <c r="BT128" i="9"/>
  <c r="BT232" i="9" s="1"/>
  <c r="CF128" i="9"/>
  <c r="CF232" i="9" s="1"/>
  <c r="CR128" i="9"/>
  <c r="CR232" i="9" s="1"/>
  <c r="CE128" i="9"/>
  <c r="CE232" i="9" s="1"/>
  <c r="BE128" i="9"/>
  <c r="BE232" i="9" s="1"/>
  <c r="CG128" i="9"/>
  <c r="CG232" i="9" s="1"/>
  <c r="BG128" i="9"/>
  <c r="BG232" i="9" s="1"/>
  <c r="CI128" i="9"/>
  <c r="CI232" i="9" s="1"/>
  <c r="BI128" i="9"/>
  <c r="BI232" i="9" s="1"/>
  <c r="CK128" i="9"/>
  <c r="CK232" i="9" s="1"/>
  <c r="BK128" i="9"/>
  <c r="BK232" i="9" s="1"/>
  <c r="CO128" i="9"/>
  <c r="CO232" i="9" s="1"/>
  <c r="BM128" i="9"/>
  <c r="BM232" i="9" s="1"/>
  <c r="CQ128" i="9"/>
  <c r="CQ232" i="9" s="1"/>
  <c r="BU128" i="9"/>
  <c r="BU232" i="9" s="1"/>
  <c r="CW128" i="9"/>
  <c r="CW232" i="9" s="1"/>
  <c r="BW128" i="9"/>
  <c r="BW232" i="9" s="1"/>
  <c r="DA128" i="9"/>
  <c r="DA232" i="9" s="1"/>
  <c r="BY128" i="9"/>
  <c r="BY232" i="9" s="1"/>
  <c r="BM116" i="9"/>
  <c r="BY116" i="9"/>
  <c r="CK116" i="9"/>
  <c r="CW116" i="9"/>
  <c r="BK116" i="9"/>
  <c r="BW116" i="9"/>
  <c r="CI116" i="9"/>
  <c r="CU116" i="9"/>
  <c r="BJ116" i="9"/>
  <c r="BZ116" i="9"/>
  <c r="CN116" i="9"/>
  <c r="BN116" i="9"/>
  <c r="CB116" i="9"/>
  <c r="CP116" i="9"/>
  <c r="BP116" i="9"/>
  <c r="CD116" i="9"/>
  <c r="CR116" i="9"/>
  <c r="BQ116" i="9"/>
  <c r="CE116" i="9"/>
  <c r="CS116" i="9"/>
  <c r="BR116" i="9"/>
  <c r="CF116" i="9"/>
  <c r="CT116" i="9"/>
  <c r="BF116" i="9"/>
  <c r="BT116" i="9"/>
  <c r="CH116" i="9"/>
  <c r="CX116" i="9"/>
  <c r="BH116" i="9"/>
  <c r="BV116" i="9"/>
  <c r="CL116" i="9"/>
  <c r="CZ116" i="9"/>
  <c r="BI116" i="9"/>
  <c r="CQ116" i="9"/>
  <c r="BL116" i="9"/>
  <c r="CV116" i="9"/>
  <c r="BO116" i="9"/>
  <c r="CY116" i="9"/>
  <c r="BS116" i="9"/>
  <c r="DA116" i="9"/>
  <c r="BU116" i="9"/>
  <c r="BX116" i="9"/>
  <c r="CA116" i="9"/>
  <c r="CJ116" i="9"/>
  <c r="BE116" i="9"/>
  <c r="CM116" i="9"/>
  <c r="BG116" i="9"/>
  <c r="CO116" i="9"/>
  <c r="BD117" i="9"/>
  <c r="CQ149" i="9"/>
  <c r="CE149" i="9"/>
  <c r="BS149" i="9"/>
  <c r="BG149" i="9"/>
  <c r="CR148" i="9"/>
  <c r="CF148" i="9"/>
  <c r="BT148" i="9"/>
  <c r="BH148" i="9"/>
  <c r="CS147" i="9"/>
  <c r="CS249" i="9" s="1"/>
  <c r="CG147" i="9"/>
  <c r="CG249" i="9" s="1"/>
  <c r="BU147" i="9"/>
  <c r="BU249" i="9" s="1"/>
  <c r="BH147" i="9"/>
  <c r="BH249" i="9" s="1"/>
  <c r="CQ146" i="9"/>
  <c r="CQ248" i="9" s="1"/>
  <c r="CA146" i="9"/>
  <c r="CA248" i="9" s="1"/>
  <c r="BM146" i="9"/>
  <c r="BM248" i="9" s="1"/>
  <c r="CV145" i="9"/>
  <c r="CV247" i="9" s="1"/>
  <c r="CH145" i="9"/>
  <c r="CH247" i="9" s="1"/>
  <c r="BT145" i="9"/>
  <c r="BT247" i="9" s="1"/>
  <c r="CY144" i="9"/>
  <c r="CY246" i="9" s="1"/>
  <c r="CH144" i="9"/>
  <c r="CH246" i="9" s="1"/>
  <c r="BO144" i="9"/>
  <c r="BO246" i="9" s="1"/>
  <c r="CU143" i="9"/>
  <c r="CU245" i="9" s="1"/>
  <c r="CB143" i="9"/>
  <c r="CB245" i="9" s="1"/>
  <c r="BK143" i="9"/>
  <c r="BK245" i="9" s="1"/>
  <c r="CO142" i="9"/>
  <c r="CO244" i="9" s="1"/>
  <c r="BT142" i="9"/>
  <c r="BT244" i="9" s="1"/>
  <c r="CY141" i="9"/>
  <c r="CY243" i="9" s="1"/>
  <c r="CC141" i="9"/>
  <c r="CC243" i="9" s="1"/>
  <c r="BE141" i="9"/>
  <c r="BE243" i="9" s="1"/>
  <c r="CD140" i="9"/>
  <c r="CD242" i="9" s="1"/>
  <c r="BE140" i="9"/>
  <c r="BE242" i="9" s="1"/>
  <c r="CR138" i="9"/>
  <c r="CR241" i="9" s="1"/>
  <c r="BH138" i="9"/>
  <c r="BH241" i="9" s="1"/>
  <c r="BU137" i="9"/>
  <c r="BU240" i="9" s="1"/>
  <c r="CH136" i="9"/>
  <c r="CM135" i="9"/>
  <c r="CN134" i="9"/>
  <c r="CN238" i="9" s="1"/>
  <c r="CN133" i="9"/>
  <c r="CN237" i="9" s="1"/>
  <c r="CC132" i="9"/>
  <c r="CC236" i="9" s="1"/>
  <c r="BL131" i="9"/>
  <c r="BL235" i="9" s="1"/>
  <c r="CH129" i="9"/>
  <c r="CH233" i="9" s="1"/>
  <c r="BY123" i="9"/>
  <c r="BY258" i="9" s="1"/>
  <c r="BU119" i="9"/>
  <c r="BU254" i="9" s="1"/>
  <c r="BL221" i="9"/>
  <c r="BJ220" i="9"/>
  <c r="BE193" i="9"/>
  <c r="BF197" i="9"/>
  <c r="BE219" i="9"/>
  <c r="BE221" i="9" s="1"/>
  <c r="BY193" i="9"/>
  <c r="BZ197" i="9"/>
  <c r="BN197" i="9"/>
  <c r="BM193" i="9"/>
  <c r="BZ167" i="9"/>
  <c r="CA173" i="9"/>
  <c r="CA174" i="9" s="1"/>
  <c r="BO173" i="9"/>
  <c r="BN167" i="9"/>
  <c r="BS166" i="9"/>
  <c r="BT172" i="9"/>
  <c r="BT174" i="9" s="1"/>
  <c r="BH172" i="9"/>
  <c r="BG166" i="9"/>
  <c r="BW165" i="9"/>
  <c r="BV165" i="9"/>
  <c r="BV168" i="9" s="1"/>
  <c r="BK165" i="9"/>
  <c r="BJ165" i="9"/>
  <c r="CC215" i="9"/>
  <c r="CD219" i="9"/>
  <c r="CE167" i="9"/>
  <c r="CF173" i="9"/>
  <c r="CG172" i="9"/>
  <c r="CF166" i="9"/>
  <c r="CW220" i="9"/>
  <c r="CK220" i="9"/>
  <c r="CP193" i="9"/>
  <c r="CQ197" i="9"/>
  <c r="CZ173" i="9"/>
  <c r="CY167" i="9"/>
  <c r="CN173" i="9"/>
  <c r="CM167" i="9"/>
  <c r="CV166" i="9"/>
  <c r="CW172" i="9"/>
  <c r="CW174" i="9" s="1"/>
  <c r="CK172" i="9"/>
  <c r="CJ166" i="9"/>
  <c r="CZ171" i="9"/>
  <c r="CY165" i="9"/>
  <c r="CN171" i="9"/>
  <c r="CM165" i="9"/>
  <c r="BL139" i="9"/>
  <c r="BX139" i="9"/>
  <c r="CJ139" i="9"/>
  <c r="CV139" i="9"/>
  <c r="BM139" i="9"/>
  <c r="BY139" i="9"/>
  <c r="CK139" i="9"/>
  <c r="CW139" i="9"/>
  <c r="BN139" i="9"/>
  <c r="BZ139" i="9"/>
  <c r="CL139" i="9"/>
  <c r="CX139" i="9"/>
  <c r="BO139" i="9"/>
  <c r="CA139" i="9"/>
  <c r="CM139" i="9"/>
  <c r="CY139" i="9"/>
  <c r="BP139" i="9"/>
  <c r="CB139" i="9"/>
  <c r="CN139" i="9"/>
  <c r="CZ139" i="9"/>
  <c r="BI139" i="9"/>
  <c r="BU139" i="9"/>
  <c r="CG139" i="9"/>
  <c r="CS139" i="9"/>
  <c r="BJ139" i="9"/>
  <c r="BV139" i="9"/>
  <c r="CH139" i="9"/>
  <c r="CT139" i="9"/>
  <c r="BK127" i="9"/>
  <c r="BW127" i="9"/>
  <c r="CI127" i="9"/>
  <c r="CU127" i="9"/>
  <c r="BM127" i="9"/>
  <c r="BY127" i="9"/>
  <c r="CK127" i="9"/>
  <c r="CW127" i="9"/>
  <c r="BO127" i="9"/>
  <c r="CA127" i="9"/>
  <c r="CM127" i="9"/>
  <c r="CY127" i="9"/>
  <c r="BP127" i="9"/>
  <c r="CB127" i="9"/>
  <c r="CN127" i="9"/>
  <c r="CZ127" i="9"/>
  <c r="BE127" i="9"/>
  <c r="BQ127" i="9"/>
  <c r="CC127" i="9"/>
  <c r="CO127" i="9"/>
  <c r="DA127" i="9"/>
  <c r="BG127" i="9"/>
  <c r="BS127" i="9"/>
  <c r="CE127" i="9"/>
  <c r="CQ127" i="9"/>
  <c r="BI127" i="9"/>
  <c r="BU127" i="9"/>
  <c r="CG127" i="9"/>
  <c r="CS127" i="9"/>
  <c r="BT127" i="9"/>
  <c r="CV127" i="9"/>
  <c r="BV127" i="9"/>
  <c r="CX127" i="9"/>
  <c r="BX127" i="9"/>
  <c r="BZ127" i="9"/>
  <c r="CD127" i="9"/>
  <c r="CF127" i="9"/>
  <c r="BF127" i="9"/>
  <c r="CH127" i="9"/>
  <c r="BL127" i="9"/>
  <c r="CP127" i="9"/>
  <c r="BN127" i="9"/>
  <c r="CR127" i="9"/>
  <c r="BR127" i="9"/>
  <c r="CT127" i="9"/>
  <c r="BN115" i="9"/>
  <c r="BN228" i="9" s="1"/>
  <c r="BZ115" i="9"/>
  <c r="BZ228" i="9" s="1"/>
  <c r="CL115" i="9"/>
  <c r="CL228" i="9" s="1"/>
  <c r="CX115" i="9"/>
  <c r="CX228" i="9" s="1"/>
  <c r="BL115" i="9"/>
  <c r="BL228" i="9" s="1"/>
  <c r="BX115" i="9"/>
  <c r="BX228" i="9" s="1"/>
  <c r="CJ115" i="9"/>
  <c r="CJ228" i="9" s="1"/>
  <c r="CV115" i="9"/>
  <c r="CV228" i="9" s="1"/>
  <c r="BQ115" i="9"/>
  <c r="BQ228" i="9" s="1"/>
  <c r="CE115" i="9"/>
  <c r="CE228" i="9" s="1"/>
  <c r="CS115" i="9"/>
  <c r="CS228" i="9" s="1"/>
  <c r="BE115" i="9"/>
  <c r="BE228" i="9" s="1"/>
  <c r="BS115" i="9"/>
  <c r="BS228" i="9" s="1"/>
  <c r="CG115" i="9"/>
  <c r="CG228" i="9" s="1"/>
  <c r="CU115" i="9"/>
  <c r="CU228" i="9" s="1"/>
  <c r="BG115" i="9"/>
  <c r="BG228" i="9" s="1"/>
  <c r="BU115" i="9"/>
  <c r="BU228" i="9" s="1"/>
  <c r="CI115" i="9"/>
  <c r="CI228" i="9" s="1"/>
  <c r="CY115" i="9"/>
  <c r="CY228" i="9" s="1"/>
  <c r="BH115" i="9"/>
  <c r="BH228" i="9" s="1"/>
  <c r="BV115" i="9"/>
  <c r="BV228" i="9" s="1"/>
  <c r="CK115" i="9"/>
  <c r="CK228" i="9" s="1"/>
  <c r="CZ115" i="9"/>
  <c r="CZ228" i="9" s="1"/>
  <c r="BI115" i="9"/>
  <c r="BI228" i="9" s="1"/>
  <c r="BW115" i="9"/>
  <c r="BW228" i="9" s="1"/>
  <c r="CM115" i="9"/>
  <c r="CM228" i="9" s="1"/>
  <c r="DA115" i="9"/>
  <c r="DA228" i="9" s="1"/>
  <c r="BK115" i="9"/>
  <c r="BK228" i="9" s="1"/>
  <c r="CA115" i="9"/>
  <c r="CA228" i="9" s="1"/>
  <c r="CO115" i="9"/>
  <c r="CO228" i="9" s="1"/>
  <c r="BO115" i="9"/>
  <c r="BO228" i="9" s="1"/>
  <c r="CC115" i="9"/>
  <c r="CC228" i="9" s="1"/>
  <c r="CQ115" i="9"/>
  <c r="CQ228" i="9" s="1"/>
  <c r="BY115" i="9"/>
  <c r="BY228" i="9" s="1"/>
  <c r="CB115" i="9"/>
  <c r="CB228" i="9" s="1"/>
  <c r="CD115" i="9"/>
  <c r="CD228" i="9" s="1"/>
  <c r="CF115" i="9"/>
  <c r="CF228" i="9" s="1"/>
  <c r="CH115" i="9"/>
  <c r="CH228" i="9" s="1"/>
  <c r="CN115" i="9"/>
  <c r="CN228" i="9" s="1"/>
  <c r="BF115" i="9"/>
  <c r="BF228" i="9" s="1"/>
  <c r="CP115" i="9"/>
  <c r="CP228" i="9" s="1"/>
  <c r="BP115" i="9"/>
  <c r="BP228" i="9" s="1"/>
  <c r="CW115" i="9"/>
  <c r="CW228" i="9" s="1"/>
  <c r="BR115" i="9"/>
  <c r="BR228" i="9" s="1"/>
  <c r="BT115" i="9"/>
  <c r="BT228" i="9" s="1"/>
  <c r="BD140" i="9"/>
  <c r="BD128" i="9"/>
  <c r="BD116" i="9"/>
  <c r="CP149" i="9"/>
  <c r="CD149" i="9"/>
  <c r="BR149" i="9"/>
  <c r="CQ148" i="9"/>
  <c r="CE148" i="9"/>
  <c r="BS148" i="9"/>
  <c r="CR147" i="9"/>
  <c r="CR249" i="9" s="1"/>
  <c r="CF147" i="9"/>
  <c r="CF249" i="9" s="1"/>
  <c r="BT147" i="9"/>
  <c r="BT249" i="9" s="1"/>
  <c r="BG147" i="9"/>
  <c r="BG249" i="9" s="1"/>
  <c r="CN146" i="9"/>
  <c r="CN248" i="9" s="1"/>
  <c r="BZ146" i="9"/>
  <c r="BZ248" i="9" s="1"/>
  <c r="BL146" i="9"/>
  <c r="BL248" i="9" s="1"/>
  <c r="CU145" i="9"/>
  <c r="CU247" i="9" s="1"/>
  <c r="CG145" i="9"/>
  <c r="CG247" i="9" s="1"/>
  <c r="BQ145" i="9"/>
  <c r="BQ247" i="9" s="1"/>
  <c r="CX144" i="9"/>
  <c r="CX246" i="9" s="1"/>
  <c r="CG144" i="9"/>
  <c r="CG246" i="9" s="1"/>
  <c r="BN144" i="9"/>
  <c r="BN246" i="9" s="1"/>
  <c r="CT143" i="9"/>
  <c r="CT245" i="9" s="1"/>
  <c r="CA143" i="9"/>
  <c r="CA245" i="9" s="1"/>
  <c r="BJ143" i="9"/>
  <c r="BJ245" i="9" s="1"/>
  <c r="CN142" i="9"/>
  <c r="CN244" i="9" s="1"/>
  <c r="BR142" i="9"/>
  <c r="BR244" i="9" s="1"/>
  <c r="CW141" i="9"/>
  <c r="CW243" i="9" s="1"/>
  <c r="CB141" i="9"/>
  <c r="CB243" i="9" s="1"/>
  <c r="DA140" i="9"/>
  <c r="DA242" i="9" s="1"/>
  <c r="CC140" i="9"/>
  <c r="CC242" i="9" s="1"/>
  <c r="DA139" i="9"/>
  <c r="BT139" i="9"/>
  <c r="CQ138" i="9"/>
  <c r="CQ241" i="9" s="1"/>
  <c r="BT137" i="9"/>
  <c r="BT240" i="9" s="1"/>
  <c r="CG136" i="9"/>
  <c r="CI135" i="9"/>
  <c r="CJ134" i="9"/>
  <c r="CJ238" i="9" s="1"/>
  <c r="CI133" i="9"/>
  <c r="CI237" i="9" s="1"/>
  <c r="BV132" i="9"/>
  <c r="BV236" i="9" s="1"/>
  <c r="BG131" i="9"/>
  <c r="BG235" i="9" s="1"/>
  <c r="BZ129" i="9"/>
  <c r="BZ233" i="9" s="1"/>
  <c r="CT122" i="9"/>
  <c r="CT257" i="9" s="1"/>
  <c r="CM118" i="9"/>
  <c r="CM253" i="9" s="1"/>
  <c r="BW215" i="9"/>
  <c r="BW217" i="9" s="1"/>
  <c r="BV215" i="9"/>
  <c r="BW219" i="9"/>
  <c r="BF167" i="9"/>
  <c r="BG173" i="9"/>
  <c r="BG174" i="9" s="1"/>
  <c r="BO171" i="9"/>
  <c r="BO174" i="9" s="1"/>
  <c r="BN165" i="9"/>
  <c r="BZ216" i="9"/>
  <c r="BN216" i="9"/>
  <c r="CA215" i="9"/>
  <c r="CA217" i="9" s="1"/>
  <c r="BO215" i="9"/>
  <c r="BX193" i="9"/>
  <c r="BY197" i="9"/>
  <c r="BL193" i="9"/>
  <c r="BZ173" i="9"/>
  <c r="BY167" i="9"/>
  <c r="BN173" i="9"/>
  <c r="BM167" i="9"/>
  <c r="BG172" i="9"/>
  <c r="BF166" i="9"/>
  <c r="BV171" i="9"/>
  <c r="BV174" i="9" s="1"/>
  <c r="BU165" i="9"/>
  <c r="BJ171" i="9"/>
  <c r="BJ174" i="9" s="1"/>
  <c r="BI165" i="9"/>
  <c r="CF172" i="9"/>
  <c r="CE166" i="9"/>
  <c r="CV216" i="9"/>
  <c r="CU216" i="9"/>
  <c r="CV220" i="9"/>
  <c r="CJ216" i="9"/>
  <c r="CI216" i="9"/>
  <c r="CJ220" i="9"/>
  <c r="CX167" i="9"/>
  <c r="CY173" i="9"/>
  <c r="CL167" i="9"/>
  <c r="CM173" i="9"/>
  <c r="CY171" i="9"/>
  <c r="CY174" i="9" s="1"/>
  <c r="CX165" i="9"/>
  <c r="CL165" i="9"/>
  <c r="CM171" i="9"/>
  <c r="BM138" i="9"/>
  <c r="BM241" i="9" s="1"/>
  <c r="BY138" i="9"/>
  <c r="BY241" i="9" s="1"/>
  <c r="CK138" i="9"/>
  <c r="CK241" i="9" s="1"/>
  <c r="CW138" i="9"/>
  <c r="CW241" i="9" s="1"/>
  <c r="BN138" i="9"/>
  <c r="BN241" i="9" s="1"/>
  <c r="BZ138" i="9"/>
  <c r="BZ241" i="9" s="1"/>
  <c r="CL138" i="9"/>
  <c r="CL241" i="9" s="1"/>
  <c r="CX138" i="9"/>
  <c r="CX241" i="9" s="1"/>
  <c r="BO138" i="9"/>
  <c r="BO241" i="9" s="1"/>
  <c r="CA138" i="9"/>
  <c r="CA241" i="9" s="1"/>
  <c r="CM138" i="9"/>
  <c r="CM241" i="9" s="1"/>
  <c r="CY138" i="9"/>
  <c r="CY241" i="9" s="1"/>
  <c r="BP138" i="9"/>
  <c r="BP241" i="9" s="1"/>
  <c r="CB138" i="9"/>
  <c r="CB241" i="9" s="1"/>
  <c r="CN138" i="9"/>
  <c r="CN241" i="9" s="1"/>
  <c r="CZ138" i="9"/>
  <c r="CZ241" i="9" s="1"/>
  <c r="BE138" i="9"/>
  <c r="BE241" i="9" s="1"/>
  <c r="BQ138" i="9"/>
  <c r="BQ241" i="9" s="1"/>
  <c r="CC138" i="9"/>
  <c r="CC241" i="9" s="1"/>
  <c r="CO138" i="9"/>
  <c r="CO241" i="9" s="1"/>
  <c r="DA138" i="9"/>
  <c r="DA241" i="9" s="1"/>
  <c r="BF138" i="9"/>
  <c r="BF241" i="9" s="1"/>
  <c r="BR138" i="9"/>
  <c r="BR241" i="9" s="1"/>
  <c r="CD138" i="9"/>
  <c r="CD241" i="9" s="1"/>
  <c r="CP138" i="9"/>
  <c r="CP241" i="9" s="1"/>
  <c r="BJ138" i="9"/>
  <c r="BJ241" i="9" s="1"/>
  <c r="BV138" i="9"/>
  <c r="BV241" i="9" s="1"/>
  <c r="CH138" i="9"/>
  <c r="CH241" i="9" s="1"/>
  <c r="CT138" i="9"/>
  <c r="CT241" i="9" s="1"/>
  <c r="BK138" i="9"/>
  <c r="BK241" i="9" s="1"/>
  <c r="BW138" i="9"/>
  <c r="BW241" i="9" s="1"/>
  <c r="CI138" i="9"/>
  <c r="CI241" i="9" s="1"/>
  <c r="CU138" i="9"/>
  <c r="CU241" i="9" s="1"/>
  <c r="BL126" i="9"/>
  <c r="BL231" i="9" s="1"/>
  <c r="BX126" i="9"/>
  <c r="BX231" i="9" s="1"/>
  <c r="CJ126" i="9"/>
  <c r="CJ231" i="9" s="1"/>
  <c r="CV126" i="9"/>
  <c r="CV231" i="9" s="1"/>
  <c r="BN126" i="9"/>
  <c r="BN231" i="9" s="1"/>
  <c r="BZ126" i="9"/>
  <c r="BZ231" i="9" s="1"/>
  <c r="CL126" i="9"/>
  <c r="CL231" i="9" s="1"/>
  <c r="CX126" i="9"/>
  <c r="CX231" i="9" s="1"/>
  <c r="BP126" i="9"/>
  <c r="BP231" i="9" s="1"/>
  <c r="CB126" i="9"/>
  <c r="CB231" i="9" s="1"/>
  <c r="CN126" i="9"/>
  <c r="CN231" i="9" s="1"/>
  <c r="CZ126" i="9"/>
  <c r="CZ231" i="9" s="1"/>
  <c r="BE126" i="9"/>
  <c r="BE231" i="9" s="1"/>
  <c r="BQ126" i="9"/>
  <c r="BQ231" i="9" s="1"/>
  <c r="CC126" i="9"/>
  <c r="CC231" i="9" s="1"/>
  <c r="CO126" i="9"/>
  <c r="CO231" i="9" s="1"/>
  <c r="DA126" i="9"/>
  <c r="DA231" i="9" s="1"/>
  <c r="BF126" i="9"/>
  <c r="BF231" i="9" s="1"/>
  <c r="BR126" i="9"/>
  <c r="BR231" i="9" s="1"/>
  <c r="CD126" i="9"/>
  <c r="CD231" i="9" s="1"/>
  <c r="CP126" i="9"/>
  <c r="CP231" i="9" s="1"/>
  <c r="BH126" i="9"/>
  <c r="BH231" i="9" s="1"/>
  <c r="BT126" i="9"/>
  <c r="BT231" i="9" s="1"/>
  <c r="CF126" i="9"/>
  <c r="CF231" i="9" s="1"/>
  <c r="CR126" i="9"/>
  <c r="CR231" i="9" s="1"/>
  <c r="BJ126" i="9"/>
  <c r="BJ231" i="9" s="1"/>
  <c r="BV126" i="9"/>
  <c r="BV231" i="9" s="1"/>
  <c r="CH126" i="9"/>
  <c r="CH231" i="9" s="1"/>
  <c r="CT126" i="9"/>
  <c r="CT231" i="9" s="1"/>
  <c r="BK126" i="9"/>
  <c r="BK231" i="9" s="1"/>
  <c r="CM126" i="9"/>
  <c r="CM231" i="9" s="1"/>
  <c r="BM126" i="9"/>
  <c r="BM231" i="9" s="1"/>
  <c r="CQ126" i="9"/>
  <c r="CQ231" i="9" s="1"/>
  <c r="BO126" i="9"/>
  <c r="BO231" i="9" s="1"/>
  <c r="CS126" i="9"/>
  <c r="CS231" i="9" s="1"/>
  <c r="BS126" i="9"/>
  <c r="BS231" i="9" s="1"/>
  <c r="CU126" i="9"/>
  <c r="CU231" i="9" s="1"/>
  <c r="BU126" i="9"/>
  <c r="BU231" i="9" s="1"/>
  <c r="CW126" i="9"/>
  <c r="CW231" i="9" s="1"/>
  <c r="BW126" i="9"/>
  <c r="BW231" i="9" s="1"/>
  <c r="CY126" i="9"/>
  <c r="CY231" i="9" s="1"/>
  <c r="BY126" i="9"/>
  <c r="BY231" i="9" s="1"/>
  <c r="CG126" i="9"/>
  <c r="CG231" i="9" s="1"/>
  <c r="BG126" i="9"/>
  <c r="BG231" i="9" s="1"/>
  <c r="CI126" i="9"/>
  <c r="CI231" i="9" s="1"/>
  <c r="BI126" i="9"/>
  <c r="BI231" i="9" s="1"/>
  <c r="CK126" i="9"/>
  <c r="CK231" i="9" s="1"/>
  <c r="CM146" i="9"/>
  <c r="CM248" i="9" s="1"/>
  <c r="BY146" i="9"/>
  <c r="BY248" i="9" s="1"/>
  <c r="BK146" i="9"/>
  <c r="BK248" i="9" s="1"/>
  <c r="CT145" i="9"/>
  <c r="CT247" i="9" s="1"/>
  <c r="CF145" i="9"/>
  <c r="CF247" i="9" s="1"/>
  <c r="BP145" i="9"/>
  <c r="BP247" i="9" s="1"/>
  <c r="CJ138" i="9"/>
  <c r="CJ241" i="9" s="1"/>
  <c r="BZ136" i="9"/>
  <c r="CI134" i="9"/>
  <c r="CI238" i="9" s="1"/>
  <c r="CH133" i="9"/>
  <c r="CH237" i="9" s="1"/>
  <c r="CA126" i="9"/>
  <c r="CA231" i="9" s="1"/>
  <c r="CR122" i="9"/>
  <c r="CR257" i="9" s="1"/>
  <c r="CK118" i="9"/>
  <c r="CK253" i="9" s="1"/>
  <c r="CZ219" i="9"/>
  <c r="CN158" i="9"/>
  <c r="CN182" i="9"/>
  <c r="CM174" i="9"/>
  <c r="CL158" i="9"/>
  <c r="CL182" i="9"/>
  <c r="CG158" i="9"/>
  <c r="CG182" i="9"/>
  <c r="CG174" i="9"/>
  <c r="CZ220" i="9"/>
  <c r="CN220" i="9"/>
  <c r="CV182" i="9"/>
  <c r="CV184" i="9" s="1"/>
  <c r="CV158" i="9"/>
  <c r="CV174" i="9"/>
  <c r="CJ158" i="9"/>
  <c r="CJ182" i="9"/>
  <c r="CJ184" i="9" s="1"/>
  <c r="CX158" i="9"/>
  <c r="CX182" i="9"/>
  <c r="CX184" i="9" s="1"/>
  <c r="CO158" i="9"/>
  <c r="CO182" i="9"/>
  <c r="BV158" i="9"/>
  <c r="BV182" i="9"/>
  <c r="BJ158" i="9"/>
  <c r="BJ182" i="9"/>
  <c r="CT182" i="9"/>
  <c r="CT158" i="9"/>
  <c r="CH158" i="9"/>
  <c r="CH182" i="9"/>
  <c r="CR158" i="9"/>
  <c r="CR182" i="9"/>
  <c r="CR184" i="9" s="1"/>
  <c r="CR174" i="9"/>
  <c r="BN184" i="9"/>
  <c r="CK174" i="9"/>
  <c r="DA158" i="9"/>
  <c r="DA182" i="9"/>
  <c r="DA184" i="9" s="1"/>
  <c r="DA174" i="9"/>
  <c r="CU158" i="9"/>
  <c r="CU182" i="9"/>
  <c r="CI158" i="9"/>
  <c r="BU184" i="9"/>
  <c r="CS182" i="9"/>
  <c r="CS184" i="9" s="1"/>
  <c r="CS158" i="9"/>
  <c r="CQ158" i="9"/>
  <c r="CQ174" i="9"/>
  <c r="CC158" i="9"/>
  <c r="CC182" i="9"/>
  <c r="BQ158" i="9"/>
  <c r="BQ182" i="9"/>
  <c r="BQ184" i="9" s="1"/>
  <c r="CP158" i="9"/>
  <c r="CP182" i="9"/>
  <c r="CP184" i="9" s="1"/>
  <c r="CB158" i="9"/>
  <c r="CB182" i="9"/>
  <c r="BP158" i="9"/>
  <c r="BP182" i="9"/>
  <c r="CQ182" i="9"/>
  <c r="CQ184" i="9" s="1"/>
  <c r="BF158" i="9"/>
  <c r="BF182" i="9"/>
  <c r="BF184" i="9" s="1"/>
  <c r="CZ158" i="9"/>
  <c r="BO184" i="9"/>
  <c r="CN219" i="9"/>
  <c r="BE171" i="9"/>
  <c r="BE158" i="9"/>
  <c r="BE182" i="9"/>
  <c r="BE184" i="9" s="1"/>
  <c r="BN158" i="9"/>
  <c r="BN174" i="9"/>
  <c r="CY219" i="9"/>
  <c r="CY221" i="9" s="1"/>
  <c r="CM219" i="9"/>
  <c r="CY158" i="9"/>
  <c r="CY182" i="9"/>
  <c r="CY184" i="9" s="1"/>
  <c r="CM158" i="9"/>
  <c r="CM182" i="9"/>
  <c r="BD158" i="9"/>
  <c r="BD182" i="9"/>
  <c r="BD184" i="9" s="1"/>
  <c r="CI182" i="9"/>
  <c r="CI184" i="9" s="1"/>
  <c r="CC220" i="9"/>
  <c r="BQ220" i="9"/>
  <c r="DA220" i="9"/>
  <c r="CO220" i="9"/>
  <c r="CW158" i="9"/>
  <c r="CW182" i="9"/>
  <c r="CW184" i="9" s="1"/>
  <c r="CK158" i="9"/>
  <c r="CA184" i="9"/>
  <c r="BZ182" i="9"/>
  <c r="CF158" i="9"/>
  <c r="BT158" i="9"/>
  <c r="BH158" i="9"/>
  <c r="CE158" i="9"/>
  <c r="BS158" i="9"/>
  <c r="BG158" i="9"/>
  <c r="CK184" i="9"/>
  <c r="BY184" i="9"/>
  <c r="BM184" i="9"/>
  <c r="CD158" i="9"/>
  <c r="BR158" i="9"/>
  <c r="CB219" i="9"/>
  <c r="BP219" i="9"/>
  <c r="CA158" i="9"/>
  <c r="BO158" i="9"/>
  <c r="CX193" i="9"/>
  <c r="BY158" i="9"/>
  <c r="BM158" i="9"/>
  <c r="BX158" i="9"/>
  <c r="BL158" i="9"/>
  <c r="BW158" i="9"/>
  <c r="BK158" i="9"/>
  <c r="CO184" i="9"/>
  <c r="CC184" i="9"/>
  <c r="CF182" i="9"/>
  <c r="CF184" i="9" s="1"/>
  <c r="BT182" i="9"/>
  <c r="BT184" i="9" s="1"/>
  <c r="BH182" i="9"/>
  <c r="BH184" i="9" s="1"/>
  <c r="BU158" i="9"/>
  <c r="BI158" i="9"/>
  <c r="CD182" i="9"/>
  <c r="CD184" i="9" s="1"/>
  <c r="BR182" i="9"/>
  <c r="BR184" i="9" s="1"/>
  <c r="CT197" i="9"/>
  <c r="CB220" i="9"/>
  <c r="BP220" i="9"/>
  <c r="CA219" i="9"/>
  <c r="CA221" i="9" s="1"/>
  <c r="BO219" i="9"/>
  <c r="CM221" i="9"/>
  <c r="CO217" i="9"/>
  <c r="DA217" i="9"/>
  <c r="CC217" i="9"/>
  <c r="CW217" i="9"/>
  <c r="CK217" i="9"/>
  <c r="CK223" i="9" s="1"/>
  <c r="BY217" i="9"/>
  <c r="BY223" i="9" s="1"/>
  <c r="BM217" i="9"/>
  <c r="CS221" i="9"/>
  <c r="CG221" i="9"/>
  <c r="BU221" i="9"/>
  <c r="BI221" i="9"/>
  <c r="CZ221" i="9"/>
  <c r="CN221" i="9"/>
  <c r="CB221" i="9"/>
  <c r="BP221" i="9"/>
  <c r="CY220" i="9"/>
  <c r="CM220" i="9"/>
  <c r="CA220" i="9"/>
  <c r="BO220" i="9"/>
  <c r="BO221" i="9" s="1"/>
  <c r="CX219" i="9"/>
  <c r="CL219" i="9"/>
  <c r="CL221" i="9" s="1"/>
  <c r="BZ219" i="9"/>
  <c r="BZ221" i="9" s="1"/>
  <c r="BN219" i="9"/>
  <c r="BN221" i="9" s="1"/>
  <c r="CT216" i="9"/>
  <c r="CT217" i="9" s="1"/>
  <c r="CT223" i="9" s="1"/>
  <c r="CH216" i="9"/>
  <c r="CH217" i="9" s="1"/>
  <c r="CH223" i="9" s="1"/>
  <c r="BV216" i="9"/>
  <c r="BV217" i="9" s="1"/>
  <c r="BV223" i="9" s="1"/>
  <c r="BJ216" i="9"/>
  <c r="BJ217" i="9" s="1"/>
  <c r="CS215" i="9"/>
  <c r="CG215" i="9"/>
  <c r="BU215" i="9"/>
  <c r="BI215" i="9"/>
  <c r="CS216" i="9"/>
  <c r="CG216" i="9"/>
  <c r="BU216" i="9"/>
  <c r="BI216" i="9"/>
  <c r="CR215" i="9"/>
  <c r="CF215" i="9"/>
  <c r="BT215" i="9"/>
  <c r="BH215" i="9"/>
  <c r="CU220" i="9"/>
  <c r="CU221" i="9" s="1"/>
  <c r="CI220" i="9"/>
  <c r="BW220" i="9"/>
  <c r="BW221" i="9" s="1"/>
  <c r="BW223" i="9" s="1"/>
  <c r="BK220" i="9"/>
  <c r="BK221" i="9" s="1"/>
  <c r="BK223" i="9" s="1"/>
  <c r="CT219" i="9"/>
  <c r="CT221" i="9" s="1"/>
  <c r="CH219" i="9"/>
  <c r="CH221" i="9" s="1"/>
  <c r="BV219" i="9"/>
  <c r="BV221" i="9" s="1"/>
  <c r="BJ219" i="9"/>
  <c r="BJ221" i="9" s="1"/>
  <c r="CR216" i="9"/>
  <c r="CF216" i="9"/>
  <c r="BT216" i="9"/>
  <c r="BH216" i="9"/>
  <c r="CQ215" i="9"/>
  <c r="CE215" i="9"/>
  <c r="BS215" i="9"/>
  <c r="BG215" i="9"/>
  <c r="CQ216" i="9"/>
  <c r="CE216" i="9"/>
  <c r="BS216" i="9"/>
  <c r="BG216" i="9"/>
  <c r="CP215" i="9"/>
  <c r="CP217" i="9" s="1"/>
  <c r="CD215" i="9"/>
  <c r="CD217" i="9" s="1"/>
  <c r="BR215" i="9"/>
  <c r="BR217" i="9" s="1"/>
  <c r="BH219" i="9"/>
  <c r="BH221" i="9" s="1"/>
  <c r="DA216" i="9"/>
  <c r="CO216" i="9"/>
  <c r="CC216" i="9"/>
  <c r="BQ216" i="9"/>
  <c r="BQ217" i="9" s="1"/>
  <c r="BQ223" i="9" s="1"/>
  <c r="CZ215" i="9"/>
  <c r="CZ217" i="9" s="1"/>
  <c r="CN215" i="9"/>
  <c r="CN217" i="9" s="1"/>
  <c r="CB215" i="9"/>
  <c r="CB217" i="9" s="1"/>
  <c r="BP215" i="9"/>
  <c r="BP217" i="9" s="1"/>
  <c r="BP223" i="9" s="1"/>
  <c r="CP220" i="9"/>
  <c r="CP221" i="9" s="1"/>
  <c r="CD220" i="9"/>
  <c r="CD221" i="9" s="1"/>
  <c r="BR220" i="9"/>
  <c r="BR221" i="9" s="1"/>
  <c r="DA219" i="9"/>
  <c r="DA221" i="9" s="1"/>
  <c r="CO219" i="9"/>
  <c r="CC219" i="9"/>
  <c r="CC221" i="9" s="1"/>
  <c r="BQ219" i="9"/>
  <c r="BQ221" i="9" s="1"/>
  <c r="CY216" i="9"/>
  <c r="CY217" i="9" s="1"/>
  <c r="CM216" i="9"/>
  <c r="CM217" i="9" s="1"/>
  <c r="CA216" i="9"/>
  <c r="BO216" i="9"/>
  <c r="BO217" i="9" s="1"/>
  <c r="CX215" i="9"/>
  <c r="CX217" i="9" s="1"/>
  <c r="CL215" i="9"/>
  <c r="CL217" i="9" s="1"/>
  <c r="CL223" i="9" s="1"/>
  <c r="BZ215" i="9"/>
  <c r="BZ217" i="9" s="1"/>
  <c r="BZ223" i="9" s="1"/>
  <c r="BN215" i="9"/>
  <c r="BN217" i="9" s="1"/>
  <c r="BN223" i="9" s="1"/>
  <c r="BF223" i="9"/>
  <c r="CU193" i="9"/>
  <c r="CZ197" i="9"/>
  <c r="BM197" i="9"/>
  <c r="CO193" i="9"/>
  <c r="CC193" i="9"/>
  <c r="BQ193" i="9"/>
  <c r="CN193" i="9"/>
  <c r="CB193" i="9"/>
  <c r="BP193" i="9"/>
  <c r="CN184" i="9"/>
  <c r="CB184" i="9"/>
  <c r="BP184" i="9"/>
  <c r="CO197" i="9"/>
  <c r="CC197" i="9"/>
  <c r="BQ197" i="9"/>
  <c r="CL193" i="9"/>
  <c r="BZ193" i="9"/>
  <c r="BN193" i="9"/>
  <c r="BF168" i="9"/>
  <c r="CP168" i="9"/>
  <c r="CD168" i="9"/>
  <c r="BR168" i="9"/>
  <c r="CU168" i="9"/>
  <c r="BW168" i="9"/>
  <c r="BK168" i="9"/>
  <c r="CP173" i="9"/>
  <c r="CD173" i="9"/>
  <c r="BR173" i="9"/>
  <c r="CP172" i="9"/>
  <c r="CD172" i="9"/>
  <c r="BR172" i="9"/>
  <c r="CP171" i="9"/>
  <c r="CD171" i="9"/>
  <c r="BR171" i="9"/>
  <c r="CU173" i="9"/>
  <c r="CI173" i="9"/>
  <c r="BW173" i="9"/>
  <c r="BK173" i="9"/>
  <c r="CU172" i="9"/>
  <c r="CI172" i="9"/>
  <c r="BW172" i="9"/>
  <c r="BK172" i="9"/>
  <c r="CU171" i="9"/>
  <c r="CU174" i="9" s="1"/>
  <c r="CI171" i="9"/>
  <c r="BW171" i="9"/>
  <c r="BK171" i="9"/>
  <c r="BE172" i="9"/>
  <c r="BE174" i="9" s="1"/>
  <c r="BE168" i="9"/>
  <c r="CY223" i="9" l="1"/>
  <c r="CA223" i="9"/>
  <c r="BV176" i="9"/>
  <c r="BW176" i="9"/>
  <c r="CI217" i="9"/>
  <c r="CI223" i="9" s="1"/>
  <c r="CL260" i="9"/>
  <c r="BL168" i="9"/>
  <c r="BL176" i="9" s="1"/>
  <c r="BM168" i="9"/>
  <c r="CT168" i="9"/>
  <c r="BF174" i="9"/>
  <c r="BH174" i="9"/>
  <c r="CD176" i="9"/>
  <c r="CT184" i="9"/>
  <c r="BJ184" i="9"/>
  <c r="BY168" i="9"/>
  <c r="CY168" i="9"/>
  <c r="CY176" i="9" s="1"/>
  <c r="BG168" i="9"/>
  <c r="BG176" i="9" s="1"/>
  <c r="CN260" i="9"/>
  <c r="CN174" i="9"/>
  <c r="CS174" i="9"/>
  <c r="BI174" i="9"/>
  <c r="BM174" i="9"/>
  <c r="BT217" i="9"/>
  <c r="BT223" i="9" s="1"/>
  <c r="CU176" i="9"/>
  <c r="CO221" i="9"/>
  <c r="CO223" i="9" s="1"/>
  <c r="DA168" i="9"/>
  <c r="DA176" i="9" s="1"/>
  <c r="BY174" i="9"/>
  <c r="BP174" i="9"/>
  <c r="BU174" i="9"/>
  <c r="BP260" i="9"/>
  <c r="BQ168" i="9"/>
  <c r="BS168" i="9"/>
  <c r="BS176" i="9" s="1"/>
  <c r="BH168" i="9"/>
  <c r="BJ223" i="9"/>
  <c r="BM223" i="9"/>
  <c r="CJ168" i="9"/>
  <c r="CJ176" i="9" s="1"/>
  <c r="CU217" i="9"/>
  <c r="CU223" i="9" s="1"/>
  <c r="BK260" i="9"/>
  <c r="BE260" i="9"/>
  <c r="BI168" i="9"/>
  <c r="BE217" i="9"/>
  <c r="BE223" i="9" s="1"/>
  <c r="BE224" i="9" s="1"/>
  <c r="CQ168" i="9"/>
  <c r="CQ176" i="9" s="1"/>
  <c r="CG168" i="9"/>
  <c r="CG176" i="9" s="1"/>
  <c r="CX260" i="9"/>
  <c r="BV184" i="9"/>
  <c r="CF174" i="9"/>
  <c r="BW260" i="9"/>
  <c r="DA260" i="9"/>
  <c r="CA168" i="9"/>
  <c r="CA176" i="9" s="1"/>
  <c r="CR168" i="9"/>
  <c r="CR176" i="9" s="1"/>
  <c r="BQ174" i="9"/>
  <c r="CL174" i="9"/>
  <c r="BT168" i="9"/>
  <c r="BT176" i="9" s="1"/>
  <c r="BT260" i="9"/>
  <c r="CO168" i="9"/>
  <c r="CO176" i="9" s="1"/>
  <c r="CJ221" i="9"/>
  <c r="F114" i="9"/>
  <c r="BF114" i="9"/>
  <c r="CB174" i="9"/>
  <c r="BO168" i="9"/>
  <c r="BO176" i="9" s="1"/>
  <c r="BM221" i="9"/>
  <c r="CV168" i="9"/>
  <c r="CV176" i="9" s="1"/>
  <c r="CF168" i="9"/>
  <c r="CX174" i="9"/>
  <c r="CX176" i="9" s="1"/>
  <c r="BZ184" i="9"/>
  <c r="CM184" i="9"/>
  <c r="CE168" i="9"/>
  <c r="CE176" i="9" s="1"/>
  <c r="CO174" i="9"/>
  <c r="CU260" i="9"/>
  <c r="BV260" i="9"/>
  <c r="CV221" i="9"/>
  <c r="BU168" i="9"/>
  <c r="BU176" i="9" s="1"/>
  <c r="BZ168" i="9"/>
  <c r="BZ176" i="9" s="1"/>
  <c r="BL217" i="9"/>
  <c r="BL223" i="9" s="1"/>
  <c r="CH174" i="9"/>
  <c r="CU184" i="9"/>
  <c r="CG184" i="9"/>
  <c r="CM168" i="9"/>
  <c r="CM176" i="9" s="1"/>
  <c r="CC176" i="9"/>
  <c r="CK168" i="9"/>
  <c r="CK176" i="9" s="1"/>
  <c r="BR176" i="9"/>
  <c r="CF217" i="9"/>
  <c r="CF223" i="9" s="1"/>
  <c r="BF176" i="9"/>
  <c r="CH184" i="9"/>
  <c r="CC260" i="9"/>
  <c r="BP168" i="9"/>
  <c r="BP176" i="9" s="1"/>
  <c r="CJ217" i="9"/>
  <c r="CS176" i="9"/>
  <c r="BX223" i="9"/>
  <c r="CL184" i="9"/>
  <c r="CJ260" i="9"/>
  <c r="CL168" i="9"/>
  <c r="CL176" i="9" s="1"/>
  <c r="CW221" i="9"/>
  <c r="CW223" i="9" s="1"/>
  <c r="BX168" i="9"/>
  <c r="BX176" i="9" s="1"/>
  <c r="BJ168" i="9"/>
  <c r="BJ176" i="9" s="1"/>
  <c r="CT174" i="9"/>
  <c r="CW168" i="9"/>
  <c r="CW176" i="9" s="1"/>
  <c r="CR217" i="9"/>
  <c r="CR223" i="9" s="1"/>
  <c r="CM223" i="9"/>
  <c r="CX221" i="9"/>
  <c r="CX223" i="9" s="1"/>
  <c r="BN168" i="9"/>
  <c r="BN176" i="9" s="1"/>
  <c r="CZ174" i="9"/>
  <c r="CZ176" i="9" s="1"/>
  <c r="CN168" i="9"/>
  <c r="CN176" i="9" s="1"/>
  <c r="CP260" i="9"/>
  <c r="CO260" i="9"/>
  <c r="BU260" i="9"/>
  <c r="CV217" i="9"/>
  <c r="CB176" i="9"/>
  <c r="BZ174" i="9"/>
  <c r="CH168" i="9"/>
  <c r="BO223" i="9"/>
  <c r="DA223" i="9"/>
  <c r="CP223" i="9"/>
  <c r="CB223" i="9"/>
  <c r="CN223" i="9"/>
  <c r="CD223" i="9"/>
  <c r="BS217" i="9"/>
  <c r="BS223" i="9" s="1"/>
  <c r="BU217" i="9"/>
  <c r="BU223" i="9" s="1"/>
  <c r="BR223" i="9"/>
  <c r="CZ223" i="9"/>
  <c r="BI217" i="9"/>
  <c r="BI223" i="9" s="1"/>
  <c r="CE217" i="9"/>
  <c r="CE223" i="9" s="1"/>
  <c r="CG217" i="9"/>
  <c r="CG223" i="9" s="1"/>
  <c r="BG217" i="9"/>
  <c r="BG223" i="9" s="1"/>
  <c r="BG224" i="9" s="1"/>
  <c r="CC223" i="9"/>
  <c r="CQ217" i="9"/>
  <c r="CQ223" i="9" s="1"/>
  <c r="CS217" i="9"/>
  <c r="CS223" i="9" s="1"/>
  <c r="BH217" i="9"/>
  <c r="BH223" i="9" s="1"/>
  <c r="BF224" i="9"/>
  <c r="BF177" i="9"/>
  <c r="BK174" i="9"/>
  <c r="BK176" i="9" s="1"/>
  <c r="CD174" i="9"/>
  <c r="BR174" i="9"/>
  <c r="BW174" i="9"/>
  <c r="CI174" i="9"/>
  <c r="CI176" i="9" s="1"/>
  <c r="CP174" i="9"/>
  <c r="CP176" i="9" s="1"/>
  <c r="BE176" i="9"/>
  <c r="BE177" i="9" s="1"/>
  <c r="CJ223" i="9" l="1"/>
  <c r="BH176" i="9"/>
  <c r="CT176" i="9"/>
  <c r="CF176" i="9"/>
  <c r="BG177" i="9"/>
  <c r="G114" i="9"/>
  <c r="BG114" i="9"/>
  <c r="BM176" i="9"/>
  <c r="BQ176" i="9"/>
  <c r="BY176" i="9"/>
  <c r="BI176" i="9"/>
  <c r="CH176" i="9"/>
  <c r="CV223" i="9"/>
  <c r="BH224" i="9"/>
  <c r="BI224" i="9" l="1"/>
  <c r="BH177" i="9"/>
  <c r="H114" i="9"/>
  <c r="BH114" i="9"/>
  <c r="I114" i="9" l="1"/>
  <c r="BI114" i="9"/>
  <c r="BI177" i="9"/>
  <c r="BJ224" i="9"/>
  <c r="BK224" i="9" l="1"/>
  <c r="BJ177" i="9"/>
  <c r="J114" i="9"/>
  <c r="BJ114" i="9"/>
  <c r="BK177" i="9" l="1"/>
  <c r="K114" i="9"/>
  <c r="BK114" i="9"/>
  <c r="BL224" i="9"/>
  <c r="L114" i="9" l="1"/>
  <c r="BL114" i="9"/>
  <c r="BM224" i="9"/>
  <c r="BL177" i="9"/>
  <c r="BM177" i="9" l="1"/>
  <c r="BN224" i="9"/>
  <c r="M114" i="9"/>
  <c r="BM114" i="9"/>
  <c r="BO224" i="9" l="1"/>
  <c r="N114" i="9"/>
  <c r="BN114" i="9"/>
  <c r="BN177" i="9"/>
  <c r="O114" i="9" l="1"/>
  <c r="BO114" i="9"/>
  <c r="BO177" i="9"/>
  <c r="BP224" i="9"/>
  <c r="BQ224" i="9" l="1"/>
  <c r="BP177" i="9"/>
  <c r="P114" i="9"/>
  <c r="BP114" i="9"/>
  <c r="Q114" i="9" l="1"/>
  <c r="BQ114" i="9"/>
  <c r="BQ177" i="9"/>
  <c r="BR224" i="9"/>
  <c r="BS224" i="9" l="1"/>
  <c r="BR177" i="9"/>
  <c r="R114" i="9"/>
  <c r="BR114" i="9"/>
  <c r="BS114" i="9" l="1"/>
  <c r="S114" i="9"/>
  <c r="BS177" i="9"/>
  <c r="BT224" i="9"/>
  <c r="BU224" i="9" l="1"/>
  <c r="BT177" i="9"/>
  <c r="T114" i="9"/>
  <c r="BT114" i="9"/>
  <c r="U114" i="9" l="1"/>
  <c r="BU114" i="9"/>
  <c r="BU177" i="9"/>
  <c r="BV224" i="9"/>
  <c r="BW224" i="9" l="1"/>
  <c r="BV177" i="9"/>
  <c r="V114" i="9"/>
  <c r="BV114" i="9"/>
  <c r="W114" i="9" l="1"/>
  <c r="BW114" i="9"/>
  <c r="BW177" i="9"/>
  <c r="BX224" i="9"/>
  <c r="BY224" i="9" l="1"/>
  <c r="BX177" i="9"/>
  <c r="X114" i="9"/>
  <c r="BX114" i="9"/>
  <c r="Y114" i="9" l="1"/>
  <c r="BY114" i="9"/>
  <c r="BY177" i="9"/>
  <c r="BZ224" i="9"/>
  <c r="CA224" i="9" l="1"/>
  <c r="BZ177" i="9"/>
  <c r="Z114" i="9"/>
  <c r="BZ114" i="9"/>
  <c r="CA177" i="9" l="1"/>
  <c r="CA114" i="9"/>
  <c r="AA114" i="9"/>
  <c r="CB224" i="9"/>
  <c r="CC224" i="9" l="1"/>
  <c r="CB114" i="9"/>
  <c r="AB114" i="9"/>
  <c r="CB177" i="9"/>
  <c r="CC177" i="9" l="1"/>
  <c r="CC114" i="9"/>
  <c r="AC114" i="9"/>
  <c r="CD224" i="9"/>
  <c r="CE224" i="9" l="1"/>
  <c r="CD114" i="9"/>
  <c r="AD114" i="9"/>
  <c r="CD177" i="9"/>
  <c r="CE177" i="9" l="1"/>
  <c r="AE114" i="9"/>
  <c r="CE114" i="9"/>
  <c r="CF224" i="9"/>
  <c r="CG224" i="9" l="1"/>
  <c r="CF114" i="9"/>
  <c r="AF114" i="9"/>
  <c r="CF177" i="9"/>
  <c r="CG177" i="9" l="1"/>
  <c r="AG114" i="9"/>
  <c r="CG114" i="9"/>
  <c r="CH224" i="9"/>
  <c r="CI224" i="9" l="1"/>
  <c r="AH114" i="9"/>
  <c r="CH114" i="9"/>
  <c r="CH177" i="9"/>
  <c r="CI177" i="9" l="1"/>
  <c r="AI114" i="9"/>
  <c r="CI114" i="9"/>
  <c r="CJ224" i="9"/>
  <c r="CK224" i="9" l="1"/>
  <c r="AJ114" i="9"/>
  <c r="CJ114" i="9"/>
  <c r="CJ177" i="9"/>
  <c r="CK177" i="9" l="1"/>
  <c r="AK114" i="9"/>
  <c r="CK114" i="9"/>
  <c r="CL224" i="9"/>
  <c r="CM224" i="9" l="1"/>
  <c r="AL114" i="9"/>
  <c r="CL114" i="9"/>
  <c r="CL177" i="9"/>
  <c r="CN224" i="9" l="1"/>
  <c r="CM177" i="9"/>
  <c r="AM114" i="9"/>
  <c r="CM114" i="9"/>
  <c r="CO224" i="9" l="1"/>
  <c r="AN114" i="9"/>
  <c r="CN114" i="9"/>
  <c r="CN177" i="9"/>
  <c r="CP224" i="9" l="1"/>
  <c r="CO177" i="9"/>
  <c r="AO114" i="9"/>
  <c r="CO114" i="9"/>
  <c r="CQ224" i="9" l="1"/>
  <c r="AP114" i="9"/>
  <c r="CP114" i="9"/>
  <c r="CP177" i="9"/>
  <c r="CQ177" i="9" l="1"/>
  <c r="AQ114" i="9"/>
  <c r="CQ114" i="9"/>
  <c r="CR224" i="9"/>
  <c r="CS224" i="9" l="1"/>
  <c r="AR114" i="9"/>
  <c r="CR114" i="9"/>
  <c r="CR177" i="9"/>
  <c r="AS114" i="9" l="1"/>
  <c r="CS114" i="9"/>
  <c r="CS177" i="9"/>
  <c r="CT224" i="9"/>
  <c r="CU224" i="9" l="1"/>
  <c r="CT225" i="9"/>
  <c r="CT239" i="9" s="1"/>
  <c r="CT250" i="9" s="1"/>
  <c r="CT177" i="9"/>
  <c r="AT114" i="9"/>
  <c r="CT114" i="9"/>
  <c r="AU114" i="9" l="1"/>
  <c r="CU114" i="9"/>
  <c r="CU177" i="9"/>
  <c r="CT178" i="9"/>
  <c r="CV224" i="9"/>
  <c r="CU225" i="9"/>
  <c r="CU239" i="9" s="1"/>
  <c r="CU250" i="9" s="1"/>
  <c r="BD225" i="9"/>
  <c r="BF225" i="9"/>
  <c r="BF239" i="9" s="1"/>
  <c r="BF250" i="9" s="1"/>
  <c r="BG225" i="9"/>
  <c r="BG239" i="9" s="1"/>
  <c r="BG250" i="9" s="1"/>
  <c r="BE225" i="9"/>
  <c r="BE239" i="9" s="1"/>
  <c r="BE250" i="9" s="1"/>
  <c r="BH225" i="9"/>
  <c r="BH239" i="9" s="1"/>
  <c r="BH250" i="9" s="1"/>
  <c r="BI225" i="9"/>
  <c r="BI239" i="9" s="1"/>
  <c r="BI250" i="9" s="1"/>
  <c r="BJ225" i="9"/>
  <c r="BJ239" i="9" s="1"/>
  <c r="BJ250" i="9" s="1"/>
  <c r="BK225" i="9"/>
  <c r="BK239" i="9" s="1"/>
  <c r="BK250" i="9" s="1"/>
  <c r="BL225" i="9"/>
  <c r="BL239" i="9" s="1"/>
  <c r="BL250" i="9" s="1"/>
  <c r="BM225" i="9"/>
  <c r="BM239" i="9" s="1"/>
  <c r="BM250" i="9" s="1"/>
  <c r="BN225" i="9"/>
  <c r="BN239" i="9" s="1"/>
  <c r="BN250" i="9" s="1"/>
  <c r="BO225" i="9"/>
  <c r="BO239" i="9" s="1"/>
  <c r="BO250" i="9" s="1"/>
  <c r="BP225" i="9"/>
  <c r="BP239" i="9" s="1"/>
  <c r="BP250" i="9" s="1"/>
  <c r="BQ225" i="9"/>
  <c r="BQ239" i="9" s="1"/>
  <c r="BQ250" i="9" s="1"/>
  <c r="BR225" i="9"/>
  <c r="BR239" i="9" s="1"/>
  <c r="BR250" i="9" s="1"/>
  <c r="BS225" i="9"/>
  <c r="BS239" i="9" s="1"/>
  <c r="BS250" i="9" s="1"/>
  <c r="BT225" i="9"/>
  <c r="BT239" i="9" s="1"/>
  <c r="BT250" i="9" s="1"/>
  <c r="BU225" i="9"/>
  <c r="BU239" i="9" s="1"/>
  <c r="BU250" i="9" s="1"/>
  <c r="BV225" i="9"/>
  <c r="BV239" i="9" s="1"/>
  <c r="BV250" i="9" s="1"/>
  <c r="BW225" i="9"/>
  <c r="BW239" i="9" s="1"/>
  <c r="BW250" i="9" s="1"/>
  <c r="BX225" i="9"/>
  <c r="BX239" i="9" s="1"/>
  <c r="BX250" i="9" s="1"/>
  <c r="BY225" i="9"/>
  <c r="BY239" i="9" s="1"/>
  <c r="BY250" i="9" s="1"/>
  <c r="BZ225" i="9"/>
  <c r="BZ239" i="9" s="1"/>
  <c r="BZ250" i="9" s="1"/>
  <c r="CA225" i="9"/>
  <c r="CA239" i="9" s="1"/>
  <c r="CA250" i="9" s="1"/>
  <c r="CB225" i="9"/>
  <c r="CB239" i="9" s="1"/>
  <c r="CB250" i="9" s="1"/>
  <c r="CC225" i="9"/>
  <c r="CC239" i="9" s="1"/>
  <c r="CC250" i="9" s="1"/>
  <c r="CD225" i="9"/>
  <c r="CD239" i="9" s="1"/>
  <c r="CD250" i="9" s="1"/>
  <c r="CE225" i="9"/>
  <c r="CE239" i="9" s="1"/>
  <c r="CE250" i="9" s="1"/>
  <c r="CF225" i="9"/>
  <c r="CF239" i="9" s="1"/>
  <c r="CF250" i="9" s="1"/>
  <c r="CG225" i="9"/>
  <c r="CG239" i="9" s="1"/>
  <c r="CG250" i="9" s="1"/>
  <c r="CH225" i="9"/>
  <c r="CH239" i="9" s="1"/>
  <c r="CH250" i="9" s="1"/>
  <c r="CI225" i="9"/>
  <c r="CI239" i="9" s="1"/>
  <c r="CI250" i="9" s="1"/>
  <c r="CJ225" i="9"/>
  <c r="CJ239" i="9" s="1"/>
  <c r="CJ250" i="9" s="1"/>
  <c r="CK225" i="9"/>
  <c r="CK239" i="9" s="1"/>
  <c r="CK250" i="9" s="1"/>
  <c r="CL225" i="9"/>
  <c r="CL239" i="9" s="1"/>
  <c r="CL250" i="9" s="1"/>
  <c r="CM225" i="9"/>
  <c r="CM239" i="9" s="1"/>
  <c r="CM250" i="9" s="1"/>
  <c r="CN225" i="9"/>
  <c r="CN239" i="9" s="1"/>
  <c r="CN250" i="9" s="1"/>
  <c r="CO225" i="9"/>
  <c r="CO239" i="9" s="1"/>
  <c r="CO250" i="9" s="1"/>
  <c r="CP225" i="9"/>
  <c r="CP239" i="9" s="1"/>
  <c r="CP250" i="9" s="1"/>
  <c r="CQ225" i="9"/>
  <c r="CQ239" i="9" s="1"/>
  <c r="CQ250" i="9" s="1"/>
  <c r="CR225" i="9"/>
  <c r="CR239" i="9" s="1"/>
  <c r="CR250" i="9" s="1"/>
  <c r="CS225" i="9"/>
  <c r="CS239" i="9" s="1"/>
  <c r="CS250" i="9" s="1"/>
  <c r="CW224" i="9" l="1"/>
  <c r="CV225" i="9"/>
  <c r="CV239" i="9" s="1"/>
  <c r="CV250" i="9" s="1"/>
  <c r="CT187" i="9"/>
  <c r="CT230" i="9"/>
  <c r="CT251" i="9" s="1"/>
  <c r="CV177" i="9"/>
  <c r="BD178" i="9"/>
  <c r="BD187" i="9" s="1"/>
  <c r="CU178" i="9"/>
  <c r="BF178" i="9"/>
  <c r="BE178" i="9"/>
  <c r="BG178" i="9"/>
  <c r="BH178" i="9"/>
  <c r="BI178" i="9"/>
  <c r="BJ178" i="9"/>
  <c r="BK178" i="9"/>
  <c r="BL178" i="9"/>
  <c r="BM178" i="9"/>
  <c r="BN178" i="9"/>
  <c r="BO178" i="9"/>
  <c r="BP178" i="9"/>
  <c r="BQ178" i="9"/>
  <c r="BR178" i="9"/>
  <c r="BS178" i="9"/>
  <c r="BT178" i="9"/>
  <c r="BU178" i="9"/>
  <c r="BV178" i="9"/>
  <c r="BW178" i="9"/>
  <c r="BX178" i="9"/>
  <c r="BY178" i="9"/>
  <c r="BZ178" i="9"/>
  <c r="CA178" i="9"/>
  <c r="CB178" i="9"/>
  <c r="CC178" i="9"/>
  <c r="CD178" i="9"/>
  <c r="CE178" i="9"/>
  <c r="CF178" i="9"/>
  <c r="CG178" i="9"/>
  <c r="CH178" i="9"/>
  <c r="CI178" i="9"/>
  <c r="CJ178" i="9"/>
  <c r="CK178" i="9"/>
  <c r="CL178" i="9"/>
  <c r="CM178" i="9"/>
  <c r="CN178" i="9"/>
  <c r="CO178" i="9"/>
  <c r="CP178" i="9"/>
  <c r="CQ178" i="9"/>
  <c r="CR178" i="9"/>
  <c r="CS178" i="9"/>
  <c r="AV114" i="9"/>
  <c r="CV114" i="9"/>
  <c r="CP187" i="9" l="1"/>
  <c r="CP192" i="9" s="1"/>
  <c r="CP194" i="9" s="1"/>
  <c r="CP230" i="9"/>
  <c r="CP251" i="9" s="1"/>
  <c r="BU187" i="9"/>
  <c r="BU230" i="9"/>
  <c r="BU251" i="9" s="1"/>
  <c r="BS187" i="9"/>
  <c r="BS230" i="9"/>
  <c r="BS251" i="9" s="1"/>
  <c r="BF187" i="9"/>
  <c r="BF192" i="9" s="1"/>
  <c r="BF194" i="9" s="1"/>
  <c r="BF230" i="9"/>
  <c r="BF251" i="9" s="1"/>
  <c r="CS187" i="9"/>
  <c r="CS230" i="9"/>
  <c r="CS251" i="9" s="1"/>
  <c r="BG187" i="9"/>
  <c r="BG230" i="9"/>
  <c r="BG251" i="9" s="1"/>
  <c r="CU187" i="9"/>
  <c r="CU230" i="9"/>
  <c r="CU251" i="9" s="1"/>
  <c r="BH187" i="9"/>
  <c r="BH230" i="9"/>
  <c r="BH251" i="9" s="1"/>
  <c r="CC187" i="9"/>
  <c r="CC230" i="9"/>
  <c r="CC251" i="9" s="1"/>
  <c r="CM187" i="9"/>
  <c r="CM230" i="9"/>
  <c r="CM251" i="9" s="1"/>
  <c r="BE196" i="9"/>
  <c r="BE198" i="9" s="1"/>
  <c r="BI187" i="9"/>
  <c r="BI230" i="9"/>
  <c r="BI251" i="9" s="1"/>
  <c r="CQ187" i="9"/>
  <c r="CQ230" i="9"/>
  <c r="CQ251" i="9" s="1"/>
  <c r="BE187" i="9"/>
  <c r="BE230" i="9"/>
  <c r="BE251" i="9" s="1"/>
  <c r="CB187" i="9"/>
  <c r="CB230" i="9"/>
  <c r="CB251" i="9" s="1"/>
  <c r="CW177" i="9"/>
  <c r="CV178" i="9"/>
  <c r="CF187" i="9"/>
  <c r="CF230" i="9"/>
  <c r="CF251" i="9" s="1"/>
  <c r="BR187" i="9"/>
  <c r="BR192" i="9" s="1"/>
  <c r="BR194" i="9" s="1"/>
  <c r="BR230" i="9"/>
  <c r="BR251" i="9" s="1"/>
  <c r="CO187" i="9"/>
  <c r="CO230" i="9"/>
  <c r="CO251" i="9" s="1"/>
  <c r="CN187" i="9"/>
  <c r="CN230" i="9"/>
  <c r="CN251" i="9" s="1"/>
  <c r="BP187" i="9"/>
  <c r="BP230" i="9"/>
  <c r="BP251" i="9" s="1"/>
  <c r="BO187" i="9"/>
  <c r="BO230" i="9"/>
  <c r="BO251" i="9" s="1"/>
  <c r="BZ187" i="9"/>
  <c r="BZ230" i="9"/>
  <c r="BZ251" i="9" s="1"/>
  <c r="BY187" i="9"/>
  <c r="BY230" i="9"/>
  <c r="BY251" i="9" s="1"/>
  <c r="CR187" i="9"/>
  <c r="CR192" i="9" s="1"/>
  <c r="CR194" i="9" s="1"/>
  <c r="CR230" i="9"/>
  <c r="CR251" i="9" s="1"/>
  <c r="CD187" i="9"/>
  <c r="CD230" i="9"/>
  <c r="CD251" i="9" s="1"/>
  <c r="BQ187" i="9"/>
  <c r="BQ230" i="9"/>
  <c r="BQ251" i="9" s="1"/>
  <c r="CA187" i="9"/>
  <c r="CA230" i="9"/>
  <c r="CA251" i="9" s="1"/>
  <c r="CL187" i="9"/>
  <c r="CL230" i="9"/>
  <c r="CL251" i="9" s="1"/>
  <c r="BN187" i="9"/>
  <c r="BN230" i="9"/>
  <c r="BN251" i="9" s="1"/>
  <c r="CK187" i="9"/>
  <c r="CK230" i="9"/>
  <c r="CK251" i="9" s="1"/>
  <c r="BM187" i="9"/>
  <c r="BM230" i="9"/>
  <c r="BM251" i="9" s="1"/>
  <c r="CJ187" i="9"/>
  <c r="CJ230" i="9"/>
  <c r="CJ251" i="9" s="1"/>
  <c r="BX187" i="9"/>
  <c r="BX230" i="9"/>
  <c r="BX251" i="9" s="1"/>
  <c r="BL187" i="9"/>
  <c r="BL230" i="9"/>
  <c r="BL251" i="9" s="1"/>
  <c r="CT192" i="9"/>
  <c r="CT194" i="9" s="1"/>
  <c r="BT187" i="9"/>
  <c r="BT230" i="9"/>
  <c r="BT251" i="9" s="1"/>
  <c r="CI187" i="9"/>
  <c r="CI230" i="9"/>
  <c r="CI251" i="9" s="1"/>
  <c r="CG187" i="9"/>
  <c r="CG230" i="9"/>
  <c r="CG251" i="9" s="1"/>
  <c r="CE187" i="9"/>
  <c r="CE230" i="9"/>
  <c r="CE251" i="9" s="1"/>
  <c r="BW187" i="9"/>
  <c r="BW230" i="9"/>
  <c r="BW251" i="9" s="1"/>
  <c r="BK187" i="9"/>
  <c r="BK230" i="9"/>
  <c r="BK251" i="9" s="1"/>
  <c r="AW114" i="9"/>
  <c r="CW114" i="9"/>
  <c r="CH187" i="9"/>
  <c r="CH230" i="9"/>
  <c r="CH251" i="9" s="1"/>
  <c r="BV187" i="9"/>
  <c r="BV230" i="9"/>
  <c r="BV251" i="9" s="1"/>
  <c r="BJ187" i="9"/>
  <c r="BJ230" i="9"/>
  <c r="BJ251" i="9" s="1"/>
  <c r="CX224" i="9"/>
  <c r="CW225" i="9"/>
  <c r="CW239" i="9" s="1"/>
  <c r="CW250" i="9" s="1"/>
  <c r="CL196" i="9" l="1"/>
  <c r="CL198" i="9" s="1"/>
  <c r="CK192" i="9"/>
  <c r="CK194" i="9" s="1"/>
  <c r="CP196" i="9"/>
  <c r="CP198" i="9" s="1"/>
  <c r="CP200" i="9" s="1"/>
  <c r="CO192" i="9"/>
  <c r="CO194" i="9" s="1"/>
  <c r="CQ196" i="9"/>
  <c r="CQ198" i="9" s="1"/>
  <c r="CQ192" i="9"/>
  <c r="CQ194" i="9" s="1"/>
  <c r="CQ200" i="9" s="1"/>
  <c r="CR196" i="9"/>
  <c r="CR198" i="9" s="1"/>
  <c r="CR200" i="9" s="1"/>
  <c r="BG196" i="9"/>
  <c r="BG198" i="9" s="1"/>
  <c r="BH196" i="9"/>
  <c r="BH198" i="9" s="1"/>
  <c r="BG192" i="9"/>
  <c r="BG194" i="9" s="1"/>
  <c r="BG200" i="9" s="1"/>
  <c r="BG201" i="9" s="1"/>
  <c r="CS196" i="9"/>
  <c r="CS198" i="9" s="1"/>
  <c r="CT196" i="9"/>
  <c r="CT198" i="9" s="1"/>
  <c r="CT200" i="9" s="1"/>
  <c r="CS192" i="9"/>
  <c r="CS194" i="9" s="1"/>
  <c r="CU192" i="9"/>
  <c r="CU194" i="9" s="1"/>
  <c r="BK192" i="9"/>
  <c r="BK194" i="9" s="1"/>
  <c r="BL196" i="9"/>
  <c r="BL198" i="9" s="1"/>
  <c r="BN192" i="9"/>
  <c r="BN194" i="9" s="1"/>
  <c r="BO196" i="9"/>
  <c r="BO198" i="9" s="1"/>
  <c r="BY192" i="9"/>
  <c r="BY194" i="9" s="1"/>
  <c r="BY200" i="9" s="1"/>
  <c r="BZ196" i="9"/>
  <c r="BZ198" i="9" s="1"/>
  <c r="BJ196" i="9"/>
  <c r="BJ198" i="9" s="1"/>
  <c r="BI192" i="9"/>
  <c r="BI194" i="9" s="1"/>
  <c r="BI200" i="9" s="1"/>
  <c r="CY224" i="9"/>
  <c r="CX225" i="9"/>
  <c r="CX239" i="9" s="1"/>
  <c r="CX250" i="9" s="1"/>
  <c r="BX196" i="9"/>
  <c r="BX198" i="9" s="1"/>
  <c r="BW192" i="9"/>
  <c r="BW194" i="9" s="1"/>
  <c r="BL192" i="9"/>
  <c r="BL194" i="9" s="1"/>
  <c r="BM196" i="9"/>
  <c r="BM198" i="9" s="1"/>
  <c r="CL192" i="9"/>
  <c r="CL194" i="9" s="1"/>
  <c r="CM196" i="9"/>
  <c r="CM198" i="9" s="1"/>
  <c r="CA196" i="9"/>
  <c r="CA198" i="9" s="1"/>
  <c r="BZ192" i="9"/>
  <c r="BZ194" i="9" s="1"/>
  <c r="BZ200" i="9" s="1"/>
  <c r="CG196" i="9"/>
  <c r="CG198" i="9" s="1"/>
  <c r="CF192" i="9"/>
  <c r="CF194" i="9" s="1"/>
  <c r="CV187" i="9"/>
  <c r="CV196" i="9" s="1"/>
  <c r="CV198" i="9" s="1"/>
  <c r="CV230" i="9"/>
  <c r="CV251" i="9" s="1"/>
  <c r="CM192" i="9"/>
  <c r="CM194" i="9" s="1"/>
  <c r="CM200" i="9" s="1"/>
  <c r="CN196" i="9"/>
  <c r="CN198" i="9" s="1"/>
  <c r="AX114" i="9"/>
  <c r="CX114" i="9"/>
  <c r="BJ192" i="9"/>
  <c r="BJ194" i="9" s="1"/>
  <c r="BK196" i="9"/>
  <c r="BK198" i="9" s="1"/>
  <c r="BK200" i="9" s="1"/>
  <c r="CE196" i="9"/>
  <c r="CE198" i="9" s="1"/>
  <c r="CE192" i="9"/>
  <c r="CE194" i="9" s="1"/>
  <c r="CE200" i="9" s="1"/>
  <c r="CF196" i="9"/>
  <c r="CF198" i="9" s="1"/>
  <c r="BX192" i="9"/>
  <c r="BX194" i="9" s="1"/>
  <c r="BY196" i="9"/>
  <c r="BY198" i="9" s="1"/>
  <c r="CA192" i="9"/>
  <c r="CA194" i="9" s="1"/>
  <c r="CB196" i="9"/>
  <c r="CB198" i="9" s="1"/>
  <c r="BP196" i="9"/>
  <c r="BP198" i="9" s="1"/>
  <c r="BO192" i="9"/>
  <c r="BO194" i="9" s="1"/>
  <c r="BO200" i="9" s="1"/>
  <c r="CX177" i="9"/>
  <c r="CW178" i="9"/>
  <c r="CD196" i="9"/>
  <c r="CD198" i="9" s="1"/>
  <c r="CD200" i="9" s="1"/>
  <c r="CC192" i="9"/>
  <c r="CC194" i="9" s="1"/>
  <c r="CC200" i="9" s="1"/>
  <c r="CH196" i="9"/>
  <c r="CH198" i="9" s="1"/>
  <c r="CG192" i="9"/>
  <c r="CG194" i="9" s="1"/>
  <c r="BP192" i="9"/>
  <c r="BP194" i="9" s="1"/>
  <c r="BP200" i="9" s="1"/>
  <c r="BQ196" i="9"/>
  <c r="BQ198" i="9" s="1"/>
  <c r="BI196" i="9"/>
  <c r="BI198" i="9" s="1"/>
  <c r="BH192" i="9"/>
  <c r="BH194" i="9" s="1"/>
  <c r="BH200" i="9" s="1"/>
  <c r="BV196" i="9"/>
  <c r="BV198" i="9" s="1"/>
  <c r="BU192" i="9"/>
  <c r="BU194" i="9" s="1"/>
  <c r="BU200" i="9" s="1"/>
  <c r="BU196" i="9"/>
  <c r="BU198" i="9" s="1"/>
  <c r="BT192" i="9"/>
  <c r="BT194" i="9" s="1"/>
  <c r="CU196" i="9"/>
  <c r="CU198" i="9" s="1"/>
  <c r="BS196" i="9"/>
  <c r="BS198" i="9" s="1"/>
  <c r="BT196" i="9"/>
  <c r="BT198" i="9" s="1"/>
  <c r="BS192" i="9"/>
  <c r="BS194" i="9" s="1"/>
  <c r="BS200" i="9" s="1"/>
  <c r="BW196" i="9"/>
  <c r="BW198" i="9" s="1"/>
  <c r="BW200" i="9" s="1"/>
  <c r="BV192" i="9"/>
  <c r="BV194" i="9" s="1"/>
  <c r="CJ192" i="9"/>
  <c r="CJ194" i="9" s="1"/>
  <c r="CK196" i="9"/>
  <c r="CK198" i="9" s="1"/>
  <c r="CK200" i="9" s="1"/>
  <c r="BR196" i="9"/>
  <c r="BR198" i="9" s="1"/>
  <c r="BR200" i="9" s="1"/>
  <c r="BQ192" i="9"/>
  <c r="BQ194" i="9" s="1"/>
  <c r="BQ200" i="9" s="1"/>
  <c r="CC196" i="9"/>
  <c r="CC198" i="9" s="1"/>
  <c r="CB192" i="9"/>
  <c r="CB194" i="9" s="1"/>
  <c r="CB200" i="9" s="1"/>
  <c r="CI196" i="9"/>
  <c r="CI198" i="9" s="1"/>
  <c r="CH192" i="9"/>
  <c r="CH194" i="9" s="1"/>
  <c r="CJ196" i="9"/>
  <c r="CJ198" i="9" s="1"/>
  <c r="CJ200" i="9" s="1"/>
  <c r="CI192" i="9"/>
  <c r="CI194" i="9" s="1"/>
  <c r="BN196" i="9"/>
  <c r="BN198" i="9" s="1"/>
  <c r="BM192" i="9"/>
  <c r="BM194" i="9" s="1"/>
  <c r="CD192" i="9"/>
  <c r="CD194" i="9" s="1"/>
  <c r="CO196" i="9"/>
  <c r="CO198" i="9" s="1"/>
  <c r="CN192" i="9"/>
  <c r="CN194" i="9" s="1"/>
  <c r="CN200" i="9" s="1"/>
  <c r="BF196" i="9"/>
  <c r="BF198" i="9" s="1"/>
  <c r="BF200" i="9" s="1"/>
  <c r="BF201" i="9" s="1"/>
  <c r="BE192" i="9"/>
  <c r="BE194" i="9" s="1"/>
  <c r="BE200" i="9" s="1"/>
  <c r="BE201" i="9" s="1"/>
  <c r="CG200" i="9" l="1"/>
  <c r="CF200" i="9"/>
  <c r="CH200" i="9"/>
  <c r="BT200" i="9"/>
  <c r="CW187" i="9"/>
  <c r="CW230" i="9"/>
  <c r="CW251" i="9" s="1"/>
  <c r="BJ200" i="9"/>
  <c r="CI200" i="9"/>
  <c r="CY177" i="9"/>
  <c r="CX178" i="9"/>
  <c r="CL200" i="9"/>
  <c r="BN200" i="9"/>
  <c r="AY114" i="9"/>
  <c r="CY114" i="9"/>
  <c r="BM200" i="9"/>
  <c r="BL200" i="9"/>
  <c r="CZ224" i="9"/>
  <c r="CY225" i="9"/>
  <c r="CY239" i="9" s="1"/>
  <c r="CY250" i="9" s="1"/>
  <c r="CO200" i="9"/>
  <c r="BH201" i="9"/>
  <c r="CA200" i="9"/>
  <c r="BX200" i="9"/>
  <c r="CU200" i="9"/>
  <c r="BV200" i="9"/>
  <c r="CV192" i="9"/>
  <c r="CV194" i="9" s="1"/>
  <c r="CV200" i="9" s="1"/>
  <c r="CS200" i="9"/>
  <c r="CX196" i="9" l="1"/>
  <c r="CX198" i="9" s="1"/>
  <c r="CW192" i="9"/>
  <c r="CW194" i="9" s="1"/>
  <c r="CX187" i="9"/>
  <c r="CX230" i="9"/>
  <c r="CX251" i="9" s="1"/>
  <c r="DA224" i="9"/>
  <c r="DA225" i="9" s="1"/>
  <c r="DA239" i="9" s="1"/>
  <c r="DA250" i="9" s="1"/>
  <c r="CZ225" i="9"/>
  <c r="CZ239" i="9" s="1"/>
  <c r="CZ250" i="9" s="1"/>
  <c r="BJ201" i="9"/>
  <c r="AZ114" i="9"/>
  <c r="DA114" i="9" s="1"/>
  <c r="CZ114" i="9"/>
  <c r="CW196" i="9"/>
  <c r="CW198" i="9" s="1"/>
  <c r="CZ177" i="9"/>
  <c r="CY178" i="9"/>
  <c r="BI201" i="9"/>
  <c r="DA177" i="9" l="1"/>
  <c r="DA178" i="9" s="1"/>
  <c r="CZ178" i="9"/>
  <c r="BK201" i="9"/>
  <c r="CY187" i="9"/>
  <c r="CY230" i="9"/>
  <c r="CY251" i="9" s="1"/>
  <c r="CX192" i="9"/>
  <c r="CX194" i="9" s="1"/>
  <c r="CY196" i="9"/>
  <c r="CY198" i="9" s="1"/>
  <c r="CW200" i="9"/>
  <c r="CX200" i="9"/>
  <c r="DA187" i="9" l="1"/>
  <c r="DA192" i="9" s="1"/>
  <c r="DA194" i="9" s="1"/>
  <c r="DA230" i="9"/>
  <c r="DA251" i="9" s="1"/>
  <c r="CY192" i="9"/>
  <c r="CY194" i="9" s="1"/>
  <c r="CY200" i="9" s="1"/>
  <c r="BL201" i="9"/>
  <c r="CZ187" i="9"/>
  <c r="CZ230" i="9"/>
  <c r="CZ251" i="9" s="1"/>
  <c r="CZ192" i="9" l="1"/>
  <c r="CZ194" i="9" s="1"/>
  <c r="DA196" i="9"/>
  <c r="DA198" i="9" s="1"/>
  <c r="DA200" i="9"/>
  <c r="BM201" i="9"/>
  <c r="CZ196" i="9"/>
  <c r="CZ198" i="9" s="1"/>
  <c r="CZ200" i="9" s="1"/>
  <c r="BN201" i="9" l="1"/>
  <c r="BO201" i="9" l="1"/>
  <c r="BP201" i="9" l="1"/>
  <c r="BQ201" i="9" l="1"/>
  <c r="BR201" i="9" l="1"/>
  <c r="BS201" i="9" l="1"/>
  <c r="BT201" i="9" l="1"/>
  <c r="BU201" i="9" l="1"/>
  <c r="BV201" i="9" l="1"/>
  <c r="BW201" i="9" l="1"/>
  <c r="BX201" i="9" l="1"/>
  <c r="BY201" i="9" l="1"/>
  <c r="BZ201" i="9" l="1"/>
  <c r="CA201" i="9" l="1"/>
  <c r="CB201" i="9" l="1"/>
  <c r="CC201" i="9" l="1"/>
  <c r="CD201" i="9" l="1"/>
  <c r="CE201" i="9" l="1"/>
  <c r="CF201" i="9" l="1"/>
  <c r="CG201" i="9" l="1"/>
  <c r="CH201" i="9" l="1"/>
  <c r="CI201" i="9" l="1"/>
  <c r="CJ201" i="9" l="1"/>
  <c r="CK201" i="9" l="1"/>
  <c r="CL201" i="9" l="1"/>
  <c r="CM201" i="9" l="1"/>
  <c r="CN201" i="9" l="1"/>
  <c r="CO201" i="9" l="1"/>
  <c r="CP201" i="9" l="1"/>
  <c r="CQ201" i="9" l="1"/>
  <c r="CR201" i="9" l="1"/>
  <c r="CS201" i="9" l="1"/>
  <c r="CT201" i="9" l="1"/>
  <c r="CU201" i="9" l="1"/>
  <c r="BD202" i="9" l="1"/>
  <c r="CU202" i="9"/>
  <c r="CU229" i="9" s="1"/>
  <c r="BF202" i="9"/>
  <c r="BF229" i="9" s="1"/>
  <c r="BG202" i="9"/>
  <c r="BG229" i="9" s="1"/>
  <c r="BE202" i="9"/>
  <c r="BE229" i="9" s="1"/>
  <c r="BH202" i="9"/>
  <c r="BH229" i="9" s="1"/>
  <c r="CV201" i="9"/>
  <c r="BJ202" i="9"/>
  <c r="BJ229" i="9" s="1"/>
  <c r="BI202" i="9"/>
  <c r="BI229" i="9" s="1"/>
  <c r="BK202" i="9"/>
  <c r="BK229" i="9" s="1"/>
  <c r="BL202" i="9"/>
  <c r="BL229" i="9" s="1"/>
  <c r="BM202" i="9"/>
  <c r="BM229" i="9" s="1"/>
  <c r="BN202" i="9"/>
  <c r="BN229" i="9" s="1"/>
  <c r="BO202" i="9"/>
  <c r="BO229" i="9" s="1"/>
  <c r="BP202" i="9"/>
  <c r="BP229" i="9" s="1"/>
  <c r="BQ202" i="9"/>
  <c r="BQ229" i="9" s="1"/>
  <c r="BR202" i="9"/>
  <c r="BR229" i="9" s="1"/>
  <c r="BS202" i="9"/>
  <c r="BS229" i="9" s="1"/>
  <c r="BT202" i="9"/>
  <c r="BT229" i="9" s="1"/>
  <c r="BU202" i="9"/>
  <c r="BU229" i="9" s="1"/>
  <c r="BV202" i="9"/>
  <c r="BV229" i="9" s="1"/>
  <c r="BW202" i="9"/>
  <c r="BW229" i="9" s="1"/>
  <c r="BX202" i="9"/>
  <c r="BX229" i="9" s="1"/>
  <c r="BY202" i="9"/>
  <c r="BY229" i="9" s="1"/>
  <c r="BZ202" i="9"/>
  <c r="BZ229" i="9" s="1"/>
  <c r="CA202" i="9"/>
  <c r="CA229" i="9" s="1"/>
  <c r="CB202" i="9"/>
  <c r="CB229" i="9" s="1"/>
  <c r="CC202" i="9"/>
  <c r="CC229" i="9" s="1"/>
  <c r="CD202" i="9"/>
  <c r="CD229" i="9" s="1"/>
  <c r="CE202" i="9"/>
  <c r="CE229" i="9" s="1"/>
  <c r="CF202" i="9"/>
  <c r="CF229" i="9" s="1"/>
  <c r="CG202" i="9"/>
  <c r="CG229" i="9" s="1"/>
  <c r="CH202" i="9"/>
  <c r="CH229" i="9" s="1"/>
  <c r="CI202" i="9"/>
  <c r="CI229" i="9" s="1"/>
  <c r="CJ202" i="9"/>
  <c r="CJ229" i="9" s="1"/>
  <c r="CK202" i="9"/>
  <c r="CK229" i="9" s="1"/>
  <c r="CL202" i="9"/>
  <c r="CL229" i="9" s="1"/>
  <c r="CM202" i="9"/>
  <c r="CM229" i="9" s="1"/>
  <c r="CN202" i="9"/>
  <c r="CN229" i="9" s="1"/>
  <c r="CO202" i="9"/>
  <c r="CO229" i="9" s="1"/>
  <c r="CP202" i="9"/>
  <c r="CP229" i="9" s="1"/>
  <c r="CQ202" i="9"/>
  <c r="CQ229" i="9" s="1"/>
  <c r="CR202" i="9"/>
  <c r="CR229" i="9" s="1"/>
  <c r="CS202" i="9"/>
  <c r="CS229" i="9" s="1"/>
  <c r="CT202" i="9"/>
  <c r="CT229" i="9" s="1"/>
  <c r="CV202" i="9" l="1"/>
  <c r="CV229" i="9" s="1"/>
  <c r="CW201" i="9"/>
  <c r="CW202" i="9" l="1"/>
  <c r="CW229" i="9" s="1"/>
  <c r="CX201" i="9"/>
  <c r="CX202" i="9" l="1"/>
  <c r="CX229" i="9" s="1"/>
  <c r="CY201" i="9"/>
  <c r="CY202" i="9" l="1"/>
  <c r="CY229" i="9" s="1"/>
  <c r="CZ201" i="9"/>
  <c r="CZ202" i="9" l="1"/>
  <c r="CZ229" i="9" s="1"/>
  <c r="DA201" i="9"/>
  <c r="DA202" i="9" s="1"/>
  <c r="DA229" i="9" s="1"/>
</calcChain>
</file>

<file path=xl/sharedStrings.xml><?xml version="1.0" encoding="utf-8"?>
<sst xmlns="http://schemas.openxmlformats.org/spreadsheetml/2006/main" count="2546" uniqueCount="350">
  <si>
    <t>Gross Output by Industry</t>
  </si>
  <si>
    <t>Bureau of Economic Analysis</t>
  </si>
  <si>
    <t>Line</t>
  </si>
  <si>
    <t/>
  </si>
  <si>
    <t>1998</t>
  </si>
  <si>
    <t>1999</t>
  </si>
  <si>
    <t>2000</t>
  </si>
  <si>
    <t>2001</t>
  </si>
  <si>
    <t>2002</t>
  </si>
  <si>
    <t>2003</t>
  </si>
  <si>
    <t>2004</t>
  </si>
  <si>
    <t>2005</t>
  </si>
  <si>
    <t>2006</t>
  </si>
  <si>
    <t>2007</t>
  </si>
  <si>
    <t>2008</t>
  </si>
  <si>
    <t>2009</t>
  </si>
  <si>
    <t>2010</t>
  </si>
  <si>
    <t xml:space="preserve">    1</t>
  </si>
  <si>
    <t xml:space="preserve">    All industries</t>
  </si>
  <si>
    <t xml:space="preserve">    2</t>
  </si>
  <si>
    <t>Private industries</t>
  </si>
  <si>
    <t xml:space="preserve">    3</t>
  </si>
  <si>
    <t xml:space="preserve">  Agriculture, forestry, fishing, and hunting</t>
  </si>
  <si>
    <t xml:space="preserve">    4</t>
  </si>
  <si>
    <t xml:space="preserve">    Farms</t>
  </si>
  <si>
    <t xml:space="preserve">    5</t>
  </si>
  <si>
    <t xml:space="preserve">    Forestry, fishing, and related activities</t>
  </si>
  <si>
    <t xml:space="preserve">    6</t>
  </si>
  <si>
    <t xml:space="preserve">  Mining</t>
  </si>
  <si>
    <t xml:space="preserve">    7</t>
  </si>
  <si>
    <t xml:space="preserve">    Oil and gas extraction</t>
  </si>
  <si>
    <t xml:space="preserve">    8</t>
  </si>
  <si>
    <t xml:space="preserve">    Mining, except oil and gas</t>
  </si>
  <si>
    <t xml:space="preserve">    9</t>
  </si>
  <si>
    <t xml:space="preserve">    Support activities for mining</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</si>
  <si>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</si>
  <si>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</si>
  <si>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</si>
  <si>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</si>
  <si>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</si>
  <si>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</si>
  <si>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</si>
  <si>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</si>
  <si>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</si>
  <si>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</si>
  <si>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</si>
  <si>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</si>
  <si>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</si>
  <si>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</si>
  <si>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</si>
  <si>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</si>
  <si>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</si>
  <si>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</si>
  <si>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</si>
  <si>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</si>
  <si>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</si>
  <si>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</si>
  <si>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</si>
  <si>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Motor vehicles, bodies and trailers, and parts</t>
  </si>
  <si>
    <t xml:space="preserve">    22</t>
  </si>
  <si>
    <t xml:space="preserve">      Other transportation equipment</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</si>
  <si>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</si>
  <si>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</si>
  <si>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</si>
  <si>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</si>
  <si>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</si>
  <si>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</si>
  <si>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</si>
  <si>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Food and beverage and tobacco products</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</si>
  <si>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</si>
  <si>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</si>
  <si>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</si>
  <si>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</si>
  <si>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</si>
  <si>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</si>
  <si>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</si>
  <si>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</si>
  <si>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</si>
  <si>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</si>
  <si>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</si>
  <si>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</si>
  <si>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</si>
  <si>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</si>
  <si>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</si>
  <si>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</si>
  <si>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</si>
  <si>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</si>
  <si>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</si>
  <si>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Transportation and warehousing</t>
  </si>
  <si>
    <t xml:space="preserve">    37</t>
  </si>
  <si>
    <t xml:space="preserve">    Air transportation</t>
  </si>
  <si>
    <t xml:space="preserve">    38</t>
  </si>
  <si>
    <t xml:space="preserve">    Rail transportation</t>
  </si>
  <si>
    <t xml:space="preserve">    39</t>
  </si>
  <si>
    <t xml:space="preserve">    Water transportation</t>
  </si>
  <si>
    <t xml:space="preserve">    40</t>
  </si>
  <si>
    <t xml:space="preserve">    Truck transportation</t>
  </si>
  <si>
    <t xml:space="preserve">    41</t>
  </si>
  <si>
    <t xml:space="preserve">    Transit and ground passenger transportation</t>
  </si>
  <si>
    <t xml:space="preserve">    42</t>
  </si>
  <si>
    <t xml:space="preserve">    Pipeline transportation</t>
  </si>
  <si>
    <t xml:space="preserve">    43</t>
  </si>
  <si>
    <t xml:space="preserve">    Other transportation and support activities</t>
  </si>
  <si>
    <t xml:space="preserve">    44</t>
  </si>
  <si>
    <t xml:space="preserve">    Warehousing and storage</t>
  </si>
  <si>
    <t xml:space="preserve">    45</t>
  </si>
  <si>
    <t xml:space="preserve">  Information</t>
  </si>
  <si>
    <t xml:space="preserve">    46</t>
  </si>
  <si>
    <t xml:space="preserve">    47</t>
  </si>
  <si>
    <t xml:space="preserve">    Motion picture and sound recording industries</t>
  </si>
  <si>
    <t xml:space="preserve">    48</t>
  </si>
  <si>
    <t xml:space="preserve">    Broadcasting and telecommunications</t>
  </si>
  <si>
    <t xml:space="preserve">    49</t>
  </si>
  <si>
    <t xml:space="preserve">    50</t>
  </si>
  <si>
    <t xml:space="preserve">  Finance, insurance, real estate, rental, and leasing</t>
  </si>
  <si>
    <t xml:space="preserve">    51</t>
  </si>
  <si>
    <t xml:space="preserve">    Finance and insurance</t>
  </si>
  <si>
    <t xml:space="preserve">    52</t>
  </si>
  <si>
    <t xml:space="preserve">      Federal Reserve banks, credit intermediation, and related activities</t>
  </si>
  <si>
    <t xml:space="preserve">    53</t>
  </si>
  <si>
    <t xml:space="preserve">      Securities, commodity contracts, and investments</t>
  </si>
  <si>
    <t xml:space="preserve">    54</t>
  </si>
  <si>
    <t xml:space="preserve">      Insurance carriers and related activities</t>
  </si>
  <si>
    <t xml:space="preserve">    55</t>
  </si>
  <si>
    <t xml:space="preserve">      Funds, trusts, and other financial vehicles</t>
  </si>
  <si>
    <t xml:space="preserve">    56</t>
  </si>
  <si>
    <t xml:space="preserve">    Real estate and rental and leasing</t>
  </si>
  <si>
    <t xml:space="preserve">    57</t>
  </si>
  <si>
    <t xml:space="preserve">      Real estate</t>
  </si>
  <si>
    <t xml:space="preserve">    58</t>
  </si>
  <si>
    <t xml:space="preserve">      Rental and leasing services and lessors of intangible assets</t>
  </si>
  <si>
    <t xml:space="preserve">    59</t>
  </si>
  <si>
    <t xml:space="preserve">  Professional and business services</t>
  </si>
  <si>
    <t xml:space="preserve">    60</t>
  </si>
  <si>
    <t xml:space="preserve">    Professional, scientific, and technical services</t>
  </si>
  <si>
    <t xml:space="preserve">    61</t>
  </si>
  <si>
    <t xml:space="preserve">      Legal services</t>
  </si>
  <si>
    <t xml:space="preserve">    62</t>
  </si>
  <si>
    <t xml:space="preserve">      Computer systems design and related services</t>
  </si>
  <si>
    <t xml:space="preserve">    63</t>
  </si>
  <si>
    <t xml:space="preserve">      Miscellaneous professional, scientific, and technical services</t>
  </si>
  <si>
    <t xml:space="preserve">    64</t>
  </si>
  <si>
    <t xml:space="preserve">    Management of companies and enterprises</t>
  </si>
  <si>
    <t xml:space="preserve">    65</t>
  </si>
  <si>
    <t xml:space="preserve">    Administrative and waste management services</t>
  </si>
  <si>
    <t xml:space="preserve">    66</t>
  </si>
  <si>
    <t xml:space="preserve">      Administrative and support services</t>
  </si>
  <si>
    <t xml:space="preserve">    67</t>
  </si>
  <si>
    <t xml:space="preserve">      Waste management and remediation services</t>
  </si>
  <si>
    <t xml:space="preserve">    68</t>
  </si>
  <si>
    <t xml:space="preserve">  Educational services, health care, and social assistance</t>
  </si>
  <si>
    <t xml:space="preserve">    69</t>
  </si>
  <si>
    <t xml:space="preserve">    Educational services</t>
  </si>
  <si>
    <t xml:space="preserve">    70</t>
  </si>
  <si>
    <t xml:space="preserve">    Health care and social assistance</t>
  </si>
  <si>
    <t xml:space="preserve">    71</t>
  </si>
  <si>
    <t xml:space="preserve">      Ambulatory health care services</t>
  </si>
  <si>
    <t xml:space="preserve">    72</t>
  </si>
  <si>
    <t xml:space="preserve">    73</t>
  </si>
  <si>
    <t xml:space="preserve">      Social assistance</t>
  </si>
  <si>
    <t xml:space="preserve">    74</t>
  </si>
  <si>
    <t xml:space="preserve">  Arts, entertainment, recreation, accommodation, and food services</t>
  </si>
  <si>
    <t xml:space="preserve">    75</t>
  </si>
  <si>
    <t xml:space="preserve">    Arts, entertainment, and recreation</t>
  </si>
  <si>
    <t xml:space="preserve">    76</t>
  </si>
  <si>
    <t xml:space="preserve">      Performing arts, spectator sports, museums, and related activities</t>
  </si>
  <si>
    <t xml:space="preserve">    77</t>
  </si>
  <si>
    <t xml:space="preserve">      Amusements, gambling, and recreation industries</t>
  </si>
  <si>
    <t xml:space="preserve">    78</t>
  </si>
  <si>
    <t xml:space="preserve">    Accommodation and food services</t>
  </si>
  <si>
    <t xml:space="preserve">    79</t>
  </si>
  <si>
    <t xml:space="preserve">      Accommodation</t>
  </si>
  <si>
    <t xml:space="preserve">    80</t>
  </si>
  <si>
    <t xml:space="preserve">      Food services and drinking places</t>
  </si>
  <si>
    <t xml:space="preserve">    81</t>
  </si>
  <si>
    <t xml:space="preserve">  Other services, except government</t>
  </si>
  <si>
    <t xml:space="preserve">    82</t>
  </si>
  <si>
    <t>Government</t>
  </si>
  <si>
    <t xml:space="preserve">    83</t>
  </si>
  <si>
    <t xml:space="preserve">  Federal</t>
  </si>
  <si>
    <t xml:space="preserve">    84</t>
  </si>
  <si>
    <t xml:space="preserve">    General government</t>
  </si>
  <si>
    <t xml:space="preserve">    85</t>
  </si>
  <si>
    <t xml:space="preserve">    Government enterprises</t>
  </si>
  <si>
    <t xml:space="preserve">    86</t>
  </si>
  <si>
    <t xml:space="preserve">  State and local</t>
  </si>
  <si>
    <t xml:space="preserve">    87</t>
  </si>
  <si>
    <t xml:space="preserve">    88</t>
  </si>
  <si>
    <t xml:space="preserve">    89</t>
  </si>
  <si>
    <t>Addenda:</t>
  </si>
  <si>
    <t xml:space="preserve">    90</t>
  </si>
  <si>
    <t xml:space="preserve">    Private goods-producing industries [1]</t>
  </si>
  <si>
    <t xml:space="preserve">    91</t>
  </si>
  <si>
    <t xml:space="preserve">    Private services-producing industries [2]</t>
  </si>
  <si>
    <t xml:space="preserve">    92</t>
  </si>
  <si>
    <t xml:space="preserve">    Information-communications-technology-producing industries [3]</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</si>
  <si>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</si>
  <si>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</si>
  <si>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</si>
  <si>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Chain-Type Quantity Indexes for Gross Output by Industry</t>
  </si>
  <si>
    <t>Percent Changes in Chain-Type Quantity Indexes for Gross Output by Industry</t>
  </si>
  <si>
    <t>Chain-Type Price Indexes for Gross Output by Industry</t>
  </si>
  <si>
    <t>Percent Changes in Chain-Type Price Indexes for Gross Output by Industry</t>
  </si>
  <si>
    <t>2011</t>
  </si>
  <si>
    <t>2012</t>
  </si>
  <si>
    <t xml:space="preserve">    Motor vehicle and parts dealers</t>
  </si>
  <si>
    <t xml:space="preserve">    Food and beverage stores</t>
  </si>
  <si>
    <t xml:space="preserve">    General merchandise stores</t>
  </si>
  <si>
    <t xml:space="preserve">    Other retail</t>
  </si>
  <si>
    <t xml:space="preserve">    Publishing industries, except internet (includes software)</t>
  </si>
  <si>
    <t xml:space="preserve">    Data processing, internet publishing, and other information services</t>
  </si>
  <si>
    <t xml:space="preserve">      Hospitals</t>
  </si>
  <si>
    <t xml:space="preserve">      Nursing and residential care facilities</t>
  </si>
  <si>
    <t xml:space="preserve">    93</t>
  </si>
  <si>
    <t xml:space="preserve">    94</t>
  </si>
  <si>
    <t xml:space="preserve">    95</t>
  </si>
  <si>
    <t xml:space="preserve">    96</t>
  </si>
  <si>
    <t xml:space="preserve">    97</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</si>
  <si>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</si>
  <si>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2013</t>
  </si>
  <si>
    <t xml:space="preserve">        Housing</t>
  </si>
  <si>
    <t xml:space="preserve">        Other real estate</t>
  </si>
  <si>
    <t xml:space="preserve">      National defense</t>
  </si>
  <si>
    <t xml:space="preserve">      Nondefense</t>
  </si>
  <si>
    <t xml:space="preserve">    98</t>
  </si>
  <si>
    <t xml:space="preserve">    99</t>
  </si>
  <si>
    <t xml:space="preserve">    100</t>
  </si>
  <si>
    <t xml:space="preserve">    101</t>
  </si>
  <si>
    <t>2014</t>
  </si>
  <si>
    <t>2015</t>
  </si>
  <si>
    <t>[Percent change]</t>
  </si>
  <si>
    <t>4.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</si>
  <si>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</si>
  <si>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2. Consists of agriculture, forestry, fishing, and hunting; mining; construction; and manufacturing.</t>
  </si>
  <si>
    <t xml:space="preserve">    Information-communications-technology-producing industries [4]</t>
  </si>
  <si>
    <t xml:space="preserve">    Private services-producing industries [3]</t>
  </si>
  <si>
    <t xml:space="preserve">    Private goods-producing industries [2]</t>
  </si>
  <si>
    <t>Not allocated by industry [1]</t>
  </si>
  <si>
    <t>Real Gross Output by industry</t>
  </si>
  <si>
    <t>2016</t>
  </si>
  <si>
    <t>2017</t>
  </si>
  <si>
    <t>(u): Underlying Detail.  All statistics for 2017 are prepared by taking the average of the corresponding quarterly series.  For annual series marked as underlying detail, the quarterly statistics on which these estimates rely are of lower quality and pass through a less rigorous review process than the higher level aggregates in which they are included.</t>
  </si>
  <si>
    <t>[Millions of dollars]</t>
  </si>
  <si>
    <t>[2012=100]</t>
  </si>
  <si>
    <t>[Millions of chained (2012) dollars]</t>
  </si>
  <si>
    <t>1.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value of the "Not allocated by industry" line reflects the difference between the first line and the sum of the most detailed lines, as well as the differences in source data used to estimate GDP by industry and the expenditures measure of real GDP.</t>
  </si>
  <si>
    <t>1997</t>
  </si>
  <si>
    <t xml:space="preserve">    102</t>
  </si>
  <si>
    <t>2018</t>
  </si>
  <si>
    <t>Release Date: October 29, 2019</t>
  </si>
  <si>
    <t xml:space="preserve">      Hospitals and nursing and residential care facilities</t>
  </si>
  <si>
    <t>...</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</si>
  <si>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</si>
  <si>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</si>
  <si>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</si>
  <si>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</si>
  <si>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</si>
  <si>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</si>
  <si>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</si>
  <si>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</si>
  <si>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</si>
  <si>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</si>
  <si>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</si>
  <si>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</si>
  <si>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</si>
  <si>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</si>
  <si>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</si>
  <si>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</si>
  <si>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</si>
  <si>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</si>
  <si>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</si>
  <si>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</si>
  <si>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</si>
  <si>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</si>
  <si>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</si>
  <si>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</si>
  <si>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</si>
  <si>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</si>
  <si>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</si>
  <si>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</si>
  <si>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 xml:space="preserve">  From Download of 1969 - 1997 data</t>
  </si>
  <si>
    <t>Nonmanufacturing Index</t>
  </si>
  <si>
    <t xml:space="preserve">     Agriculture</t>
  </si>
  <si>
    <t xml:space="preserve">     Mining</t>
  </si>
  <si>
    <t xml:space="preserve">     Construction</t>
  </si>
  <si>
    <t xml:space="preserve">  Quantity Index</t>
  </si>
  <si>
    <t>Laspeyres Quantity</t>
  </si>
  <si>
    <t>Paasche Quantity</t>
  </si>
  <si>
    <t>Fisher - Nonmanufacturing (Relatives)</t>
  </si>
  <si>
    <t xml:space="preserve">   Raw Index</t>
  </si>
  <si>
    <t xml:space="preserve">   Index, 2005 = 100</t>
  </si>
  <si>
    <t>Industrial Quantity Index</t>
  </si>
  <si>
    <t xml:space="preserve">        Nonmanufacturing</t>
  </si>
  <si>
    <t xml:space="preserve">        Manufacturing</t>
  </si>
  <si>
    <t xml:space="preserve">           Total</t>
  </si>
  <si>
    <t>Pasche Quantity</t>
  </si>
  <si>
    <t>Fisher - Industrial (Relatives)</t>
  </si>
  <si>
    <t>Transportation Equipment VA Quantity Index (NAICS 361)</t>
  </si>
  <si>
    <t xml:space="preserve">        Motor Vehicles</t>
  </si>
  <si>
    <t xml:space="preserve">        Other Transportation Equipment</t>
  </si>
  <si>
    <t xml:space="preserve">            Total</t>
  </si>
  <si>
    <t>Chained Laspeyres - Transportation Equipment (Relatives)</t>
  </si>
  <si>
    <t xml:space="preserve">  Industrial Chained (2009) Dollars</t>
  </si>
  <si>
    <t xml:space="preserve">    Nonmanufacturing - Chained (2009) Dollars</t>
  </si>
  <si>
    <t xml:space="preserve">    Manufacturing - Chained (2009) Dollars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</si>
  <si>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</si>
  <si>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</si>
  <si>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</si>
  <si>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</si>
  <si>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</si>
  <si>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</si>
  <si>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</si>
  <si>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Transportation equipment</t>
  </si>
  <si>
    <t xml:space="preserve">          Furniture and related products</t>
  </si>
  <si>
    <t xml:space="preserve">          Miscellaneous manufacturing</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</si>
  <si>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</si>
  <si>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</si>
  <si>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</si>
  <si>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</si>
  <si>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</si>
  <si>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</si>
  <si>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</si>
  <si>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</si>
  <si>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Sum of Manufacturing Sectors</t>
  </si>
  <si>
    <t xml:space="preserve">  Nonmanufacturing - Chained (2009) Dollars</t>
  </si>
  <si>
    <t xml:space="preserve">    Sum of Nonmanufacturing Sectors</t>
  </si>
  <si>
    <t>[Billions of dollars]</t>
  </si>
  <si>
    <t>From GO on standard BEA website</t>
  </si>
  <si>
    <t xml:space="preserve">  Gross Output (CU$)</t>
  </si>
  <si>
    <t xml:space="preserve">   Index, 2012 = 100</t>
  </si>
  <si>
    <t>Gross Output</t>
  </si>
  <si>
    <t>Real Gross Product by Industry , Chained (2012)  Dollars</t>
  </si>
  <si>
    <t xml:space="preserve">  Industrial Chained (2012) Dollars</t>
  </si>
  <si>
    <t>Sum</t>
  </si>
  <si>
    <t xml:space="preserve">  Nonmanufacturing - Chained (2012) Dollars</t>
  </si>
  <si>
    <t xml:space="preserve">    Nonmanufacturing - Chained (2012) Dollars</t>
  </si>
  <si>
    <t xml:space="preserve">    Manufacturing - Chained (2012) Dollars</t>
  </si>
  <si>
    <t>Copy Values (for subsequent transferring to transpose orientation)</t>
  </si>
  <si>
    <t>Transpose Final Values for Use in Industrial Indicators Spreadsheet</t>
  </si>
  <si>
    <t>Real Gross Domestic Product , Chained (2009)  Dollars</t>
  </si>
  <si>
    <t>Farms</t>
  </si>
  <si>
    <t>Forestry, Fishing &amp; Related Activities</t>
  </si>
  <si>
    <t>Mining</t>
  </si>
  <si>
    <t>Oil and Gas Extraction</t>
  </si>
  <si>
    <t>Mining, except oil and gas</t>
  </si>
  <si>
    <t>Support Activities for Mining</t>
  </si>
  <si>
    <t>Base Year 2012 - GO (Current $)</t>
  </si>
  <si>
    <t xml:space="preserve">  Quantity Index - Published</t>
  </si>
  <si>
    <t xml:space="preserve">        Index relative</t>
  </si>
  <si>
    <t xml:space="preserve">        index relative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</si>
</sst>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x14ac:knownFonts="1">
    <font>
      <sz val="11"/>
      <color theme="1"/>
      <name val="Calibri"/>
      <family val="2"/>
      <scheme val="minor"/>
    </font>
    <font>
      <sz val="10"/>
      <name val="Arial"/>
      <family val="2"/>
    </font>
    <font>
      <sz val="10"/>
      <name val="Arial"/>
      <family val="2"/>
    </font>
    <font>
      <sz val="10"/>
      <name val="Arial"/>
      <family val="2"/>
    </font>
    <font>
      <sz val="10"/>
      <name val="Arial"/>
      <family val="2"/>
    </font>
    <font>
      <b/>
      <sz val="10"/>
      <color indexed="9"/>
      <name val="Arial"/>
      <family val="2"/>
    </font>
    <font>
      <b/>
      <sz val="14"/>
      <name val="Arial"/>
      <family val="2"/>
    </font>
    <font>
      <sz val="13"/>
      <name val="Arial"/>
      <family val="2"/>
    </font>
    <font>
      <b/>
      <sz val="10"/>
      <name val="Arial"/>
      <family val="2"/>
    </font>
    <font>
      <i/>
      <sz val="10"/>
      <name val="Arial"/>
      <family val="2"/>
    </font>
    <font>
      <b/>
      <i/>
      <sz val="15"/>
      <name val="Arial"/>
      <family val="2"/>
    </font>
    <font>
      <sz val="10"/>
      <name val="Arial"/>
      <family val="2"/>
    </font>
    <font>
      <sz val="11"/>
      <color theme="1"/>
      <name val="Arial"/>
      <family val="2"/>
    </font>
    <font>
      <sz val="10"/>
      <color theme="1"/>
      <name val="Arial"/>
      <family val="2"/>
    </font>
    <font>
      <b/>
      <i/>
      <sz val="10"/>
      <name val="Arial"/>
      <family val="2"/>
    </font>
    <font>
      <b/>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indexed="56"/>
        <bgColor indexed="23"/>
      </patternFill>
    </fill>
    <fill>
      <patternFill patternType="solid">
        <fgColor theme="5" tint="0.39997558519241921"/>
        <bgColor indexed="64"/>
      </patternFill>
    </fill>
    <fill>
      <patternFill patternType="solid">
        <fgColor indexed="47"/>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thin">
        <color indexed="9"/>
      </left>
      <right style="thin">
        <color indexed="9"/>
      </right>
      <top style="thin">
        <color indexed="9"/>
      </top>
      <bottom style="thin">
        <color indexed="9"/>
      </bottom>
      <diagonal/>
    </border>
  </borders>
  <cellStyleXfs count="6">
    <xf numFmtId="0" fontId="0" fillId="0" borderId="0"/>
    <xf numFmtId="0" fontId="1" fillId="0" borderId="0"/>
    <xf numFmtId="0" fontId="2" fillId="0" borderId="0"/>
    <xf numFmtId="0" fontId="3" fillId="0" borderId="0"/>
    <xf numFmtId="0" fontId="4" fillId="0" borderId="0"/>
    <xf numFmtId="0" fontId="11" fillId="0" borderId="0"/>
  </cellStyleXfs>
  <cellXfs count="76">
    <xf numFmtId="0" fontId="0" fillId="0" borderId="0" xfId="0"/>
    <xf numFmtId="0" fontId="0" fillId="0" borderId="0" xfId="0" applyAlignment="1">
      <alignment horizontal="right"/>
    </xf>
    <xf numFmtId="164" fontId="4" fillId="0" borderId="0" xfId="4" applyNumberFormat="1"/>
    <xf numFmtId="165" fontId="4" fillId="0" borderId="0" xfId="4" applyNumberFormat="1"/>
    <xf numFmtId="0" fontId="4" fillId="0" borderId="0" xfId="4"/>
    <xf numFmtId="0" fontId="8" fillId="0" borderId="0" xfId="4" applyFont="1"/>
    <xf numFmtId="0" fontId="8" fillId="0" borderId="0" xfId="4" applyFont="1"/>
    <xf numFmtId="0" fontId="4" fillId="0" borderId="0" xfId="4"/>
    <xf numFmtId="0" fontId="5" fillId="2" borderId="1" xfId="4" applyFont="1" applyFill="1" applyBorder="1" applyAlignment="1">
      <alignment horizontal="center"/>
    </xf>
    <xf numFmtId="0" fontId="9" fillId="0" borderId="0" xfId="0" applyFont="1" applyAlignment="1">
      <alignment wrapText="1"/>
    </xf>
    <xf numFmtId="0" fontId="0" fillId="0" borderId="0" xfId="0"/>
    <xf numFmtId="0" fontId="10" fillId="0" borderId="0" xfId="0" applyFont="1" applyAlignment="1">
      <alignment wrapText="1"/>
    </xf>
    <xf numFmtId="164" fontId="4" fillId="0" borderId="0" xfId="4" applyNumberFormat="1" applyAlignment="1">
      <alignment horizontal="right"/>
    </xf>
    <xf numFmtId="0" fontId="0" fillId="0" borderId="0" xfId="0"/>
    <xf numFmtId="0" fontId="4" fillId="0" borderId="0" xfId="4"/>
    <xf numFmtId="0" fontId="8" fillId="0" borderId="0" xfId="4" applyFont="1"/>
    <xf numFmtId="0" fontId="5" fillId="2" borderId="1" xfId="4" applyFont="1" applyFill="1" applyBorder="1" applyAlignment="1">
      <alignment horizontal="center"/>
    </xf>
    <xf numFmtId="0" fontId="0" fillId="0" borderId="0" xfId="0"/>
    <xf numFmtId="0" fontId="10" fillId="0" borderId="0" xfId="0" applyFont="1" applyAlignment="1"/>
    <xf numFmtId="0" fontId="9" fillId="0" borderId="0" xfId="0" applyFont="1" applyAlignment="1"/>
    <xf numFmtId="0" fontId="5" fillId="2" borderId="1" xfId="0" applyFont="1" applyFill="1" applyBorder="1" applyAlignment="1">
      <alignment horizontal="center"/>
    </xf>
    <xf numFmtId="0" fontId="8" fillId="0" borderId="0" xfId="0" applyFont="1"/>
    <xf numFmtId="0" fontId="0" fillId="0" borderId="0" xfId="0"/>
    <xf numFmtId="0" fontId="12" fillId="0" borderId="0" xfId="0" applyFont="1"/>
    <xf numFmtId="0" fontId="13" fillId="0" borderId="0" xfId="0" applyFont="1"/>
    <xf numFmtId="165" fontId="13" fillId="0" borderId="0" xfId="0" applyNumberFormat="1" applyFont="1"/>
    <xf numFmtId="0" fontId="13" fillId="0" borderId="0" xfId="0" applyFont="1"/>
    <xf numFmtId="164" fontId="1" fillId="0" borderId="0" xfId="1" applyNumberFormat="1"/>
    <xf numFmtId="165" fontId="1" fillId="0" borderId="0" xfId="1" applyNumberFormat="1"/>
    <xf numFmtId="0" fontId="4" fillId="0" borderId="0" xfId="4" applyAlignment="1">
      <alignment horizontal="center"/>
    </xf>
    <xf numFmtId="0" fontId="1" fillId="0" borderId="0" xfId="1"/>
    <xf numFmtId="0" fontId="0" fillId="0" borderId="0" xfId="0"/>
    <xf numFmtId="3" fontId="0" fillId="0" borderId="0" xfId="0" applyNumberFormat="1"/>
    <xf numFmtId="166" fontId="0" fillId="0" borderId="0" xfId="0" applyNumberFormat="1"/>
    <xf numFmtId="165" fontId="0" fillId="0" borderId="0" xfId="0" applyNumberFormat="1"/>
    <xf numFmtId="0" fontId="8" fillId="0" borderId="0" xfId="1" applyFont="1"/>
    <xf numFmtId="0" fontId="15" fillId="0" borderId="0" xfId="0" applyFont="1"/>
    <xf numFmtId="0" fontId="3" fillId="0" borderId="0" xfId="3"/>
    <xf numFmtId="0" fontId="1" fillId="0" borderId="0" xfId="3" applyFont="1"/>
    <xf numFmtId="0" fontId="0" fillId="3" borderId="0" xfId="0" applyFill="1"/>
    <xf numFmtId="2" fontId="0" fillId="4" borderId="0" xfId="0" applyNumberFormat="1" applyFill="1"/>
    <xf numFmtId="0" fontId="1" fillId="0" borderId="0" xfId="0" applyFont="1"/>
    <xf numFmtId="0" fontId="0" fillId="0" borderId="0" xfId="0" applyAlignment="1">
      <alignment wrapText="1"/>
    </xf>
    <xf numFmtId="164" fontId="0" fillId="0" borderId="0" xfId="0" applyNumberFormat="1"/>
    <xf numFmtId="0" fontId="0" fillId="0" borderId="0" xfId="0" applyFill="1"/>
    <xf numFmtId="2" fontId="0" fillId="0" borderId="0" xfId="0" applyNumberFormat="1" applyFill="1"/>
    <xf numFmtId="0" fontId="16" fillId="0" borderId="0" xfId="0" applyFont="1"/>
    <xf numFmtId="0" fontId="6" fillId="0" borderId="0" xfId="3" applyFont="1"/>
    <xf numFmtId="0" fontId="1" fillId="0" borderId="0" xfId="0" applyFont="1" applyAlignment="1">
      <alignment wrapText="1"/>
    </xf>
    <xf numFmtId="0" fontId="1" fillId="5" borderId="0" xfId="0" applyFont="1" applyFill="1" applyAlignment="1">
      <alignment wrapText="1"/>
    </xf>
    <xf numFmtId="0" fontId="3" fillId="5" borderId="0" xfId="3" applyFill="1" applyAlignment="1">
      <alignment wrapText="1"/>
    </xf>
    <xf numFmtId="0" fontId="0" fillId="5" borderId="0" xfId="0" applyFill="1" applyAlignment="1">
      <alignment wrapText="1"/>
    </xf>
    <xf numFmtId="3" fontId="0" fillId="6" borderId="0" xfId="0" applyNumberFormat="1" applyFill="1"/>
    <xf numFmtId="3" fontId="0" fillId="5" borderId="0" xfId="0" applyNumberFormat="1" applyFill="1"/>
    <xf numFmtId="3" fontId="3" fillId="5" borderId="0" xfId="3" applyNumberFormat="1" applyFill="1"/>
    <xf numFmtId="3" fontId="0" fillId="0" borderId="0" xfId="0" applyNumberFormat="1" applyFill="1"/>
    <xf numFmtId="3" fontId="3" fillId="0" borderId="0" xfId="3" applyNumberFormat="1"/>
    <xf numFmtId="0" fontId="9" fillId="0" borderId="0" xfId="0" applyFont="1" applyAlignment="1">
      <alignment wrapText="1"/>
    </xf>
    <xf numFmtId="0" fontId="13" fillId="0" borderId="0" xfId="0" applyFont="1"/>
    <xf numFmtId="0" fontId="6" fillId="0" borderId="0" xfId="0" applyFont="1"/>
    <xf numFmtId="0" fontId="7" fillId="0" borderId="0" xfId="0" applyFont="1"/>
    <xf numFmtId="0" fontId="14" fillId="0" borderId="0" xfId="0" applyFont="1" applyAlignment="1">
      <alignment wrapText="1"/>
    </xf>
    <xf numFmtId="0" fontId="6" fillId="0" borderId="0" xfId="1" applyFont="1"/>
    <xf numFmtId="0" fontId="1" fillId="0" borderId="0" xfId="1"/>
    <xf numFmtId="0" fontId="7" fillId="0" borderId="0" xfId="1" applyFont="1"/>
    <xf numFmtId="0" fontId="5" fillId="2" borderId="1" xfId="1" applyFont="1" applyFill="1" applyBorder="1" applyAlignment="1">
      <alignment horizontal="center"/>
    </xf>
    <xf numFmtId="0" fontId="10" fillId="0" borderId="0" xfId="1" applyFont="1" applyAlignment="1">
      <alignment wrapText="1"/>
    </xf>
    <xf numFmtId="0" fontId="9" fillId="0" borderId="0" xfId="1" applyFont="1" applyAlignment="1">
      <alignment wrapText="1"/>
    </xf>
    <xf numFmtId="0" fontId="0" fillId="0" borderId="0" xfId="0"/>
    <xf numFmtId="0" fontId="6" fillId="0" borderId="0" xfId="4" applyFont="1"/>
    <xf numFmtId="0" fontId="7" fillId="0" borderId="0" xfId="4" applyFont="1"/>
    <xf numFmtId="0" fontId="1" fillId="0" borderId="0" xfId="4" applyFont="1"/>
    <xf numFmtId="0" fontId="9" fillId="0" borderId="0" xfId="4" applyFont="1" applyAlignment="1">
      <alignment wrapText="1"/>
    </xf>
    <xf numFmtId="0" fontId="4" fillId="0" borderId="0" xfId="4"/>
    <xf numFmtId="0" fontId="10" fillId="0" borderId="0" xfId="4" applyFont="1" applyAlignment="1">
      <alignment wrapText="1"/>
    </xf>
    <xf numFmtId="0" fontId="5" fillId="2" borderId="1" xfId="4" applyFont="1" applyFill="1" applyBorder="1" applyAlignment="1">
      <alignment horizontal="center"/>
    </xf>
  </cellXfs>
  <cellStyles count="6">
    <cellStyle name="Normal" xfId="0" builtinId="0"/>
    <cellStyle name="Normal 2" xfId="1" xr:uid="{00000000-0005-0000-0000-000001000000}"/>
    <cellStyle name="Normal 3" xfId="2" xr:uid="{00000000-0005-0000-0000-000002000000}"/>
    <cellStyle name="Normal 4" xfId="3" xr:uid="{00000000-0005-0000-0000-000003000000}"/>
    <cellStyle name="Normal 5" xfId="4" xr:uid="{00000000-0005-0000-0000-000004000000}"/>
    <cellStyle name="Normal 6" xfId="5"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DPbyInd_GO_1947-2015_PNNL_1231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NAICS codes"/>
      <sheetName val="GO"/>
      <sheetName val="ChainQtyIndexes&amp;GO"/>
      <sheetName val="%ChangeChainQtyIndexes"/>
      <sheetName val="ChainPriceIndexes"/>
      <sheetName val="%ChangeChainPriceIndexes"/>
    </sheetNames>
    <sheetDataSet>
      <sheetData sheetId="0"/>
      <sheetData sheetId="1"/>
      <sheetData sheetId="2"/>
      <sheetData sheetId="3">
        <row r="202">
          <cell r="CB202">
            <v>103211</v>
          </cell>
          <cell r="CC202">
            <v>92881</v>
          </cell>
          <cell r="CD202">
            <v>108326</v>
          </cell>
          <cell r="CE202">
            <v>116754</v>
          </cell>
          <cell r="CF202">
            <v>135057</v>
          </cell>
          <cell r="CG202">
            <v>133067</v>
          </cell>
          <cell r="CH202">
            <v>137537</v>
          </cell>
          <cell r="CI202">
            <v>167068</v>
          </cell>
          <cell r="CJ202">
            <v>194392</v>
          </cell>
          <cell r="CK202">
            <v>222255</v>
          </cell>
          <cell r="CL202">
            <v>240493</v>
          </cell>
          <cell r="CM202">
            <v>226676</v>
          </cell>
          <cell r="CN202">
            <v>249264</v>
          </cell>
          <cell r="CO202">
            <v>242447</v>
          </cell>
          <cell r="CP202">
            <v>286248</v>
          </cell>
          <cell r="CQ202">
            <v>329600</v>
          </cell>
          <cell r="CR202">
            <v>349721</v>
          </cell>
          <cell r="CS202">
            <v>364651</v>
          </cell>
          <cell r="CT202">
            <v>377097</v>
          </cell>
          <cell r="CU202">
            <v>403992</v>
          </cell>
          <cell r="CV202">
            <v>419720</v>
          </cell>
          <cell r="CW202">
            <v>412360</v>
          </cell>
          <cell r="CX202">
            <v>400589</v>
          </cell>
          <cell r="CY202">
            <v>437574</v>
          </cell>
          <cell r="CZ202">
            <v>464047</v>
          </cell>
          <cell r="DA202">
            <v>505860</v>
          </cell>
          <cell r="DB202">
            <v>516239</v>
          </cell>
          <cell r="DC202">
            <v>529413</v>
          </cell>
          <cell r="DD202">
            <v>584949</v>
          </cell>
          <cell r="DE202">
            <v>631288</v>
          </cell>
          <cell r="DF202">
            <v>683027</v>
          </cell>
          <cell r="DG202">
            <v>644357</v>
          </cell>
          <cell r="DH202">
            <v>635586</v>
          </cell>
          <cell r="DI202">
            <v>651366</v>
          </cell>
          <cell r="DJ202">
            <v>659482</v>
          </cell>
          <cell r="DK202">
            <v>684287</v>
          </cell>
          <cell r="DL202">
            <v>725442</v>
          </cell>
          <cell r="DM202">
            <v>737209</v>
          </cell>
          <cell r="DN202">
            <v>774617</v>
          </cell>
          <cell r="DO202">
            <v>691845</v>
          </cell>
          <cell r="DP202">
            <v>570101</v>
          </cell>
          <cell r="DQ202">
            <v>670762</v>
          </cell>
          <cell r="DR202">
            <v>745226</v>
          </cell>
          <cell r="DS202">
            <v>806427</v>
          </cell>
          <cell r="DT202">
            <v>852616</v>
          </cell>
          <cell r="DU202">
            <v>942252</v>
          </cell>
          <cell r="DV202">
            <v>0</v>
          </cell>
        </row>
        <row r="218">
          <cell r="CB218">
            <v>1</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1"/>
  <sheetViews>
    <sheetView workbookViewId="0">
      <pane ySplit="6" topLeftCell="A38" activePane="bottomLeft" state="frozen"/>
      <selection sqref="A1:X1"/>
      <selection pane="bottomLeft" activeCell="C38" sqref="C38"/>
    </sheetView>
  </sheetViews>
  <sheetFormatPr defaultRowHeight="15" x14ac:dyDescent="0.25"/>
  <cols>
    <col min="1" max="1" width="5.7109375" style="17" customWidth="1"/>
    <col min="2" max="2" width="64.85546875" style="17" bestFit="1" customWidth="1"/>
    <col min="3" max="24" width="10.140625" style="17" bestFit="1" customWidth="1"/>
    <col min="25" max="16384" width="9.140625" style="17"/>
  </cols>
  <sheetData>
    <row r="1" spans="1:24" ht="18" x14ac:dyDescent="0.25">
      <c r="A1" s="59" t="s">
        <v>0</v>
      </c>
      <c r="B1" s="59"/>
      <c r="C1" s="59"/>
      <c r="D1" s="59"/>
      <c r="E1" s="59"/>
      <c r="F1" s="59"/>
      <c r="G1" s="59"/>
      <c r="H1" s="59"/>
      <c r="I1" s="59"/>
      <c r="J1" s="59"/>
      <c r="K1" s="59"/>
      <c r="L1" s="59"/>
      <c r="M1" s="59"/>
      <c r="N1" s="59"/>
      <c r="O1" s="59"/>
      <c r="P1" s="59"/>
      <c r="Q1" s="59"/>
      <c r="R1" s="59"/>
      <c r="S1" s="59"/>
      <c r="T1" s="59"/>
      <c r="U1" s="59"/>
      <c r="V1" s="59"/>
      <c r="W1" s="59"/>
      <c r="X1" s="59"/>
    </row>
    <row r="2" spans="1:24" ht="16.5" x14ac:dyDescent="0.25">
      <c r="A2" s="60" t="s">
        <v>242</v>
      </c>
      <c r="B2" s="60"/>
      <c r="C2" s="60"/>
      <c r="D2" s="60"/>
      <c r="E2" s="60"/>
      <c r="F2" s="60"/>
      <c r="G2" s="60"/>
      <c r="H2" s="60"/>
      <c r="I2" s="60"/>
      <c r="J2" s="60"/>
      <c r="K2" s="60"/>
      <c r="L2" s="60"/>
      <c r="M2" s="60"/>
      <c r="N2" s="60"/>
      <c r="O2" s="60"/>
      <c r="P2" s="60"/>
      <c r="Q2" s="60"/>
      <c r="R2" s="60"/>
      <c r="S2" s="60"/>
      <c r="T2" s="60"/>
      <c r="U2" s="60"/>
      <c r="V2" s="60"/>
      <c r="W2" s="60"/>
      <c r="X2" s="60"/>
    </row>
    <row r="3" spans="1:24" x14ac:dyDescent="0.25">
      <c r="A3" s="58" t="s">
        <v>1</v>
      </c>
      <c r="B3" s="58"/>
      <c r="C3" s="58"/>
      <c r="D3" s="58"/>
      <c r="E3" s="58"/>
      <c r="F3" s="58"/>
      <c r="G3" s="58"/>
      <c r="H3" s="58"/>
      <c r="I3" s="58"/>
      <c r="J3" s="58"/>
      <c r="K3" s="58"/>
      <c r="L3" s="58"/>
      <c r="M3" s="58"/>
      <c r="N3" s="58"/>
      <c r="O3" s="58"/>
      <c r="P3" s="58"/>
      <c r="Q3" s="58"/>
      <c r="R3" s="58"/>
      <c r="S3" s="58"/>
      <c r="T3" s="58"/>
      <c r="U3" s="58"/>
      <c r="V3" s="58"/>
      <c r="W3" s="58"/>
      <c r="X3" s="58"/>
    </row>
    <row r="4" spans="1:24" x14ac:dyDescent="0.25">
      <c r="A4" s="58" t="s">
        <v>249</v>
      </c>
      <c r="B4" s="58"/>
      <c r="C4" s="58"/>
      <c r="D4" s="58"/>
      <c r="E4" s="58"/>
      <c r="F4" s="58"/>
      <c r="G4" s="58"/>
      <c r="H4" s="58"/>
      <c r="I4" s="58"/>
      <c r="J4" s="58"/>
      <c r="K4" s="58"/>
      <c r="L4" s="58"/>
      <c r="M4" s="58"/>
      <c r="N4" s="58"/>
      <c r="O4" s="58"/>
      <c r="P4" s="58"/>
      <c r="Q4" s="58"/>
      <c r="R4" s="58"/>
      <c r="S4" s="58"/>
      <c r="T4" s="58"/>
      <c r="U4" s="58"/>
      <c r="V4" s="58"/>
      <c r="W4" s="58"/>
      <c r="X4" s="58"/>
    </row>
    <row r="6" spans="1:24" x14ac:dyDescent="0.25">
      <c r="A6" s="20" t="s">
        <v>2</v>
      </c>
      <c r="B6" s="20" t="s">
        <v>3</v>
      </c>
      <c r="C6" s="20" t="s">
        <v>246</v>
      </c>
      <c r="D6" s="20" t="s">
        <v>4</v>
      </c>
      <c r="E6" s="20" t="s">
        <v>5</v>
      </c>
      <c r="F6" s="20" t="s">
        <v>6</v>
      </c>
      <c r="G6" s="20" t="s">
        <v>7</v>
      </c>
      <c r="H6" s="20" t="s">
        <v>8</v>
      </c>
      <c r="I6" s="20" t="s">
        <v>9</v>
      </c>
      <c r="J6" s="20" t="s">
        <v>10</v>
      </c>
      <c r="K6" s="20" t="s">
        <v>11</v>
      </c>
      <c r="L6" s="20" t="s">
        <v>12</v>
      </c>
      <c r="M6" s="20" t="s">
        <v>13</v>
      </c>
      <c r="N6" s="20" t="s">
        <v>14</v>
      </c>
      <c r="O6" s="20" t="s">
        <v>15</v>
      </c>
      <c r="P6" s="20" t="s">
        <v>16</v>
      </c>
      <c r="Q6" s="20" t="s">
        <v>203</v>
      </c>
      <c r="R6" s="20" t="s">
        <v>204</v>
      </c>
      <c r="S6" s="20" t="s">
        <v>219</v>
      </c>
      <c r="T6" s="20" t="s">
        <v>228</v>
      </c>
      <c r="U6" s="20" t="s">
        <v>229</v>
      </c>
      <c r="V6" s="20" t="s">
        <v>239</v>
      </c>
      <c r="W6" s="20" t="s">
        <v>240</v>
      </c>
      <c r="X6" s="20" t="s">
        <v>248</v>
      </c>
    </row>
    <row r="7" spans="1:24" ht="12.75" customHeight="1" x14ac:dyDescent="0.25">
      <c r="A7" s="24" t="s">
        <v>17</v>
      </c>
      <c r="B7" s="21" t="s">
        <v>18</v>
      </c>
      <c r="C7" s="22">
        <v>15393320</v>
      </c>
      <c r="D7" s="22">
        <v>16216785</v>
      </c>
      <c r="E7" s="22">
        <v>17272311</v>
      </c>
      <c r="F7" s="22">
        <v>18623870</v>
      </c>
      <c r="G7" s="22">
        <v>18888252</v>
      </c>
      <c r="H7" s="22">
        <v>19178255</v>
      </c>
      <c r="I7" s="22">
        <v>20141244</v>
      </c>
      <c r="J7" s="22">
        <v>21690160</v>
      </c>
      <c r="K7" s="22">
        <v>23512947</v>
      </c>
      <c r="L7" s="22">
        <v>24931355</v>
      </c>
      <c r="M7" s="22">
        <v>26238500</v>
      </c>
      <c r="N7" s="22">
        <v>26989209</v>
      </c>
      <c r="O7" s="22">
        <v>24919477</v>
      </c>
      <c r="P7" s="22">
        <v>26422363</v>
      </c>
      <c r="Q7" s="22">
        <v>27999497</v>
      </c>
      <c r="R7" s="22">
        <v>29186848</v>
      </c>
      <c r="S7" s="22">
        <v>30291347</v>
      </c>
      <c r="T7" s="22">
        <v>31740043</v>
      </c>
      <c r="U7" s="22">
        <v>32176657</v>
      </c>
      <c r="V7" s="22">
        <v>32838510</v>
      </c>
      <c r="W7" s="22">
        <v>34495447</v>
      </c>
      <c r="X7" s="22">
        <v>36593325</v>
      </c>
    </row>
    <row r="8" spans="1:24" ht="12.75" customHeight="1" x14ac:dyDescent="0.25">
      <c r="A8" s="24" t="s">
        <v>19</v>
      </c>
      <c r="B8" s="21" t="s">
        <v>20</v>
      </c>
      <c r="C8" s="22">
        <v>13728169</v>
      </c>
      <c r="D8" s="22">
        <v>14487020</v>
      </c>
      <c r="E8" s="22">
        <v>15437558</v>
      </c>
      <c r="F8" s="22">
        <v>16672777</v>
      </c>
      <c r="G8" s="22">
        <v>16809081</v>
      </c>
      <c r="H8" s="22">
        <v>16963427</v>
      </c>
      <c r="I8" s="22">
        <v>17798089</v>
      </c>
      <c r="J8" s="22">
        <v>19210489</v>
      </c>
      <c r="K8" s="22">
        <v>20889675</v>
      </c>
      <c r="L8" s="22">
        <v>22154281</v>
      </c>
      <c r="M8" s="22">
        <v>23305632</v>
      </c>
      <c r="N8" s="22">
        <v>23869214</v>
      </c>
      <c r="O8" s="22">
        <v>21695674</v>
      </c>
      <c r="P8" s="22">
        <v>23087247</v>
      </c>
      <c r="Q8" s="22">
        <v>24635110</v>
      </c>
      <c r="R8" s="22">
        <v>25797086</v>
      </c>
      <c r="S8" s="22">
        <v>26864969</v>
      </c>
      <c r="T8" s="22">
        <v>28248483</v>
      </c>
      <c r="U8" s="22">
        <v>28604387</v>
      </c>
      <c r="V8" s="22">
        <v>29178654</v>
      </c>
      <c r="W8" s="22">
        <v>30717502</v>
      </c>
      <c r="X8" s="22">
        <v>32631095</v>
      </c>
    </row>
    <row r="9" spans="1:24" ht="12.75" customHeight="1" x14ac:dyDescent="0.25">
      <c r="A9" s="24" t="s">
        <v>21</v>
      </c>
      <c r="B9" s="21" t="s">
        <v>22</v>
      </c>
      <c r="C9" s="22">
        <v>257882</v>
      </c>
      <c r="D9" s="22">
        <v>249763</v>
      </c>
      <c r="E9" s="22">
        <v>245311</v>
      </c>
      <c r="F9" s="22">
        <v>243596</v>
      </c>
      <c r="G9" s="22">
        <v>251356</v>
      </c>
      <c r="H9" s="22">
        <v>241404</v>
      </c>
      <c r="I9" s="22">
        <v>268265</v>
      </c>
      <c r="J9" s="22">
        <v>307197</v>
      </c>
      <c r="K9" s="22">
        <v>298504</v>
      </c>
      <c r="L9" s="22">
        <v>302212</v>
      </c>
      <c r="M9" s="22">
        <v>347041</v>
      </c>
      <c r="N9" s="22">
        <v>374739</v>
      </c>
      <c r="O9" s="22">
        <v>340445</v>
      </c>
      <c r="P9" s="22">
        <v>368845</v>
      </c>
      <c r="Q9" s="22">
        <v>432485</v>
      </c>
      <c r="R9" s="22">
        <v>452635</v>
      </c>
      <c r="S9" s="22">
        <v>488450</v>
      </c>
      <c r="T9" s="22">
        <v>500917</v>
      </c>
      <c r="U9" s="22">
        <v>455896</v>
      </c>
      <c r="V9" s="22">
        <v>428011</v>
      </c>
      <c r="W9" s="22">
        <v>447605</v>
      </c>
      <c r="X9" s="22">
        <v>446640</v>
      </c>
    </row>
    <row r="10" spans="1:24" ht="12.75" customHeight="1" x14ac:dyDescent="0.25">
      <c r="A10" s="24" t="s">
        <v>23</v>
      </c>
      <c r="B10" s="24" t="s">
        <v>24</v>
      </c>
      <c r="C10" s="22">
        <v>219380</v>
      </c>
      <c r="D10" s="22">
        <v>207822</v>
      </c>
      <c r="E10" s="22">
        <v>199949</v>
      </c>
      <c r="F10" s="22">
        <v>204316</v>
      </c>
      <c r="G10" s="22">
        <v>212335</v>
      </c>
      <c r="H10" s="22">
        <v>201897</v>
      </c>
      <c r="I10" s="22">
        <v>226839</v>
      </c>
      <c r="J10" s="22">
        <v>261819</v>
      </c>
      <c r="K10" s="22">
        <v>251868</v>
      </c>
      <c r="L10" s="22">
        <v>254420</v>
      </c>
      <c r="M10" s="22">
        <v>302484</v>
      </c>
      <c r="N10" s="22">
        <v>329952</v>
      </c>
      <c r="O10" s="22">
        <v>299142</v>
      </c>
      <c r="P10" s="22">
        <v>323190</v>
      </c>
      <c r="Q10" s="22">
        <v>383308</v>
      </c>
      <c r="R10" s="22">
        <v>405729</v>
      </c>
      <c r="S10" s="22">
        <v>439139</v>
      </c>
      <c r="T10" s="22">
        <v>445166</v>
      </c>
      <c r="U10" s="22">
        <v>402362</v>
      </c>
      <c r="V10" s="22">
        <v>375064</v>
      </c>
      <c r="W10" s="22">
        <v>391458</v>
      </c>
      <c r="X10" s="22">
        <v>389219</v>
      </c>
    </row>
    <row r="11" spans="1:24" ht="12.75" customHeight="1" x14ac:dyDescent="0.25">
      <c r="A11" s="24" t="s">
        <v>25</v>
      </c>
      <c r="B11" s="24" t="s">
        <v>26</v>
      </c>
      <c r="C11" s="22">
        <v>38502</v>
      </c>
      <c r="D11" s="22">
        <v>41942</v>
      </c>
      <c r="E11" s="22">
        <v>45365</v>
      </c>
      <c r="F11" s="22">
        <v>39283</v>
      </c>
      <c r="G11" s="22">
        <v>39022</v>
      </c>
      <c r="H11" s="22">
        <v>39509</v>
      </c>
      <c r="I11" s="22">
        <v>41426</v>
      </c>
      <c r="J11" s="22">
        <v>45377</v>
      </c>
      <c r="K11" s="22">
        <v>46636</v>
      </c>
      <c r="L11" s="22">
        <v>47792</v>
      </c>
      <c r="M11" s="22">
        <v>44560</v>
      </c>
      <c r="N11" s="22">
        <v>44787</v>
      </c>
      <c r="O11" s="22">
        <v>41302</v>
      </c>
      <c r="P11" s="22">
        <v>45657</v>
      </c>
      <c r="Q11" s="22">
        <v>49176</v>
      </c>
      <c r="R11" s="22">
        <v>46902</v>
      </c>
      <c r="S11" s="22">
        <v>49312</v>
      </c>
      <c r="T11" s="22">
        <v>55750</v>
      </c>
      <c r="U11" s="22">
        <v>53534</v>
      </c>
      <c r="V11" s="22">
        <v>52948</v>
      </c>
      <c r="W11" s="22">
        <v>56147</v>
      </c>
      <c r="X11" s="22">
        <v>57421</v>
      </c>
    </row>
    <row r="12" spans="1:24" ht="12.75" customHeight="1" x14ac:dyDescent="0.25">
      <c r="A12" s="24" t="s">
        <v>27</v>
      </c>
      <c r="B12" s="21" t="s">
        <v>28</v>
      </c>
      <c r="C12" s="22">
        <v>176871</v>
      </c>
      <c r="D12" s="22">
        <v>151537</v>
      </c>
      <c r="E12" s="22">
        <v>155814</v>
      </c>
      <c r="F12" s="22">
        <v>218050</v>
      </c>
      <c r="G12" s="22">
        <v>226107</v>
      </c>
      <c r="H12" s="22">
        <v>195472</v>
      </c>
      <c r="I12" s="22">
        <v>252388</v>
      </c>
      <c r="J12" s="22">
        <v>299469</v>
      </c>
      <c r="K12" s="22">
        <v>393954</v>
      </c>
      <c r="L12" s="22">
        <v>444218</v>
      </c>
      <c r="M12" s="22">
        <v>475551</v>
      </c>
      <c r="N12" s="22">
        <v>613984</v>
      </c>
      <c r="O12" s="22">
        <v>404018</v>
      </c>
      <c r="P12" s="22">
        <v>499297</v>
      </c>
      <c r="Q12" s="22">
        <v>601186</v>
      </c>
      <c r="R12" s="22">
        <v>613049</v>
      </c>
      <c r="S12" s="22">
        <v>662888</v>
      </c>
      <c r="T12" s="22">
        <v>745419</v>
      </c>
      <c r="U12" s="22">
        <v>493507</v>
      </c>
      <c r="V12" s="22">
        <v>382162</v>
      </c>
      <c r="W12" s="22">
        <v>496571</v>
      </c>
      <c r="X12" s="22">
        <v>623815</v>
      </c>
    </row>
    <row r="13" spans="1:24" ht="12.75" customHeight="1" x14ac:dyDescent="0.25">
      <c r="A13" s="24" t="s">
        <v>29</v>
      </c>
      <c r="B13" s="24" t="s">
        <v>30</v>
      </c>
      <c r="C13" s="22">
        <v>98509</v>
      </c>
      <c r="D13" s="22">
        <v>72745</v>
      </c>
      <c r="E13" s="22">
        <v>85524</v>
      </c>
      <c r="F13" s="22">
        <v>142988</v>
      </c>
      <c r="G13" s="22">
        <v>142309</v>
      </c>
      <c r="H13" s="22">
        <v>116721</v>
      </c>
      <c r="I13" s="22">
        <v>165982</v>
      </c>
      <c r="J13" s="22">
        <v>191027</v>
      </c>
      <c r="K13" s="22">
        <v>249252</v>
      </c>
      <c r="L13" s="22">
        <v>257413</v>
      </c>
      <c r="M13" s="22">
        <v>276911</v>
      </c>
      <c r="N13" s="22">
        <v>388364</v>
      </c>
      <c r="O13" s="22">
        <v>227565</v>
      </c>
      <c r="P13" s="22">
        <v>304701</v>
      </c>
      <c r="Q13" s="22">
        <v>372942</v>
      </c>
      <c r="R13" s="22">
        <v>362652</v>
      </c>
      <c r="S13" s="22">
        <v>426372</v>
      </c>
      <c r="T13" s="22">
        <v>476039</v>
      </c>
      <c r="U13" s="22">
        <v>269679</v>
      </c>
      <c r="V13" s="22">
        <v>230200</v>
      </c>
      <c r="W13" s="22">
        <v>305141</v>
      </c>
      <c r="X13" s="22">
        <v>411718</v>
      </c>
    </row>
    <row r="14" spans="1:24" ht="12.75" customHeight="1" x14ac:dyDescent="0.25">
      <c r="A14" s="24" t="s">
        <v>31</v>
      </c>
      <c r="B14" s="24" t="s">
        <v>32</v>
      </c>
      <c r="C14" s="22">
        <v>56243</v>
      </c>
      <c r="D14" s="22">
        <v>55373</v>
      </c>
      <c r="E14" s="22">
        <v>53050</v>
      </c>
      <c r="F14" s="22">
        <v>54676</v>
      </c>
      <c r="G14" s="22">
        <v>55094</v>
      </c>
      <c r="H14" s="22">
        <v>54442</v>
      </c>
      <c r="I14" s="22">
        <v>57394</v>
      </c>
      <c r="J14" s="22">
        <v>67311</v>
      </c>
      <c r="K14" s="22">
        <v>84276</v>
      </c>
      <c r="L14" s="22">
        <v>100825</v>
      </c>
      <c r="M14" s="22">
        <v>104498</v>
      </c>
      <c r="N14" s="22">
        <v>116162</v>
      </c>
      <c r="O14" s="22">
        <v>104933</v>
      </c>
      <c r="P14" s="22">
        <v>112693</v>
      </c>
      <c r="Q14" s="22">
        <v>130879</v>
      </c>
      <c r="R14" s="22">
        <v>124665</v>
      </c>
      <c r="S14" s="22">
        <v>114553</v>
      </c>
      <c r="T14" s="22">
        <v>117311</v>
      </c>
      <c r="U14" s="22">
        <v>103226</v>
      </c>
      <c r="V14" s="22">
        <v>90987</v>
      </c>
      <c r="W14" s="22">
        <v>102635</v>
      </c>
      <c r="X14" s="22">
        <v>106066</v>
      </c>
    </row>
    <row r="15" spans="1:24" ht="12.75" customHeight="1" x14ac:dyDescent="0.25">
      <c r="A15" s="24" t="s">
        <v>33</v>
      </c>
      <c r="B15" s="24" t="s">
        <v>34</v>
      </c>
      <c r="C15" s="22">
        <v>22119</v>
      </c>
      <c r="D15" s="22">
        <v>23419</v>
      </c>
      <c r="E15" s="22">
        <v>17240</v>
      </c>
      <c r="F15" s="22">
        <v>20386</v>
      </c>
      <c r="G15" s="22">
        <v>28704</v>
      </c>
      <c r="H15" s="22">
        <v>24309</v>
      </c>
      <c r="I15" s="22">
        <v>29012</v>
      </c>
      <c r="J15" s="22">
        <v>41132</v>
      </c>
      <c r="K15" s="22">
        <v>60426</v>
      </c>
      <c r="L15" s="22">
        <v>85980</v>
      </c>
      <c r="M15" s="22">
        <v>94143</v>
      </c>
      <c r="N15" s="22">
        <v>109458</v>
      </c>
      <c r="O15" s="22">
        <v>71521</v>
      </c>
      <c r="P15" s="22">
        <v>81902</v>
      </c>
      <c r="Q15" s="22">
        <v>97366</v>
      </c>
      <c r="R15" s="22">
        <v>125731</v>
      </c>
      <c r="S15" s="22">
        <v>121962</v>
      </c>
      <c r="T15" s="22">
        <v>152069</v>
      </c>
      <c r="U15" s="22">
        <v>120601</v>
      </c>
      <c r="V15" s="22">
        <v>60975</v>
      </c>
      <c r="W15" s="22">
        <v>88795</v>
      </c>
      <c r="X15" s="22">
        <v>106032</v>
      </c>
    </row>
    <row r="16" spans="1:24" ht="12.75" customHeight="1" x14ac:dyDescent="0.25">
      <c r="A16" s="24" t="s">
        <v>35</v>
      </c>
      <c r="B16" s="21" t="s">
        <v>36</v>
      </c>
      <c r="C16" s="22">
        <v>261979</v>
      </c>
      <c r="D16" s="22">
        <v>268067</v>
      </c>
      <c r="E16" s="22">
        <v>314786</v>
      </c>
      <c r="F16" s="22">
        <v>373248</v>
      </c>
      <c r="G16" s="22">
        <v>446479</v>
      </c>
      <c r="H16" s="22">
        <v>325154</v>
      </c>
      <c r="I16" s="22">
        <v>343152</v>
      </c>
      <c r="J16" s="22">
        <v>351750</v>
      </c>
      <c r="K16" s="22">
        <v>416184</v>
      </c>
      <c r="L16" s="22">
        <v>421955</v>
      </c>
      <c r="M16" s="22">
        <v>451593</v>
      </c>
      <c r="N16" s="22">
        <v>524896</v>
      </c>
      <c r="O16" s="22">
        <v>436451</v>
      </c>
      <c r="P16" s="22">
        <v>494486</v>
      </c>
      <c r="Q16" s="22">
        <v>484889</v>
      </c>
      <c r="R16" s="22">
        <v>461485</v>
      </c>
      <c r="S16" s="22">
        <v>491663</v>
      </c>
      <c r="T16" s="22">
        <v>537642</v>
      </c>
      <c r="U16" s="22">
        <v>514187</v>
      </c>
      <c r="V16" s="22">
        <v>477032</v>
      </c>
      <c r="W16" s="22">
        <v>486292</v>
      </c>
      <c r="X16" s="22">
        <v>509303</v>
      </c>
    </row>
    <row r="17" spans="1:24" ht="12.75" customHeight="1" x14ac:dyDescent="0.25">
      <c r="A17" s="24" t="s">
        <v>37</v>
      </c>
      <c r="B17" s="21" t="s">
        <v>38</v>
      </c>
      <c r="C17" s="22">
        <v>709092</v>
      </c>
      <c r="D17" s="22">
        <v>779602</v>
      </c>
      <c r="E17" s="22">
        <v>841640</v>
      </c>
      <c r="F17" s="22">
        <v>913886</v>
      </c>
      <c r="G17" s="22">
        <v>956910</v>
      </c>
      <c r="H17" s="22">
        <v>969697</v>
      </c>
      <c r="I17" s="22">
        <v>1039480</v>
      </c>
      <c r="J17" s="22">
        <v>1158060</v>
      </c>
      <c r="K17" s="22">
        <v>1287144</v>
      </c>
      <c r="L17" s="22">
        <v>1353620</v>
      </c>
      <c r="M17" s="22">
        <v>1339134</v>
      </c>
      <c r="N17" s="22">
        <v>1275777</v>
      </c>
      <c r="O17" s="22">
        <v>1098960</v>
      </c>
      <c r="P17" s="22">
        <v>1016651</v>
      </c>
      <c r="Q17" s="22">
        <v>1020485</v>
      </c>
      <c r="R17" s="22">
        <v>1074580</v>
      </c>
      <c r="S17" s="22">
        <v>1155700</v>
      </c>
      <c r="T17" s="22">
        <v>1258772</v>
      </c>
      <c r="U17" s="22">
        <v>1370870</v>
      </c>
      <c r="V17" s="22">
        <v>1473121</v>
      </c>
      <c r="W17" s="22">
        <v>1547268</v>
      </c>
      <c r="X17" s="22">
        <v>1608406</v>
      </c>
    </row>
    <row r="18" spans="1:24" ht="12.75" customHeight="1" x14ac:dyDescent="0.25">
      <c r="A18" s="24" t="s">
        <v>39</v>
      </c>
      <c r="B18" s="21" t="s">
        <v>40</v>
      </c>
      <c r="C18" s="22">
        <v>3897971</v>
      </c>
      <c r="D18" s="22">
        <v>3962464</v>
      </c>
      <c r="E18" s="22">
        <v>4079847</v>
      </c>
      <c r="F18" s="22">
        <v>4290462</v>
      </c>
      <c r="G18" s="22">
        <v>4046832</v>
      </c>
      <c r="H18" s="22">
        <v>3971611</v>
      </c>
      <c r="I18" s="22">
        <v>4050673</v>
      </c>
      <c r="J18" s="22">
        <v>4361729</v>
      </c>
      <c r="K18" s="22">
        <v>4804582</v>
      </c>
      <c r="L18" s="22">
        <v>5093517</v>
      </c>
      <c r="M18" s="22">
        <v>5404030</v>
      </c>
      <c r="N18" s="22">
        <v>5493739</v>
      </c>
      <c r="O18" s="22">
        <v>4511065</v>
      </c>
      <c r="P18" s="22">
        <v>5019104</v>
      </c>
      <c r="Q18" s="22">
        <v>5592871</v>
      </c>
      <c r="R18" s="22">
        <v>5771296</v>
      </c>
      <c r="S18" s="22">
        <v>5939329</v>
      </c>
      <c r="T18" s="22">
        <v>6025468</v>
      </c>
      <c r="U18" s="22">
        <v>5705524</v>
      </c>
      <c r="V18" s="22">
        <v>5551049</v>
      </c>
      <c r="W18" s="22">
        <v>5818869</v>
      </c>
      <c r="X18" s="22">
        <v>6217035</v>
      </c>
    </row>
    <row r="19" spans="1:24" ht="12.75" customHeight="1" x14ac:dyDescent="0.25">
      <c r="A19" s="24" t="s">
        <v>41</v>
      </c>
      <c r="B19" s="24" t="s">
        <v>42</v>
      </c>
      <c r="C19" s="22">
        <v>2189827</v>
      </c>
      <c r="D19" s="22">
        <v>2278794</v>
      </c>
      <c r="E19" s="22">
        <v>2356245</v>
      </c>
      <c r="F19" s="22">
        <v>2435259</v>
      </c>
      <c r="G19" s="22">
        <v>2240800</v>
      </c>
      <c r="H19" s="22">
        <v>2165388</v>
      </c>
      <c r="I19" s="22">
        <v>2175682</v>
      </c>
      <c r="J19" s="22">
        <v>2314916</v>
      </c>
      <c r="K19" s="22">
        <v>2496171</v>
      </c>
      <c r="L19" s="22">
        <v>2639741</v>
      </c>
      <c r="M19" s="22">
        <v>2770175</v>
      </c>
      <c r="N19" s="22">
        <v>2687055</v>
      </c>
      <c r="O19" s="22">
        <v>2152092</v>
      </c>
      <c r="P19" s="22">
        <v>2382490</v>
      </c>
      <c r="Q19" s="22">
        <v>2599134</v>
      </c>
      <c r="R19" s="22">
        <v>2699678</v>
      </c>
      <c r="S19" s="22">
        <v>2789555</v>
      </c>
      <c r="T19" s="22">
        <v>2906094</v>
      </c>
      <c r="U19" s="22">
        <v>2901898</v>
      </c>
      <c r="V19" s="22">
        <v>2846503</v>
      </c>
      <c r="W19" s="22">
        <v>2969316</v>
      </c>
      <c r="X19" s="22">
        <v>3168347</v>
      </c>
    </row>
    <row r="20" spans="1:24" ht="12.75" customHeight="1" x14ac:dyDescent="0.25">
      <c r="A20" s="24" t="s">
        <v>43</v>
      </c>
      <c r="B20" s="24" t="s">
        <v>44</v>
      </c>
      <c r="C20" s="22">
        <v>88806</v>
      </c>
      <c r="D20" s="22">
        <v>91836</v>
      </c>
      <c r="E20" s="22">
        <v>98086</v>
      </c>
      <c r="F20" s="22">
        <v>95023</v>
      </c>
      <c r="G20" s="22">
        <v>88021</v>
      </c>
      <c r="H20" s="22">
        <v>90175</v>
      </c>
      <c r="I20" s="22">
        <v>92673</v>
      </c>
      <c r="J20" s="22">
        <v>106104</v>
      </c>
      <c r="K20" s="22">
        <v>114836</v>
      </c>
      <c r="L20" s="22">
        <v>114564</v>
      </c>
      <c r="M20" s="22">
        <v>103304</v>
      </c>
      <c r="N20" s="22">
        <v>89113</v>
      </c>
      <c r="O20" s="22">
        <v>65913</v>
      </c>
      <c r="P20" s="22">
        <v>71907</v>
      </c>
      <c r="Q20" s="22">
        <v>72990</v>
      </c>
      <c r="R20" s="22">
        <v>80770</v>
      </c>
      <c r="S20" s="22">
        <v>90577</v>
      </c>
      <c r="T20" s="22">
        <v>97598</v>
      </c>
      <c r="U20" s="22">
        <v>100966</v>
      </c>
      <c r="V20" s="22">
        <v>105506</v>
      </c>
      <c r="W20" s="22">
        <v>112643</v>
      </c>
      <c r="X20" s="22">
        <v>116120</v>
      </c>
    </row>
    <row r="21" spans="1:24" ht="12.75" customHeight="1" x14ac:dyDescent="0.25">
      <c r="A21" s="24" t="s">
        <v>45</v>
      </c>
      <c r="B21" s="24" t="s">
        <v>46</v>
      </c>
      <c r="C21" s="22">
        <v>85860</v>
      </c>
      <c r="D21" s="22">
        <v>91637</v>
      </c>
      <c r="E21" s="22">
        <v>95687</v>
      </c>
      <c r="F21" s="22">
        <v>97716</v>
      </c>
      <c r="G21" s="22">
        <v>94409</v>
      </c>
      <c r="H21" s="22">
        <v>95254</v>
      </c>
      <c r="I21" s="22">
        <v>96547</v>
      </c>
      <c r="J21" s="22">
        <v>102391</v>
      </c>
      <c r="K21" s="22">
        <v>113210</v>
      </c>
      <c r="L21" s="22">
        <v>125808</v>
      </c>
      <c r="M21" s="22">
        <v>128466</v>
      </c>
      <c r="N21" s="22">
        <v>114428</v>
      </c>
      <c r="O21" s="22">
        <v>89972</v>
      </c>
      <c r="P21" s="22">
        <v>92358</v>
      </c>
      <c r="Q21" s="22">
        <v>94063</v>
      </c>
      <c r="R21" s="22">
        <v>99639</v>
      </c>
      <c r="S21" s="22">
        <v>106303</v>
      </c>
      <c r="T21" s="22">
        <v>113587</v>
      </c>
      <c r="U21" s="22">
        <v>118998</v>
      </c>
      <c r="V21" s="22">
        <v>124463</v>
      </c>
      <c r="W21" s="22">
        <v>128765</v>
      </c>
      <c r="X21" s="22">
        <v>133125</v>
      </c>
    </row>
    <row r="22" spans="1:24" ht="12.75" customHeight="1" x14ac:dyDescent="0.25">
      <c r="A22" s="24" t="s">
        <v>47</v>
      </c>
      <c r="B22" s="24" t="s">
        <v>48</v>
      </c>
      <c r="C22" s="22">
        <v>168286</v>
      </c>
      <c r="D22" s="22">
        <v>166636</v>
      </c>
      <c r="E22" s="22">
        <v>156590</v>
      </c>
      <c r="F22" s="22">
        <v>155704</v>
      </c>
      <c r="G22" s="22">
        <v>136919</v>
      </c>
      <c r="H22" s="22">
        <v>139163</v>
      </c>
      <c r="I22" s="22">
        <v>137676</v>
      </c>
      <c r="J22" s="22">
        <v>181897</v>
      </c>
      <c r="K22" s="22">
        <v>202467</v>
      </c>
      <c r="L22" s="22">
        <v>233123</v>
      </c>
      <c r="M22" s="22">
        <v>256349</v>
      </c>
      <c r="N22" s="22">
        <v>280342</v>
      </c>
      <c r="O22" s="22">
        <v>167124</v>
      </c>
      <c r="P22" s="22">
        <v>235705</v>
      </c>
      <c r="Q22" s="22">
        <v>281499</v>
      </c>
      <c r="R22" s="22">
        <v>269217</v>
      </c>
      <c r="S22" s="22">
        <v>263236</v>
      </c>
      <c r="T22" s="22">
        <v>265554</v>
      </c>
      <c r="U22" s="22">
        <v>226974</v>
      </c>
      <c r="V22" s="22">
        <v>205383</v>
      </c>
      <c r="W22" s="22">
        <v>223662</v>
      </c>
      <c r="X22" s="22">
        <v>256367</v>
      </c>
    </row>
    <row r="23" spans="1:24" ht="12.75" customHeight="1" x14ac:dyDescent="0.25">
      <c r="A23" s="24" t="s">
        <v>49</v>
      </c>
      <c r="B23" s="24" t="s">
        <v>50</v>
      </c>
      <c r="C23" s="22">
        <v>243943</v>
      </c>
      <c r="D23" s="22">
        <v>254693</v>
      </c>
      <c r="E23" s="22">
        <v>257304</v>
      </c>
      <c r="F23" s="22">
        <v>269188</v>
      </c>
      <c r="G23" s="22">
        <v>252564</v>
      </c>
      <c r="H23" s="22">
        <v>246861</v>
      </c>
      <c r="I23" s="22">
        <v>244280</v>
      </c>
      <c r="J23" s="22">
        <v>260270</v>
      </c>
      <c r="K23" s="22">
        <v>287911</v>
      </c>
      <c r="L23" s="22">
        <v>316670</v>
      </c>
      <c r="M23" s="22">
        <v>342762</v>
      </c>
      <c r="N23" s="22">
        <v>357773</v>
      </c>
      <c r="O23" s="22">
        <v>280213</v>
      </c>
      <c r="P23" s="22">
        <v>295619</v>
      </c>
      <c r="Q23" s="22">
        <v>326784</v>
      </c>
      <c r="R23" s="22">
        <v>343518</v>
      </c>
      <c r="S23" s="22">
        <v>350551</v>
      </c>
      <c r="T23" s="22">
        <v>360671</v>
      </c>
      <c r="U23" s="22">
        <v>351738</v>
      </c>
      <c r="V23" s="22">
        <v>337409</v>
      </c>
      <c r="W23" s="22">
        <v>364200</v>
      </c>
      <c r="X23" s="22">
        <v>395561</v>
      </c>
    </row>
    <row r="24" spans="1:24" ht="12.75" customHeight="1" x14ac:dyDescent="0.25">
      <c r="A24" s="24" t="s">
        <v>51</v>
      </c>
      <c r="B24" s="24" t="s">
        <v>52</v>
      </c>
      <c r="C24" s="22">
        <v>269765</v>
      </c>
      <c r="D24" s="22">
        <v>278012</v>
      </c>
      <c r="E24" s="22">
        <v>275890</v>
      </c>
      <c r="F24" s="22">
        <v>294602</v>
      </c>
      <c r="G24" s="22">
        <v>264922</v>
      </c>
      <c r="H24" s="22">
        <v>246927</v>
      </c>
      <c r="I24" s="22">
        <v>250330</v>
      </c>
      <c r="J24" s="22">
        <v>265925</v>
      </c>
      <c r="K24" s="22">
        <v>299080</v>
      </c>
      <c r="L24" s="22">
        <v>323819</v>
      </c>
      <c r="M24" s="22">
        <v>346934</v>
      </c>
      <c r="N24" s="22">
        <v>354035</v>
      </c>
      <c r="O24" s="22">
        <v>285310</v>
      </c>
      <c r="P24" s="22">
        <v>318708</v>
      </c>
      <c r="Q24" s="22">
        <v>368713</v>
      </c>
      <c r="R24" s="22">
        <v>404480</v>
      </c>
      <c r="S24" s="22">
        <v>396801</v>
      </c>
      <c r="T24" s="22">
        <v>408834</v>
      </c>
      <c r="U24" s="22">
        <v>379008</v>
      </c>
      <c r="V24" s="22">
        <v>350670</v>
      </c>
      <c r="W24" s="22">
        <v>380522</v>
      </c>
      <c r="X24" s="22">
        <v>399523</v>
      </c>
    </row>
    <row r="25" spans="1:24" ht="12.75" customHeight="1" x14ac:dyDescent="0.25">
      <c r="A25" s="24" t="s">
        <v>53</v>
      </c>
      <c r="B25" s="24" t="s">
        <v>54</v>
      </c>
      <c r="C25" s="22">
        <v>461129</v>
      </c>
      <c r="D25" s="22">
        <v>464688</v>
      </c>
      <c r="E25" s="22">
        <v>486427</v>
      </c>
      <c r="F25" s="22">
        <v>548693</v>
      </c>
      <c r="G25" s="22">
        <v>461252</v>
      </c>
      <c r="H25" s="22">
        <v>390249</v>
      </c>
      <c r="I25" s="22">
        <v>387949</v>
      </c>
      <c r="J25" s="22">
        <v>398288</v>
      </c>
      <c r="K25" s="22">
        <v>407803</v>
      </c>
      <c r="L25" s="22">
        <v>426022</v>
      </c>
      <c r="M25" s="22">
        <v>444431</v>
      </c>
      <c r="N25" s="22">
        <v>423318</v>
      </c>
      <c r="O25" s="22">
        <v>350227</v>
      </c>
      <c r="P25" s="22">
        <v>358877</v>
      </c>
      <c r="Q25" s="22">
        <v>361447</v>
      </c>
      <c r="R25" s="22">
        <v>354078</v>
      </c>
      <c r="S25" s="22">
        <v>352489</v>
      </c>
      <c r="T25" s="22">
        <v>347968</v>
      </c>
      <c r="U25" s="22">
        <v>347976</v>
      </c>
      <c r="V25" s="22">
        <v>340515</v>
      </c>
      <c r="W25" s="22">
        <v>352813</v>
      </c>
      <c r="X25" s="22">
        <v>377421</v>
      </c>
    </row>
    <row r="26" spans="1:24" ht="12.75" customHeight="1" x14ac:dyDescent="0.25">
      <c r="A26" s="24" t="s">
        <v>55</v>
      </c>
      <c r="B26" s="24" t="s">
        <v>56</v>
      </c>
      <c r="C26" s="22">
        <v>111103</v>
      </c>
      <c r="D26" s="22">
        <v>114733</v>
      </c>
      <c r="E26" s="22">
        <v>116926</v>
      </c>
      <c r="F26" s="22">
        <v>125104</v>
      </c>
      <c r="G26" s="22">
        <v>110553</v>
      </c>
      <c r="H26" s="22">
        <v>100870</v>
      </c>
      <c r="I26" s="22">
        <v>97960</v>
      </c>
      <c r="J26" s="22">
        <v>102467</v>
      </c>
      <c r="K26" s="22">
        <v>108761</v>
      </c>
      <c r="L26" s="22">
        <v>117213</v>
      </c>
      <c r="M26" s="22">
        <v>126292</v>
      </c>
      <c r="N26" s="22">
        <v>126934</v>
      </c>
      <c r="O26" s="22">
        <v>102696</v>
      </c>
      <c r="P26" s="22">
        <v>108572</v>
      </c>
      <c r="Q26" s="22">
        <v>117792</v>
      </c>
      <c r="R26" s="22">
        <v>122825</v>
      </c>
      <c r="S26" s="22">
        <v>123528</v>
      </c>
      <c r="T26" s="22">
        <v>126450</v>
      </c>
      <c r="U26" s="22">
        <v>125956</v>
      </c>
      <c r="V26" s="22">
        <v>124296</v>
      </c>
      <c r="W26" s="22">
        <v>128876</v>
      </c>
      <c r="X26" s="22">
        <v>136125</v>
      </c>
    </row>
    <row r="27" spans="1:24" ht="12.75" customHeight="1" x14ac:dyDescent="0.25">
      <c r="A27" s="24" t="s">
        <v>57</v>
      </c>
      <c r="B27" s="24" t="s">
        <v>58</v>
      </c>
      <c r="C27" s="22">
        <v>430955</v>
      </c>
      <c r="D27" s="22">
        <v>447725</v>
      </c>
      <c r="E27" s="22">
        <v>503058</v>
      </c>
      <c r="F27" s="22">
        <v>482401</v>
      </c>
      <c r="G27" s="22">
        <v>458572</v>
      </c>
      <c r="H27" s="22">
        <v>477236</v>
      </c>
      <c r="I27" s="22">
        <v>488775</v>
      </c>
      <c r="J27" s="22">
        <v>508118</v>
      </c>
      <c r="K27" s="22">
        <v>523123</v>
      </c>
      <c r="L27" s="22">
        <v>525701</v>
      </c>
      <c r="M27" s="22">
        <v>513087</v>
      </c>
      <c r="N27" s="22">
        <v>425155</v>
      </c>
      <c r="O27" s="22">
        <v>342626</v>
      </c>
      <c r="P27" s="22">
        <v>434724</v>
      </c>
      <c r="Q27" s="22">
        <v>498070</v>
      </c>
      <c r="R27" s="22">
        <v>513233</v>
      </c>
      <c r="S27" s="22">
        <v>565267</v>
      </c>
      <c r="T27" s="22">
        <v>628640</v>
      </c>
      <c r="U27" s="22">
        <v>676936</v>
      </c>
      <c r="V27" s="22">
        <v>700505</v>
      </c>
      <c r="W27" s="22">
        <v>711124</v>
      </c>
      <c r="X27" s="22">
        <v>754251</v>
      </c>
    </row>
    <row r="28" spans="1:24" ht="12.75" customHeight="1" x14ac:dyDescent="0.25">
      <c r="A28" s="24" t="s">
        <v>59</v>
      </c>
      <c r="B28" s="24" t="s">
        <v>60</v>
      </c>
      <c r="C28" s="22">
        <v>155596</v>
      </c>
      <c r="D28" s="22">
        <v>184008</v>
      </c>
      <c r="E28" s="22">
        <v>180391</v>
      </c>
      <c r="F28" s="22">
        <v>161904</v>
      </c>
      <c r="G28" s="22">
        <v>181438</v>
      </c>
      <c r="H28" s="22">
        <v>175910</v>
      </c>
      <c r="I28" s="22">
        <v>172253</v>
      </c>
      <c r="J28" s="22">
        <v>176988</v>
      </c>
      <c r="K28" s="22">
        <v>206174</v>
      </c>
      <c r="L28" s="22">
        <v>214127</v>
      </c>
      <c r="M28" s="22">
        <v>263714</v>
      </c>
      <c r="N28" s="22">
        <v>269359</v>
      </c>
      <c r="O28" s="22">
        <v>248079</v>
      </c>
      <c r="P28" s="22">
        <v>249037</v>
      </c>
      <c r="Q28" s="22">
        <v>258651</v>
      </c>
      <c r="R28" s="22">
        <v>290545</v>
      </c>
      <c r="S28" s="22">
        <v>306023</v>
      </c>
      <c r="T28" s="22">
        <v>325091</v>
      </c>
      <c r="U28" s="22">
        <v>333228</v>
      </c>
      <c r="V28" s="22">
        <v>316352</v>
      </c>
      <c r="W28" s="22">
        <v>320101</v>
      </c>
      <c r="X28" s="22">
        <v>344542</v>
      </c>
    </row>
    <row r="29" spans="1:24" ht="12.75" customHeight="1" x14ac:dyDescent="0.25">
      <c r="A29" s="24" t="s">
        <v>61</v>
      </c>
      <c r="B29" s="24" t="s">
        <v>62</v>
      </c>
      <c r="C29" s="22">
        <v>63576</v>
      </c>
      <c r="D29" s="22">
        <v>68431</v>
      </c>
      <c r="E29" s="22">
        <v>70829</v>
      </c>
      <c r="F29" s="22">
        <v>75899</v>
      </c>
      <c r="G29" s="22">
        <v>73101</v>
      </c>
      <c r="H29" s="22">
        <v>75668</v>
      </c>
      <c r="I29" s="22">
        <v>75350</v>
      </c>
      <c r="J29" s="22">
        <v>78442</v>
      </c>
      <c r="K29" s="22">
        <v>84321</v>
      </c>
      <c r="L29" s="22">
        <v>86429</v>
      </c>
      <c r="M29" s="22">
        <v>85666</v>
      </c>
      <c r="N29" s="22">
        <v>76989</v>
      </c>
      <c r="O29" s="22">
        <v>59538</v>
      </c>
      <c r="P29" s="22">
        <v>57284</v>
      </c>
      <c r="Q29" s="22">
        <v>57185</v>
      </c>
      <c r="R29" s="22">
        <v>65728</v>
      </c>
      <c r="S29" s="22">
        <v>67269</v>
      </c>
      <c r="T29" s="22">
        <v>68934</v>
      </c>
      <c r="U29" s="22">
        <v>73712</v>
      </c>
      <c r="V29" s="22">
        <v>74144</v>
      </c>
      <c r="W29" s="22">
        <v>75663</v>
      </c>
      <c r="X29" s="22">
        <v>77602</v>
      </c>
    </row>
    <row r="30" spans="1:24" ht="12.75" customHeight="1" x14ac:dyDescent="0.25">
      <c r="A30" s="24" t="s">
        <v>63</v>
      </c>
      <c r="B30" s="24" t="s">
        <v>64</v>
      </c>
      <c r="C30" s="22">
        <v>110808</v>
      </c>
      <c r="D30" s="22">
        <v>116394</v>
      </c>
      <c r="E30" s="22">
        <v>115058</v>
      </c>
      <c r="F30" s="22">
        <v>129026</v>
      </c>
      <c r="G30" s="22">
        <v>119048</v>
      </c>
      <c r="H30" s="22">
        <v>127075</v>
      </c>
      <c r="I30" s="22">
        <v>131890</v>
      </c>
      <c r="J30" s="22">
        <v>134027</v>
      </c>
      <c r="K30" s="22">
        <v>148485</v>
      </c>
      <c r="L30" s="22">
        <v>156264</v>
      </c>
      <c r="M30" s="22">
        <v>159170</v>
      </c>
      <c r="N30" s="22">
        <v>169610</v>
      </c>
      <c r="O30" s="22">
        <v>160394</v>
      </c>
      <c r="P30" s="22">
        <v>159698</v>
      </c>
      <c r="Q30" s="22">
        <v>161939</v>
      </c>
      <c r="R30" s="22">
        <v>155646</v>
      </c>
      <c r="S30" s="22">
        <v>167511</v>
      </c>
      <c r="T30" s="22">
        <v>162766</v>
      </c>
      <c r="U30" s="22">
        <v>166405</v>
      </c>
      <c r="V30" s="22">
        <v>167258</v>
      </c>
      <c r="W30" s="22">
        <v>170948</v>
      </c>
      <c r="X30" s="22">
        <v>177709</v>
      </c>
    </row>
    <row r="31" spans="1:24" ht="12.75" customHeight="1" x14ac:dyDescent="0.25">
      <c r="A31" s="24" t="s">
        <v>65</v>
      </c>
      <c r="B31" s="24" t="s">
        <v>66</v>
      </c>
      <c r="C31" s="22">
        <v>1708144</v>
      </c>
      <c r="D31" s="22">
        <v>1683670</v>
      </c>
      <c r="E31" s="22">
        <v>1723602</v>
      </c>
      <c r="F31" s="22">
        <v>1855203</v>
      </c>
      <c r="G31" s="22">
        <v>1806033</v>
      </c>
      <c r="H31" s="22">
        <v>1806223</v>
      </c>
      <c r="I31" s="22">
        <v>1874991</v>
      </c>
      <c r="J31" s="22">
        <v>2046813</v>
      </c>
      <c r="K31" s="22">
        <v>2308410</v>
      </c>
      <c r="L31" s="22">
        <v>2453776</v>
      </c>
      <c r="M31" s="22">
        <v>2633855</v>
      </c>
      <c r="N31" s="22">
        <v>2806685</v>
      </c>
      <c r="O31" s="22">
        <v>2358972</v>
      </c>
      <c r="P31" s="22">
        <v>2636614</v>
      </c>
      <c r="Q31" s="22">
        <v>2993737</v>
      </c>
      <c r="R31" s="22">
        <v>3071618</v>
      </c>
      <c r="S31" s="22">
        <v>3149773</v>
      </c>
      <c r="T31" s="22">
        <v>3119375</v>
      </c>
      <c r="U31" s="22">
        <v>2803626</v>
      </c>
      <c r="V31" s="22">
        <v>2704546</v>
      </c>
      <c r="W31" s="22">
        <v>2849553</v>
      </c>
      <c r="X31" s="22">
        <v>3048688</v>
      </c>
    </row>
    <row r="32" spans="1:24" ht="12.75" customHeight="1" x14ac:dyDescent="0.25">
      <c r="A32" s="24" t="s">
        <v>67</v>
      </c>
      <c r="B32" s="24" t="s">
        <v>68</v>
      </c>
      <c r="C32" s="22">
        <v>531838</v>
      </c>
      <c r="D32" s="22">
        <v>540244</v>
      </c>
      <c r="E32" s="22">
        <v>538151</v>
      </c>
      <c r="F32" s="22">
        <v>557108</v>
      </c>
      <c r="G32" s="22">
        <v>576417</v>
      </c>
      <c r="H32" s="22">
        <v>568698</v>
      </c>
      <c r="I32" s="22">
        <v>599757</v>
      </c>
      <c r="J32" s="22">
        <v>630003</v>
      </c>
      <c r="K32" s="22">
        <v>661053</v>
      </c>
      <c r="L32" s="22">
        <v>667596</v>
      </c>
      <c r="M32" s="22">
        <v>720553</v>
      </c>
      <c r="N32" s="22">
        <v>778633</v>
      </c>
      <c r="O32" s="22">
        <v>772600</v>
      </c>
      <c r="P32" s="22">
        <v>800318</v>
      </c>
      <c r="Q32" s="22">
        <v>855972</v>
      </c>
      <c r="R32" s="22">
        <v>895924</v>
      </c>
      <c r="S32" s="22">
        <v>920006</v>
      </c>
      <c r="T32" s="22">
        <v>948779</v>
      </c>
      <c r="U32" s="22">
        <v>946180</v>
      </c>
      <c r="V32" s="22">
        <v>936715</v>
      </c>
      <c r="W32" s="22">
        <v>961672</v>
      </c>
      <c r="X32" s="22">
        <v>973580</v>
      </c>
    </row>
    <row r="33" spans="1:24" ht="12.75" customHeight="1" x14ac:dyDescent="0.25">
      <c r="A33" s="24" t="s">
        <v>69</v>
      </c>
      <c r="B33" s="24" t="s">
        <v>70</v>
      </c>
      <c r="C33" s="22">
        <v>89136</v>
      </c>
      <c r="D33" s="22">
        <v>87658</v>
      </c>
      <c r="E33" s="22">
        <v>86559</v>
      </c>
      <c r="F33" s="22">
        <v>85053</v>
      </c>
      <c r="G33" s="22">
        <v>76629</v>
      </c>
      <c r="H33" s="22">
        <v>75382</v>
      </c>
      <c r="I33" s="22">
        <v>72324</v>
      </c>
      <c r="J33" s="22">
        <v>73719</v>
      </c>
      <c r="K33" s="22">
        <v>77042</v>
      </c>
      <c r="L33" s="22">
        <v>71693</v>
      </c>
      <c r="M33" s="22">
        <v>64403</v>
      </c>
      <c r="N33" s="22">
        <v>56521</v>
      </c>
      <c r="O33" s="22">
        <v>46292</v>
      </c>
      <c r="P33" s="22">
        <v>49828</v>
      </c>
      <c r="Q33" s="22">
        <v>52869</v>
      </c>
      <c r="R33" s="22">
        <v>51705</v>
      </c>
      <c r="S33" s="22">
        <v>54014</v>
      </c>
      <c r="T33" s="22">
        <v>55829</v>
      </c>
      <c r="U33" s="22">
        <v>53566</v>
      </c>
      <c r="V33" s="22">
        <v>52312</v>
      </c>
      <c r="W33" s="22">
        <v>54011</v>
      </c>
      <c r="X33" s="22">
        <v>56877</v>
      </c>
    </row>
    <row r="34" spans="1:24" ht="12.75" customHeight="1" x14ac:dyDescent="0.25">
      <c r="A34" s="24" t="s">
        <v>71</v>
      </c>
      <c r="B34" s="24" t="s">
        <v>72</v>
      </c>
      <c r="C34" s="22">
        <v>87190</v>
      </c>
      <c r="D34" s="22">
        <v>79047</v>
      </c>
      <c r="E34" s="22">
        <v>75979</v>
      </c>
      <c r="F34" s="22">
        <v>75331</v>
      </c>
      <c r="G34" s="22">
        <v>58781</v>
      </c>
      <c r="H34" s="22">
        <v>50881</v>
      </c>
      <c r="I34" s="22">
        <v>44923</v>
      </c>
      <c r="J34" s="22">
        <v>39203</v>
      </c>
      <c r="K34" s="22">
        <v>40315</v>
      </c>
      <c r="L34" s="22">
        <v>39205</v>
      </c>
      <c r="M34" s="22">
        <v>29854</v>
      </c>
      <c r="N34" s="22">
        <v>26701</v>
      </c>
      <c r="O34" s="22">
        <v>24411</v>
      </c>
      <c r="P34" s="22">
        <v>23275</v>
      </c>
      <c r="Q34" s="22">
        <v>24835</v>
      </c>
      <c r="R34" s="22">
        <v>19162</v>
      </c>
      <c r="S34" s="22">
        <v>19527</v>
      </c>
      <c r="T34" s="22">
        <v>19052</v>
      </c>
      <c r="U34" s="22">
        <v>18659</v>
      </c>
      <c r="V34" s="22">
        <v>18341</v>
      </c>
      <c r="W34" s="22">
        <v>19039</v>
      </c>
      <c r="X34" s="22">
        <v>19951</v>
      </c>
    </row>
    <row r="35" spans="1:24" ht="12.75" customHeight="1" x14ac:dyDescent="0.25">
      <c r="A35" s="24" t="s">
        <v>73</v>
      </c>
      <c r="B35" s="24" t="s">
        <v>74</v>
      </c>
      <c r="C35" s="22">
        <v>149242</v>
      </c>
      <c r="D35" s="22">
        <v>153176</v>
      </c>
      <c r="E35" s="22">
        <v>155602</v>
      </c>
      <c r="F35" s="22">
        <v>163676</v>
      </c>
      <c r="G35" s="22">
        <v>154970</v>
      </c>
      <c r="H35" s="22">
        <v>152466</v>
      </c>
      <c r="I35" s="22">
        <v>148736</v>
      </c>
      <c r="J35" s="22">
        <v>152972</v>
      </c>
      <c r="K35" s="22">
        <v>160067</v>
      </c>
      <c r="L35" s="22">
        <v>167543</v>
      </c>
      <c r="M35" s="22">
        <v>174225</v>
      </c>
      <c r="N35" s="22">
        <v>177371</v>
      </c>
      <c r="O35" s="22">
        <v>160533</v>
      </c>
      <c r="P35" s="22">
        <v>169406</v>
      </c>
      <c r="Q35" s="22">
        <v>175584</v>
      </c>
      <c r="R35" s="22">
        <v>178973</v>
      </c>
      <c r="S35" s="22">
        <v>183815</v>
      </c>
      <c r="T35" s="22">
        <v>184615</v>
      </c>
      <c r="U35" s="22">
        <v>182911</v>
      </c>
      <c r="V35" s="22">
        <v>178908</v>
      </c>
      <c r="W35" s="22">
        <v>181569</v>
      </c>
      <c r="X35" s="22">
        <v>189796</v>
      </c>
    </row>
    <row r="36" spans="1:24" ht="12.75" customHeight="1" x14ac:dyDescent="0.25">
      <c r="A36" s="24" t="s">
        <v>75</v>
      </c>
      <c r="B36" s="24" t="s">
        <v>76</v>
      </c>
      <c r="C36" s="22">
        <v>98356</v>
      </c>
      <c r="D36" s="22">
        <v>101045</v>
      </c>
      <c r="E36" s="22">
        <v>103844</v>
      </c>
      <c r="F36" s="22">
        <v>107192</v>
      </c>
      <c r="G36" s="22">
        <v>104098</v>
      </c>
      <c r="H36" s="22">
        <v>99721</v>
      </c>
      <c r="I36" s="22">
        <v>95442</v>
      </c>
      <c r="J36" s="22">
        <v>96289</v>
      </c>
      <c r="K36" s="22">
        <v>98962</v>
      </c>
      <c r="L36" s="22">
        <v>100747</v>
      </c>
      <c r="M36" s="22">
        <v>103514</v>
      </c>
      <c r="N36" s="22">
        <v>99166</v>
      </c>
      <c r="O36" s="22">
        <v>84045</v>
      </c>
      <c r="P36" s="22">
        <v>83798</v>
      </c>
      <c r="Q36" s="22">
        <v>84243</v>
      </c>
      <c r="R36" s="22">
        <v>83095</v>
      </c>
      <c r="S36" s="22">
        <v>83330</v>
      </c>
      <c r="T36" s="22">
        <v>82404</v>
      </c>
      <c r="U36" s="22">
        <v>82170</v>
      </c>
      <c r="V36" s="22">
        <v>84395</v>
      </c>
      <c r="W36" s="22">
        <v>81713</v>
      </c>
      <c r="X36" s="22">
        <v>83125</v>
      </c>
    </row>
    <row r="37" spans="1:24" ht="12.75" customHeight="1" x14ac:dyDescent="0.25">
      <c r="A37" s="24" t="s">
        <v>77</v>
      </c>
      <c r="B37" s="24" t="s">
        <v>78</v>
      </c>
      <c r="C37" s="22">
        <v>175722</v>
      </c>
      <c r="D37" s="22">
        <v>136588</v>
      </c>
      <c r="E37" s="22">
        <v>160487</v>
      </c>
      <c r="F37" s="22">
        <v>233011</v>
      </c>
      <c r="G37" s="22">
        <v>218057</v>
      </c>
      <c r="H37" s="22">
        <v>214238</v>
      </c>
      <c r="I37" s="22">
        <v>245974</v>
      </c>
      <c r="J37" s="22">
        <v>324962</v>
      </c>
      <c r="K37" s="22">
        <v>462089</v>
      </c>
      <c r="L37" s="22">
        <v>536877</v>
      </c>
      <c r="M37" s="22">
        <v>606412</v>
      </c>
      <c r="N37" s="22">
        <v>733568</v>
      </c>
      <c r="O37" s="22">
        <v>482370</v>
      </c>
      <c r="P37" s="22">
        <v>607722</v>
      </c>
      <c r="Q37" s="22">
        <v>816949</v>
      </c>
      <c r="R37" s="22">
        <v>833489</v>
      </c>
      <c r="S37" s="22">
        <v>833756</v>
      </c>
      <c r="T37" s="22">
        <v>767097</v>
      </c>
      <c r="U37" s="22">
        <v>501055</v>
      </c>
      <c r="V37" s="22">
        <v>423776</v>
      </c>
      <c r="W37" s="22">
        <v>522850</v>
      </c>
      <c r="X37" s="22">
        <v>652027</v>
      </c>
    </row>
    <row r="38" spans="1:24" ht="12.75" customHeight="1" x14ac:dyDescent="0.25">
      <c r="A38" s="24" t="s">
        <v>79</v>
      </c>
      <c r="B38" s="24" t="s">
        <v>80</v>
      </c>
      <c r="C38" s="22">
        <v>417629</v>
      </c>
      <c r="D38" s="22">
        <v>422348</v>
      </c>
      <c r="E38" s="22">
        <v>430468</v>
      </c>
      <c r="F38" s="22">
        <v>454758</v>
      </c>
      <c r="G38" s="22">
        <v>446721</v>
      </c>
      <c r="H38" s="22">
        <v>471427</v>
      </c>
      <c r="I38" s="22">
        <v>491640</v>
      </c>
      <c r="J38" s="22">
        <v>546691</v>
      </c>
      <c r="K38" s="22">
        <v>610755</v>
      </c>
      <c r="L38" s="22">
        <v>660305</v>
      </c>
      <c r="M38" s="22">
        <v>728670</v>
      </c>
      <c r="N38" s="22">
        <v>735781</v>
      </c>
      <c r="O38" s="22">
        <v>620943</v>
      </c>
      <c r="P38" s="22">
        <v>715655</v>
      </c>
      <c r="Q38" s="22">
        <v>782275</v>
      </c>
      <c r="R38" s="22">
        <v>792803</v>
      </c>
      <c r="S38" s="22">
        <v>830838</v>
      </c>
      <c r="T38" s="22">
        <v>830370</v>
      </c>
      <c r="U38" s="22">
        <v>785525</v>
      </c>
      <c r="V38" s="22">
        <v>777490</v>
      </c>
      <c r="W38" s="22">
        <v>798793</v>
      </c>
      <c r="X38" s="22">
        <v>838213</v>
      </c>
    </row>
    <row r="39" spans="1:24" ht="12.75" customHeight="1" x14ac:dyDescent="0.25">
      <c r="A39" s="24" t="s">
        <v>81</v>
      </c>
      <c r="B39" s="24" t="s">
        <v>82</v>
      </c>
      <c r="C39" s="22">
        <v>159031</v>
      </c>
      <c r="D39" s="22">
        <v>163564</v>
      </c>
      <c r="E39" s="22">
        <v>172513</v>
      </c>
      <c r="F39" s="22">
        <v>179075</v>
      </c>
      <c r="G39" s="22">
        <v>170360</v>
      </c>
      <c r="H39" s="22">
        <v>173411</v>
      </c>
      <c r="I39" s="22">
        <v>176195</v>
      </c>
      <c r="J39" s="22">
        <v>182974</v>
      </c>
      <c r="K39" s="22">
        <v>198128</v>
      </c>
      <c r="L39" s="22">
        <v>209810</v>
      </c>
      <c r="M39" s="22">
        <v>206223</v>
      </c>
      <c r="N39" s="22">
        <v>198943</v>
      </c>
      <c r="O39" s="22">
        <v>167778</v>
      </c>
      <c r="P39" s="22">
        <v>186612</v>
      </c>
      <c r="Q39" s="22">
        <v>201011</v>
      </c>
      <c r="R39" s="22">
        <v>216467</v>
      </c>
      <c r="S39" s="22">
        <v>224486</v>
      </c>
      <c r="T39" s="22">
        <v>231228</v>
      </c>
      <c r="U39" s="22">
        <v>233560</v>
      </c>
      <c r="V39" s="22">
        <v>232608</v>
      </c>
      <c r="W39" s="22">
        <v>229907</v>
      </c>
      <c r="X39" s="22">
        <v>235120</v>
      </c>
    </row>
    <row r="40" spans="1:24" ht="12.75" customHeight="1" x14ac:dyDescent="0.25">
      <c r="A40" s="24" t="s">
        <v>83</v>
      </c>
      <c r="B40" s="21" t="s">
        <v>84</v>
      </c>
      <c r="C40" s="22">
        <v>747153</v>
      </c>
      <c r="D40" s="22">
        <v>772731</v>
      </c>
      <c r="E40" s="22">
        <v>826239</v>
      </c>
      <c r="F40" s="22">
        <v>880498</v>
      </c>
      <c r="G40" s="22">
        <v>860337</v>
      </c>
      <c r="H40" s="22">
        <v>891879</v>
      </c>
      <c r="I40" s="22">
        <v>929221</v>
      </c>
      <c r="J40" s="22">
        <v>1019313</v>
      </c>
      <c r="K40" s="22">
        <v>1107735</v>
      </c>
      <c r="L40" s="22">
        <v>1196837</v>
      </c>
      <c r="M40" s="22">
        <v>1270853</v>
      </c>
      <c r="N40" s="22">
        <v>1327125</v>
      </c>
      <c r="O40" s="22">
        <v>1154752</v>
      </c>
      <c r="P40" s="22">
        <v>1359199</v>
      </c>
      <c r="Q40" s="22">
        <v>1530787</v>
      </c>
      <c r="R40" s="22">
        <v>1654978</v>
      </c>
      <c r="S40" s="22">
        <v>1734795</v>
      </c>
      <c r="T40" s="22">
        <v>1819133</v>
      </c>
      <c r="U40" s="22">
        <v>1845162</v>
      </c>
      <c r="V40" s="22">
        <v>1831162</v>
      </c>
      <c r="W40" s="22">
        <v>1929653</v>
      </c>
      <c r="X40" s="22">
        <v>2040845</v>
      </c>
    </row>
    <row r="41" spans="1:24" ht="12.75" customHeight="1" x14ac:dyDescent="0.25">
      <c r="A41" s="24" t="s">
        <v>85</v>
      </c>
      <c r="B41" s="21" t="s">
        <v>86</v>
      </c>
      <c r="C41" s="22">
        <v>857282</v>
      </c>
      <c r="D41" s="22">
        <v>892213</v>
      </c>
      <c r="E41" s="22">
        <v>953695</v>
      </c>
      <c r="F41" s="22">
        <v>1000039</v>
      </c>
      <c r="G41" s="22">
        <v>992262</v>
      </c>
      <c r="H41" s="22">
        <v>1045303</v>
      </c>
      <c r="I41" s="22">
        <v>1108007</v>
      </c>
      <c r="J41" s="22">
        <v>1190551</v>
      </c>
      <c r="K41" s="22">
        <v>1239713</v>
      </c>
      <c r="L41" s="22">
        <v>1302079</v>
      </c>
      <c r="M41" s="22">
        <v>1333963</v>
      </c>
      <c r="N41" s="22">
        <v>1277235</v>
      </c>
      <c r="O41" s="22">
        <v>1207715</v>
      </c>
      <c r="P41" s="22">
        <v>1299657</v>
      </c>
      <c r="Q41" s="22">
        <v>1335930</v>
      </c>
      <c r="R41" s="22">
        <v>1403508</v>
      </c>
      <c r="S41" s="22">
        <v>1480021</v>
      </c>
      <c r="T41" s="22">
        <v>1550954</v>
      </c>
      <c r="U41" s="22">
        <v>1651483</v>
      </c>
      <c r="V41" s="22">
        <v>1714043</v>
      </c>
      <c r="W41" s="22">
        <v>1782155</v>
      </c>
      <c r="X41" s="22">
        <v>1862816</v>
      </c>
    </row>
    <row r="42" spans="1:24" ht="12.75" customHeight="1" x14ac:dyDescent="0.25">
      <c r="A42" s="24" t="s">
        <v>87</v>
      </c>
      <c r="B42" s="24" t="s">
        <v>205</v>
      </c>
      <c r="C42" s="22">
        <v>174686</v>
      </c>
      <c r="D42" s="22">
        <v>174664</v>
      </c>
      <c r="E42" s="22">
        <v>196427</v>
      </c>
      <c r="F42" s="22">
        <v>195374</v>
      </c>
      <c r="G42" s="22">
        <v>176590</v>
      </c>
      <c r="H42" s="22">
        <v>208890</v>
      </c>
      <c r="I42" s="22">
        <v>211281</v>
      </c>
      <c r="J42" s="22">
        <v>217241</v>
      </c>
      <c r="K42" s="22">
        <v>211917</v>
      </c>
      <c r="L42" s="22">
        <v>214647</v>
      </c>
      <c r="M42" s="22">
        <v>215797</v>
      </c>
      <c r="N42" s="22">
        <v>184484</v>
      </c>
      <c r="O42" s="22">
        <v>147800</v>
      </c>
      <c r="P42" s="22">
        <v>196860</v>
      </c>
      <c r="Q42" s="22">
        <v>198780</v>
      </c>
      <c r="R42" s="22">
        <v>221895</v>
      </c>
      <c r="S42" s="22">
        <v>235849</v>
      </c>
      <c r="T42" s="22">
        <v>254194</v>
      </c>
      <c r="U42" s="22">
        <v>281193</v>
      </c>
      <c r="V42" s="22">
        <v>300209</v>
      </c>
      <c r="W42" s="22">
        <v>311111</v>
      </c>
      <c r="X42" s="22">
        <v>319104</v>
      </c>
    </row>
    <row r="43" spans="1:24" ht="12.75" customHeight="1" x14ac:dyDescent="0.25">
      <c r="A43" s="24" t="s">
        <v>89</v>
      </c>
      <c r="B43" s="24" t="s">
        <v>206</v>
      </c>
      <c r="C43" s="22">
        <v>129441</v>
      </c>
      <c r="D43" s="22">
        <v>133477</v>
      </c>
      <c r="E43" s="22">
        <v>140404</v>
      </c>
      <c r="F43" s="22">
        <v>141466</v>
      </c>
      <c r="G43" s="22">
        <v>152601</v>
      </c>
      <c r="H43" s="22">
        <v>153932</v>
      </c>
      <c r="I43" s="22">
        <v>159015</v>
      </c>
      <c r="J43" s="22">
        <v>168239</v>
      </c>
      <c r="K43" s="22">
        <v>175213</v>
      </c>
      <c r="L43" s="22">
        <v>185029</v>
      </c>
      <c r="M43" s="22">
        <v>188189</v>
      </c>
      <c r="N43" s="22">
        <v>194115</v>
      </c>
      <c r="O43" s="22">
        <v>190728</v>
      </c>
      <c r="P43" s="22">
        <v>197147</v>
      </c>
      <c r="Q43" s="22">
        <v>203793</v>
      </c>
      <c r="R43" s="22">
        <v>207675</v>
      </c>
      <c r="S43" s="22">
        <v>210668</v>
      </c>
      <c r="T43" s="22">
        <v>218441</v>
      </c>
      <c r="U43" s="22">
        <v>228585</v>
      </c>
      <c r="V43" s="22">
        <v>232886</v>
      </c>
      <c r="W43" s="22">
        <v>242340</v>
      </c>
      <c r="X43" s="22">
        <v>251669</v>
      </c>
    </row>
    <row r="44" spans="1:24" ht="12.75" customHeight="1" x14ac:dyDescent="0.25">
      <c r="A44" s="24" t="s">
        <v>91</v>
      </c>
      <c r="B44" s="24" t="s">
        <v>207</v>
      </c>
      <c r="C44" s="22">
        <v>116484</v>
      </c>
      <c r="D44" s="22">
        <v>123470</v>
      </c>
      <c r="E44" s="22">
        <v>131706</v>
      </c>
      <c r="F44" s="22">
        <v>136288</v>
      </c>
      <c r="G44" s="22">
        <v>139037</v>
      </c>
      <c r="H44" s="22">
        <v>139482</v>
      </c>
      <c r="I44" s="22">
        <v>157142</v>
      </c>
      <c r="J44" s="22">
        <v>172717</v>
      </c>
      <c r="K44" s="22">
        <v>181068</v>
      </c>
      <c r="L44" s="22">
        <v>186495</v>
      </c>
      <c r="M44" s="22">
        <v>198425</v>
      </c>
      <c r="N44" s="22">
        <v>200652</v>
      </c>
      <c r="O44" s="22">
        <v>207333</v>
      </c>
      <c r="P44" s="22">
        <v>215053</v>
      </c>
      <c r="Q44" s="22">
        <v>212388</v>
      </c>
      <c r="R44" s="22">
        <v>210740</v>
      </c>
      <c r="S44" s="22">
        <v>216710</v>
      </c>
      <c r="T44" s="22">
        <v>222950</v>
      </c>
      <c r="U44" s="22">
        <v>229945</v>
      </c>
      <c r="V44" s="22">
        <v>229144</v>
      </c>
      <c r="W44" s="22">
        <v>231643</v>
      </c>
      <c r="X44" s="22">
        <v>240528</v>
      </c>
    </row>
    <row r="45" spans="1:24" ht="12.75" customHeight="1" x14ac:dyDescent="0.25">
      <c r="A45" s="24" t="s">
        <v>93</v>
      </c>
      <c r="B45" s="24" t="s">
        <v>208</v>
      </c>
      <c r="C45" s="22">
        <v>436671</v>
      </c>
      <c r="D45" s="22">
        <v>460601</v>
      </c>
      <c r="E45" s="22">
        <v>485159</v>
      </c>
      <c r="F45" s="22">
        <v>526911</v>
      </c>
      <c r="G45" s="22">
        <v>524033</v>
      </c>
      <c r="H45" s="22">
        <v>542998</v>
      </c>
      <c r="I45" s="22">
        <v>580569</v>
      </c>
      <c r="J45" s="22">
        <v>632353</v>
      </c>
      <c r="K45" s="22">
        <v>671515</v>
      </c>
      <c r="L45" s="22">
        <v>715909</v>
      </c>
      <c r="M45" s="22">
        <v>731552</v>
      </c>
      <c r="N45" s="22">
        <v>697985</v>
      </c>
      <c r="O45" s="22">
        <v>661853</v>
      </c>
      <c r="P45" s="22">
        <v>690596</v>
      </c>
      <c r="Q45" s="22">
        <v>720969</v>
      </c>
      <c r="R45" s="22">
        <v>763197</v>
      </c>
      <c r="S45" s="22">
        <v>816793</v>
      </c>
      <c r="T45" s="22">
        <v>855369</v>
      </c>
      <c r="U45" s="22">
        <v>911760</v>
      </c>
      <c r="V45" s="22">
        <v>951803</v>
      </c>
      <c r="W45" s="22">
        <v>997061</v>
      </c>
      <c r="X45" s="22">
        <v>1051515</v>
      </c>
    </row>
    <row r="46" spans="1:24" ht="12.75" customHeight="1" x14ac:dyDescent="0.25">
      <c r="A46" s="24" t="s">
        <v>95</v>
      </c>
      <c r="B46" s="21" t="s">
        <v>88</v>
      </c>
      <c r="C46" s="22">
        <v>499361</v>
      </c>
      <c r="D46" s="22">
        <v>527364</v>
      </c>
      <c r="E46" s="22">
        <v>558580</v>
      </c>
      <c r="F46" s="22">
        <v>600261</v>
      </c>
      <c r="G46" s="22">
        <v>591978</v>
      </c>
      <c r="H46" s="22">
        <v>595543</v>
      </c>
      <c r="I46" s="22">
        <v>628191</v>
      </c>
      <c r="J46" s="22">
        <v>692310</v>
      </c>
      <c r="K46" s="22">
        <v>752614</v>
      </c>
      <c r="L46" s="22">
        <v>820687</v>
      </c>
      <c r="M46" s="22">
        <v>866033</v>
      </c>
      <c r="N46" s="22">
        <v>906784</v>
      </c>
      <c r="O46" s="22">
        <v>781977</v>
      </c>
      <c r="P46" s="22">
        <v>856269</v>
      </c>
      <c r="Q46" s="22">
        <v>954180</v>
      </c>
      <c r="R46" s="22">
        <v>1002031</v>
      </c>
      <c r="S46" s="22">
        <v>1036844</v>
      </c>
      <c r="T46" s="22">
        <v>1110138</v>
      </c>
      <c r="U46" s="22">
        <v>1121434</v>
      </c>
      <c r="V46" s="22">
        <v>1124873</v>
      </c>
      <c r="W46" s="22">
        <v>1180498</v>
      </c>
      <c r="X46" s="22">
        <v>1266126</v>
      </c>
    </row>
    <row r="47" spans="1:24" ht="12.75" customHeight="1" x14ac:dyDescent="0.25">
      <c r="A47" s="24" t="s">
        <v>97</v>
      </c>
      <c r="B47" s="24" t="s">
        <v>90</v>
      </c>
      <c r="C47" s="22">
        <v>114332</v>
      </c>
      <c r="D47" s="22">
        <v>115629</v>
      </c>
      <c r="E47" s="22">
        <v>121211</v>
      </c>
      <c r="F47" s="22">
        <v>134588</v>
      </c>
      <c r="G47" s="22">
        <v>118653</v>
      </c>
      <c r="H47" s="22">
        <v>111658</v>
      </c>
      <c r="I47" s="22">
        <v>122300</v>
      </c>
      <c r="J47" s="22">
        <v>132684</v>
      </c>
      <c r="K47" s="22">
        <v>142371</v>
      </c>
      <c r="L47" s="22">
        <v>152667</v>
      </c>
      <c r="M47" s="22">
        <v>161265</v>
      </c>
      <c r="N47" s="22">
        <v>171526</v>
      </c>
      <c r="O47" s="22">
        <v>147076</v>
      </c>
      <c r="P47" s="22">
        <v>163825</v>
      </c>
      <c r="Q47" s="22">
        <v>194775</v>
      </c>
      <c r="R47" s="22">
        <v>195902</v>
      </c>
      <c r="S47" s="22">
        <v>201460</v>
      </c>
      <c r="T47" s="22">
        <v>211361</v>
      </c>
      <c r="U47" s="22">
        <v>211222</v>
      </c>
      <c r="V47" s="22">
        <v>209714</v>
      </c>
      <c r="W47" s="22">
        <v>221440</v>
      </c>
      <c r="X47" s="22">
        <v>238168</v>
      </c>
    </row>
    <row r="48" spans="1:24" ht="12.75" customHeight="1" x14ac:dyDescent="0.25">
      <c r="A48" s="24" t="s">
        <v>99</v>
      </c>
      <c r="B48" s="24" t="s">
        <v>92</v>
      </c>
      <c r="C48" s="22">
        <v>38152</v>
      </c>
      <c r="D48" s="22">
        <v>38138</v>
      </c>
      <c r="E48" s="22">
        <v>38690</v>
      </c>
      <c r="F48" s="22">
        <v>39260</v>
      </c>
      <c r="G48" s="22">
        <v>39849</v>
      </c>
      <c r="H48" s="22">
        <v>40488</v>
      </c>
      <c r="I48" s="22">
        <v>41448</v>
      </c>
      <c r="J48" s="22">
        <v>45679</v>
      </c>
      <c r="K48" s="22">
        <v>51528</v>
      </c>
      <c r="L48" s="22">
        <v>58115</v>
      </c>
      <c r="M48" s="22">
        <v>60665</v>
      </c>
      <c r="N48" s="22">
        <v>68392</v>
      </c>
      <c r="O48" s="22">
        <v>54710</v>
      </c>
      <c r="P48" s="22">
        <v>66432</v>
      </c>
      <c r="Q48" s="22">
        <v>75816</v>
      </c>
      <c r="R48" s="22">
        <v>79137</v>
      </c>
      <c r="S48" s="22">
        <v>82412</v>
      </c>
      <c r="T48" s="22">
        <v>88647</v>
      </c>
      <c r="U48" s="22">
        <v>81770</v>
      </c>
      <c r="V48" s="22">
        <v>74871</v>
      </c>
      <c r="W48" s="22">
        <v>78605</v>
      </c>
      <c r="X48" s="22">
        <v>85310</v>
      </c>
    </row>
    <row r="49" spans="1:24" ht="12.75" customHeight="1" x14ac:dyDescent="0.25">
      <c r="A49" s="24" t="s">
        <v>101</v>
      </c>
      <c r="B49" s="24" t="s">
        <v>94</v>
      </c>
      <c r="C49" s="22">
        <v>24757</v>
      </c>
      <c r="D49" s="22">
        <v>24789</v>
      </c>
      <c r="E49" s="22">
        <v>25879</v>
      </c>
      <c r="F49" s="22">
        <v>27350</v>
      </c>
      <c r="G49" s="22">
        <v>27009</v>
      </c>
      <c r="H49" s="22">
        <v>25991</v>
      </c>
      <c r="I49" s="22">
        <v>30142</v>
      </c>
      <c r="J49" s="22">
        <v>35320</v>
      </c>
      <c r="K49" s="22">
        <v>37962</v>
      </c>
      <c r="L49" s="22">
        <v>42385</v>
      </c>
      <c r="M49" s="22">
        <v>47535</v>
      </c>
      <c r="N49" s="22">
        <v>52849</v>
      </c>
      <c r="O49" s="22">
        <v>43580</v>
      </c>
      <c r="P49" s="22">
        <v>45163</v>
      </c>
      <c r="Q49" s="22">
        <v>45288</v>
      </c>
      <c r="R49" s="22">
        <v>46646</v>
      </c>
      <c r="S49" s="22">
        <v>43929</v>
      </c>
      <c r="T49" s="22">
        <v>48568</v>
      </c>
      <c r="U49" s="22">
        <v>48002</v>
      </c>
      <c r="V49" s="22">
        <v>46792</v>
      </c>
      <c r="W49" s="22">
        <v>48197</v>
      </c>
      <c r="X49" s="22">
        <v>53248</v>
      </c>
    </row>
    <row r="50" spans="1:24" ht="12.75" customHeight="1" x14ac:dyDescent="0.25">
      <c r="A50" s="24" t="s">
        <v>103</v>
      </c>
      <c r="B50" s="24" t="s">
        <v>96</v>
      </c>
      <c r="C50" s="22">
        <v>162011</v>
      </c>
      <c r="D50" s="22">
        <v>174069</v>
      </c>
      <c r="E50" s="22">
        <v>185753</v>
      </c>
      <c r="F50" s="22">
        <v>198502</v>
      </c>
      <c r="G50" s="22">
        <v>199336</v>
      </c>
      <c r="H50" s="22">
        <v>203133</v>
      </c>
      <c r="I50" s="22">
        <v>208887</v>
      </c>
      <c r="J50" s="22">
        <v>231010</v>
      </c>
      <c r="K50" s="22">
        <v>255943</v>
      </c>
      <c r="L50" s="22">
        <v>272753</v>
      </c>
      <c r="M50" s="22">
        <v>279027</v>
      </c>
      <c r="N50" s="22">
        <v>283670</v>
      </c>
      <c r="O50" s="22">
        <v>231357</v>
      </c>
      <c r="P50" s="22">
        <v>251530</v>
      </c>
      <c r="Q50" s="22">
        <v>278367</v>
      </c>
      <c r="R50" s="22">
        <v>297770</v>
      </c>
      <c r="S50" s="22">
        <v>307384</v>
      </c>
      <c r="T50" s="22">
        <v>333496</v>
      </c>
      <c r="U50" s="22">
        <v>333077</v>
      </c>
      <c r="V50" s="22">
        <v>327878</v>
      </c>
      <c r="W50" s="22">
        <v>343529</v>
      </c>
      <c r="X50" s="22">
        <v>367305</v>
      </c>
    </row>
    <row r="51" spans="1:24" ht="12.75" customHeight="1" x14ac:dyDescent="0.25">
      <c r="A51" s="24" t="s">
        <v>105</v>
      </c>
      <c r="B51" s="24" t="s">
        <v>98</v>
      </c>
      <c r="C51" s="22">
        <v>24274</v>
      </c>
      <c r="D51" s="22">
        <v>26487</v>
      </c>
      <c r="E51" s="22">
        <v>26348</v>
      </c>
      <c r="F51" s="22">
        <v>26050</v>
      </c>
      <c r="G51" s="22">
        <v>26871</v>
      </c>
      <c r="H51" s="22">
        <v>27447</v>
      </c>
      <c r="I51" s="22">
        <v>28073</v>
      </c>
      <c r="J51" s="22">
        <v>33374</v>
      </c>
      <c r="K51" s="22">
        <v>37080</v>
      </c>
      <c r="L51" s="22">
        <v>42409</v>
      </c>
      <c r="M51" s="22">
        <v>44961</v>
      </c>
      <c r="N51" s="22">
        <v>45094</v>
      </c>
      <c r="O51" s="22">
        <v>44933</v>
      </c>
      <c r="P51" s="22">
        <v>45138</v>
      </c>
      <c r="Q51" s="22">
        <v>49239</v>
      </c>
      <c r="R51" s="22">
        <v>50998</v>
      </c>
      <c r="S51" s="22">
        <v>55597</v>
      </c>
      <c r="T51" s="22">
        <v>61828</v>
      </c>
      <c r="U51" s="22">
        <v>65770</v>
      </c>
      <c r="V51" s="22">
        <v>72296</v>
      </c>
      <c r="W51" s="22">
        <v>77106</v>
      </c>
      <c r="X51" s="22">
        <v>78428</v>
      </c>
    </row>
    <row r="52" spans="1:24" ht="12.75" customHeight="1" x14ac:dyDescent="0.25">
      <c r="A52" s="24" t="s">
        <v>107</v>
      </c>
      <c r="B52" s="24" t="s">
        <v>100</v>
      </c>
      <c r="C52" s="22">
        <v>24251</v>
      </c>
      <c r="D52" s="22">
        <v>24129</v>
      </c>
      <c r="E52" s="22">
        <v>24135</v>
      </c>
      <c r="F52" s="22">
        <v>23219</v>
      </c>
      <c r="G52" s="22">
        <v>22702</v>
      </c>
      <c r="H52" s="22">
        <v>22151</v>
      </c>
      <c r="I52" s="22">
        <v>22365</v>
      </c>
      <c r="J52" s="22">
        <v>23045</v>
      </c>
      <c r="K52" s="22">
        <v>22829</v>
      </c>
      <c r="L52" s="22">
        <v>24245</v>
      </c>
      <c r="M52" s="22">
        <v>25742</v>
      </c>
      <c r="N52" s="22">
        <v>31245</v>
      </c>
      <c r="O52" s="22">
        <v>27305</v>
      </c>
      <c r="P52" s="22">
        <v>31190</v>
      </c>
      <c r="Q52" s="22">
        <v>34988</v>
      </c>
      <c r="R52" s="22">
        <v>36441</v>
      </c>
      <c r="S52" s="22">
        <v>38768</v>
      </c>
      <c r="T52" s="22">
        <v>41798</v>
      </c>
      <c r="U52" s="22">
        <v>43686</v>
      </c>
      <c r="V52" s="22">
        <v>44360</v>
      </c>
      <c r="W52" s="22">
        <v>46580</v>
      </c>
      <c r="X52" s="22">
        <v>52369</v>
      </c>
    </row>
    <row r="53" spans="1:24" ht="12.75" customHeight="1" x14ac:dyDescent="0.25">
      <c r="A53" s="24" t="s">
        <v>108</v>
      </c>
      <c r="B53" s="24" t="s">
        <v>102</v>
      </c>
      <c r="C53" s="22">
        <v>85242</v>
      </c>
      <c r="D53" s="22">
        <v>95489</v>
      </c>
      <c r="E53" s="22">
        <v>105470</v>
      </c>
      <c r="F53" s="22">
        <v>117472</v>
      </c>
      <c r="G53" s="22">
        <v>121225</v>
      </c>
      <c r="H53" s="22">
        <v>124980</v>
      </c>
      <c r="I53" s="22">
        <v>129719</v>
      </c>
      <c r="J53" s="22">
        <v>141509</v>
      </c>
      <c r="K53" s="22">
        <v>151734</v>
      </c>
      <c r="L53" s="22">
        <v>166618</v>
      </c>
      <c r="M53" s="22">
        <v>177803</v>
      </c>
      <c r="N53" s="22">
        <v>177108</v>
      </c>
      <c r="O53" s="22">
        <v>154405</v>
      </c>
      <c r="P53" s="22">
        <v>164522</v>
      </c>
      <c r="Q53" s="22">
        <v>178095</v>
      </c>
      <c r="R53" s="22">
        <v>186247</v>
      </c>
      <c r="S53" s="22">
        <v>194418</v>
      </c>
      <c r="T53" s="22">
        <v>208216</v>
      </c>
      <c r="U53" s="22">
        <v>217822</v>
      </c>
      <c r="V53" s="22">
        <v>222418</v>
      </c>
      <c r="W53" s="22">
        <v>232307</v>
      </c>
      <c r="X53" s="22">
        <v>251036</v>
      </c>
    </row>
    <row r="54" spans="1:24" ht="12.75" customHeight="1" x14ac:dyDescent="0.25">
      <c r="A54" s="24" t="s">
        <v>110</v>
      </c>
      <c r="B54" s="24" t="s">
        <v>104</v>
      </c>
      <c r="C54" s="22">
        <v>26342</v>
      </c>
      <c r="D54" s="22">
        <v>28633</v>
      </c>
      <c r="E54" s="22">
        <v>31094</v>
      </c>
      <c r="F54" s="22">
        <v>33819</v>
      </c>
      <c r="G54" s="22">
        <v>36334</v>
      </c>
      <c r="H54" s="22">
        <v>39693</v>
      </c>
      <c r="I54" s="22">
        <v>45257</v>
      </c>
      <c r="J54" s="22">
        <v>49688</v>
      </c>
      <c r="K54" s="22">
        <v>53168</v>
      </c>
      <c r="L54" s="22">
        <v>61495</v>
      </c>
      <c r="M54" s="22">
        <v>69036</v>
      </c>
      <c r="N54" s="22">
        <v>76898</v>
      </c>
      <c r="O54" s="22">
        <v>78611</v>
      </c>
      <c r="P54" s="22">
        <v>88469</v>
      </c>
      <c r="Q54" s="22">
        <v>97611</v>
      </c>
      <c r="R54" s="22">
        <v>108889</v>
      </c>
      <c r="S54" s="22">
        <v>112877</v>
      </c>
      <c r="T54" s="22">
        <v>116224</v>
      </c>
      <c r="U54" s="22">
        <v>120085</v>
      </c>
      <c r="V54" s="22">
        <v>126544</v>
      </c>
      <c r="W54" s="22">
        <v>132735</v>
      </c>
      <c r="X54" s="22">
        <v>140263</v>
      </c>
    </row>
    <row r="55" spans="1:24" ht="12.75" customHeight="1" x14ac:dyDescent="0.25">
      <c r="A55" s="24" t="s">
        <v>112</v>
      </c>
      <c r="B55" s="21" t="s">
        <v>106</v>
      </c>
      <c r="C55" s="22">
        <v>730598</v>
      </c>
      <c r="D55" s="22">
        <v>808383</v>
      </c>
      <c r="E55" s="22">
        <v>913487</v>
      </c>
      <c r="F55" s="22">
        <v>1008737</v>
      </c>
      <c r="G55" s="22">
        <v>1039341</v>
      </c>
      <c r="H55" s="22">
        <v>1045319</v>
      </c>
      <c r="I55" s="22">
        <v>1049194</v>
      </c>
      <c r="J55" s="22">
        <v>1084641</v>
      </c>
      <c r="K55" s="22">
        <v>1131636</v>
      </c>
      <c r="L55" s="22">
        <v>1183888</v>
      </c>
      <c r="M55" s="22">
        <v>1220793</v>
      </c>
      <c r="N55" s="22">
        <v>1254914</v>
      </c>
      <c r="O55" s="22">
        <v>1219667</v>
      </c>
      <c r="P55" s="22">
        <v>1268915</v>
      </c>
      <c r="Q55" s="22">
        <v>1324820</v>
      </c>
      <c r="R55" s="22">
        <v>1382542</v>
      </c>
      <c r="S55" s="22">
        <v>1437340</v>
      </c>
      <c r="T55" s="22">
        <v>1512155</v>
      </c>
      <c r="U55" s="22">
        <v>1571231</v>
      </c>
      <c r="V55" s="22">
        <v>1661756</v>
      </c>
      <c r="W55" s="22">
        <v>1710024</v>
      </c>
      <c r="X55" s="22">
        <v>1833467</v>
      </c>
    </row>
    <row r="56" spans="1:24" ht="12.75" customHeight="1" x14ac:dyDescent="0.25">
      <c r="A56" s="24" t="s">
        <v>113</v>
      </c>
      <c r="B56" s="24" t="s">
        <v>209</v>
      </c>
      <c r="C56" s="22">
        <v>190768</v>
      </c>
      <c r="D56" s="22">
        <v>214109</v>
      </c>
      <c r="E56" s="22">
        <v>238696</v>
      </c>
      <c r="F56" s="22">
        <v>259553</v>
      </c>
      <c r="G56" s="22">
        <v>262137</v>
      </c>
      <c r="H56" s="22">
        <v>264849</v>
      </c>
      <c r="I56" s="22">
        <v>261936</v>
      </c>
      <c r="J56" s="22">
        <v>279744</v>
      </c>
      <c r="K56" s="22">
        <v>291922</v>
      </c>
      <c r="L56" s="22">
        <v>304505</v>
      </c>
      <c r="M56" s="22">
        <v>311075</v>
      </c>
      <c r="N56" s="22">
        <v>312885</v>
      </c>
      <c r="O56" s="22">
        <v>288333</v>
      </c>
      <c r="P56" s="22">
        <v>289258</v>
      </c>
      <c r="Q56" s="22">
        <v>298185</v>
      </c>
      <c r="R56" s="22">
        <v>296240</v>
      </c>
      <c r="S56" s="22">
        <v>308687</v>
      </c>
      <c r="T56" s="22">
        <v>321086</v>
      </c>
      <c r="U56" s="22">
        <v>321250</v>
      </c>
      <c r="V56" s="22">
        <v>333314</v>
      </c>
      <c r="W56" s="22">
        <v>342380</v>
      </c>
      <c r="X56" s="22">
        <v>366723</v>
      </c>
    </row>
    <row r="57" spans="1:24" ht="12.75" customHeight="1" x14ac:dyDescent="0.25">
      <c r="A57" s="24" t="s">
        <v>115</v>
      </c>
      <c r="B57" s="24" t="s">
        <v>109</v>
      </c>
      <c r="C57" s="22">
        <v>89500</v>
      </c>
      <c r="D57" s="22">
        <v>96853</v>
      </c>
      <c r="E57" s="22">
        <v>104703</v>
      </c>
      <c r="F57" s="22">
        <v>115294</v>
      </c>
      <c r="G57" s="22">
        <v>121981</v>
      </c>
      <c r="H57" s="22">
        <v>122585</v>
      </c>
      <c r="I57" s="22">
        <v>130593</v>
      </c>
      <c r="J57" s="22">
        <v>129392</v>
      </c>
      <c r="K57" s="22">
        <v>133440</v>
      </c>
      <c r="L57" s="22">
        <v>135886</v>
      </c>
      <c r="M57" s="22">
        <v>137057</v>
      </c>
      <c r="N57" s="22">
        <v>131082</v>
      </c>
      <c r="O57" s="22">
        <v>123112</v>
      </c>
      <c r="P57" s="22">
        <v>129789</v>
      </c>
      <c r="Q57" s="22">
        <v>128331</v>
      </c>
      <c r="R57" s="22">
        <v>131697</v>
      </c>
      <c r="S57" s="22">
        <v>135195</v>
      </c>
      <c r="T57" s="22">
        <v>136822</v>
      </c>
      <c r="U57" s="22">
        <v>143039</v>
      </c>
      <c r="V57" s="22">
        <v>149511</v>
      </c>
      <c r="W57" s="22">
        <v>152291</v>
      </c>
      <c r="X57" s="22">
        <v>165369</v>
      </c>
    </row>
    <row r="58" spans="1:24" ht="12.75" customHeight="1" x14ac:dyDescent="0.25">
      <c r="A58" s="24" t="s">
        <v>117</v>
      </c>
      <c r="B58" s="24" t="s">
        <v>111</v>
      </c>
      <c r="C58" s="22">
        <v>404143</v>
      </c>
      <c r="D58" s="22">
        <v>446855</v>
      </c>
      <c r="E58" s="22">
        <v>506107</v>
      </c>
      <c r="F58" s="22">
        <v>563091</v>
      </c>
      <c r="G58" s="22">
        <v>581215</v>
      </c>
      <c r="H58" s="22">
        <v>576711</v>
      </c>
      <c r="I58" s="22">
        <v>574113</v>
      </c>
      <c r="J58" s="22">
        <v>585905</v>
      </c>
      <c r="K58" s="22">
        <v>609608</v>
      </c>
      <c r="L58" s="22">
        <v>634554</v>
      </c>
      <c r="M58" s="22">
        <v>654186</v>
      </c>
      <c r="N58" s="22">
        <v>672762</v>
      </c>
      <c r="O58" s="22">
        <v>664869</v>
      </c>
      <c r="P58" s="22">
        <v>687338</v>
      </c>
      <c r="Q58" s="22">
        <v>709654</v>
      </c>
      <c r="R58" s="22">
        <v>733115</v>
      </c>
      <c r="S58" s="22">
        <v>752312</v>
      </c>
      <c r="T58" s="22">
        <v>792998</v>
      </c>
      <c r="U58" s="22">
        <v>816027</v>
      </c>
      <c r="V58" s="22">
        <v>853647</v>
      </c>
      <c r="W58" s="22">
        <v>847098</v>
      </c>
      <c r="X58" s="22">
        <v>872400</v>
      </c>
    </row>
    <row r="59" spans="1:24" ht="12.75" customHeight="1" x14ac:dyDescent="0.25">
      <c r="A59" s="24" t="s">
        <v>119</v>
      </c>
      <c r="B59" s="24" t="s">
        <v>210</v>
      </c>
      <c r="C59" s="22">
        <v>46187</v>
      </c>
      <c r="D59" s="22">
        <v>50566</v>
      </c>
      <c r="E59" s="22">
        <v>63981</v>
      </c>
      <c r="F59" s="22">
        <v>70799</v>
      </c>
      <c r="G59" s="22">
        <v>74008</v>
      </c>
      <c r="H59" s="22">
        <v>81174</v>
      </c>
      <c r="I59" s="22">
        <v>82551</v>
      </c>
      <c r="J59" s="22">
        <v>89601</v>
      </c>
      <c r="K59" s="22">
        <v>96666</v>
      </c>
      <c r="L59" s="22">
        <v>108943</v>
      </c>
      <c r="M59" s="22">
        <v>118475</v>
      </c>
      <c r="N59" s="22">
        <v>138186</v>
      </c>
      <c r="O59" s="22">
        <v>143353</v>
      </c>
      <c r="P59" s="22">
        <v>162530</v>
      </c>
      <c r="Q59" s="22">
        <v>188651</v>
      </c>
      <c r="R59" s="22">
        <v>221490</v>
      </c>
      <c r="S59" s="22">
        <v>241147</v>
      </c>
      <c r="T59" s="22">
        <v>261249</v>
      </c>
      <c r="U59" s="22">
        <v>290914</v>
      </c>
      <c r="V59" s="22">
        <v>325284</v>
      </c>
      <c r="W59" s="22">
        <v>368255</v>
      </c>
      <c r="X59" s="22">
        <v>428975</v>
      </c>
    </row>
    <row r="60" spans="1:24" ht="12.75" customHeight="1" x14ac:dyDescent="0.25">
      <c r="A60" s="24" t="s">
        <v>121</v>
      </c>
      <c r="B60" s="21" t="s">
        <v>114</v>
      </c>
      <c r="C60" s="22">
        <v>2411854</v>
      </c>
      <c r="D60" s="22">
        <v>2610555</v>
      </c>
      <c r="E60" s="22">
        <v>2834698</v>
      </c>
      <c r="F60" s="22">
        <v>3127995</v>
      </c>
      <c r="G60" s="22">
        <v>3221574</v>
      </c>
      <c r="H60" s="22">
        <v>3344286</v>
      </c>
      <c r="I60" s="22">
        <v>3562497</v>
      </c>
      <c r="J60" s="22">
        <v>3867706</v>
      </c>
      <c r="K60" s="22">
        <v>4244494</v>
      </c>
      <c r="L60" s="22">
        <v>4486217</v>
      </c>
      <c r="M60" s="22">
        <v>4682126</v>
      </c>
      <c r="N60" s="22">
        <v>4653313</v>
      </c>
      <c r="O60" s="22">
        <v>4472660</v>
      </c>
      <c r="P60" s="22">
        <v>4587519</v>
      </c>
      <c r="Q60" s="22">
        <v>4736375</v>
      </c>
      <c r="R60" s="22">
        <v>5036779</v>
      </c>
      <c r="S60" s="22">
        <v>5305271</v>
      </c>
      <c r="T60" s="22">
        <v>5656852</v>
      </c>
      <c r="U60" s="22">
        <v>5944879</v>
      </c>
      <c r="V60" s="22">
        <v>6234032</v>
      </c>
      <c r="W60" s="22">
        <v>6590841</v>
      </c>
      <c r="X60" s="22">
        <v>6972365</v>
      </c>
    </row>
    <row r="61" spans="1:24" ht="12.75" customHeight="1" x14ac:dyDescent="0.25">
      <c r="A61" s="24" t="s">
        <v>123</v>
      </c>
      <c r="B61" s="21" t="s">
        <v>116</v>
      </c>
      <c r="C61" s="22">
        <v>1005902</v>
      </c>
      <c r="D61" s="22">
        <v>1113095</v>
      </c>
      <c r="E61" s="22">
        <v>1235624</v>
      </c>
      <c r="F61" s="22">
        <v>1393746</v>
      </c>
      <c r="G61" s="22">
        <v>1388939</v>
      </c>
      <c r="H61" s="22">
        <v>1405822</v>
      </c>
      <c r="I61" s="22">
        <v>1499045</v>
      </c>
      <c r="J61" s="22">
        <v>1612537</v>
      </c>
      <c r="K61" s="22">
        <v>1746398</v>
      </c>
      <c r="L61" s="22">
        <v>1877685</v>
      </c>
      <c r="M61" s="22">
        <v>2023066</v>
      </c>
      <c r="N61" s="22">
        <v>1992742</v>
      </c>
      <c r="O61" s="22">
        <v>1870491</v>
      </c>
      <c r="P61" s="22">
        <v>1908229</v>
      </c>
      <c r="Q61" s="22">
        <v>1968832</v>
      </c>
      <c r="R61" s="22">
        <v>2140552</v>
      </c>
      <c r="S61" s="22">
        <v>2270621</v>
      </c>
      <c r="T61" s="22">
        <v>2453876</v>
      </c>
      <c r="U61" s="22">
        <v>2568420</v>
      </c>
      <c r="V61" s="22">
        <v>2664848</v>
      </c>
      <c r="W61" s="22">
        <v>2840472</v>
      </c>
      <c r="X61" s="22">
        <v>3029070</v>
      </c>
    </row>
    <row r="62" spans="1:24" ht="12.75" customHeight="1" x14ac:dyDescent="0.25">
      <c r="A62" s="24" t="s">
        <v>125</v>
      </c>
      <c r="B62" s="24" t="s">
        <v>118</v>
      </c>
      <c r="C62" s="22">
        <v>393815</v>
      </c>
      <c r="D62" s="22">
        <v>429934</v>
      </c>
      <c r="E62" s="22">
        <v>478399</v>
      </c>
      <c r="F62" s="22">
        <v>526342</v>
      </c>
      <c r="G62" s="22">
        <v>555587</v>
      </c>
      <c r="H62" s="22">
        <v>586006</v>
      </c>
      <c r="I62" s="22">
        <v>613872</v>
      </c>
      <c r="J62" s="22">
        <v>630981</v>
      </c>
      <c r="K62" s="22">
        <v>670480</v>
      </c>
      <c r="L62" s="22">
        <v>696807</v>
      </c>
      <c r="M62" s="22">
        <v>715401</v>
      </c>
      <c r="N62" s="22">
        <v>701177</v>
      </c>
      <c r="O62" s="22">
        <v>688981</v>
      </c>
      <c r="P62" s="22">
        <v>684725</v>
      </c>
      <c r="Q62" s="22">
        <v>677336</v>
      </c>
      <c r="R62" s="22">
        <v>748453</v>
      </c>
      <c r="S62" s="22">
        <v>762871</v>
      </c>
      <c r="T62" s="22">
        <v>808329</v>
      </c>
      <c r="U62" s="22">
        <v>816867</v>
      </c>
      <c r="V62" s="22">
        <v>863338</v>
      </c>
      <c r="W62" s="22">
        <v>923560</v>
      </c>
      <c r="X62" s="22">
        <v>986995</v>
      </c>
    </row>
    <row r="63" spans="1:24" ht="12.75" customHeight="1" x14ac:dyDescent="0.25">
      <c r="A63" s="24" t="s">
        <v>127</v>
      </c>
      <c r="B63" s="24" t="s">
        <v>120</v>
      </c>
      <c r="C63" s="22">
        <v>205979</v>
      </c>
      <c r="D63" s="22">
        <v>243947</v>
      </c>
      <c r="E63" s="22">
        <v>292429</v>
      </c>
      <c r="F63" s="22">
        <v>357165</v>
      </c>
      <c r="G63" s="22">
        <v>312813</v>
      </c>
      <c r="H63" s="22">
        <v>286399</v>
      </c>
      <c r="I63" s="22">
        <v>307988</v>
      </c>
      <c r="J63" s="22">
        <v>344535</v>
      </c>
      <c r="K63" s="22">
        <v>382013</v>
      </c>
      <c r="L63" s="22">
        <v>446925</v>
      </c>
      <c r="M63" s="22">
        <v>501538</v>
      </c>
      <c r="N63" s="22">
        <v>457314</v>
      </c>
      <c r="O63" s="22">
        <v>436254</v>
      </c>
      <c r="P63" s="22">
        <v>454393</v>
      </c>
      <c r="Q63" s="22">
        <v>452234</v>
      </c>
      <c r="R63" s="22">
        <v>478470</v>
      </c>
      <c r="S63" s="22">
        <v>518632</v>
      </c>
      <c r="T63" s="22">
        <v>558422</v>
      </c>
      <c r="U63" s="22">
        <v>568264</v>
      </c>
      <c r="V63" s="22">
        <v>576411</v>
      </c>
      <c r="W63" s="22">
        <v>618806</v>
      </c>
      <c r="X63" s="22">
        <v>672037</v>
      </c>
    </row>
    <row r="64" spans="1:24" ht="12.75" customHeight="1" x14ac:dyDescent="0.25">
      <c r="A64" s="24" t="s">
        <v>129</v>
      </c>
      <c r="B64" s="24" t="s">
        <v>122</v>
      </c>
      <c r="C64" s="22">
        <v>349963</v>
      </c>
      <c r="D64" s="22">
        <v>373823</v>
      </c>
      <c r="E64" s="22">
        <v>390195</v>
      </c>
      <c r="F64" s="22">
        <v>420321</v>
      </c>
      <c r="G64" s="22">
        <v>439606</v>
      </c>
      <c r="H64" s="22">
        <v>462013</v>
      </c>
      <c r="I64" s="22">
        <v>506927</v>
      </c>
      <c r="J64" s="22">
        <v>556419</v>
      </c>
      <c r="K64" s="22">
        <v>605731</v>
      </c>
      <c r="L64" s="22">
        <v>636032</v>
      </c>
      <c r="M64" s="22">
        <v>691789</v>
      </c>
      <c r="N64" s="22">
        <v>715905</v>
      </c>
      <c r="O64" s="22">
        <v>645369</v>
      </c>
      <c r="P64" s="22">
        <v>660134</v>
      </c>
      <c r="Q64" s="22">
        <v>725442</v>
      </c>
      <c r="R64" s="22">
        <v>796346</v>
      </c>
      <c r="S64" s="22">
        <v>850381</v>
      </c>
      <c r="T64" s="22">
        <v>942106</v>
      </c>
      <c r="U64" s="22">
        <v>1019635</v>
      </c>
      <c r="V64" s="22">
        <v>1069237</v>
      </c>
      <c r="W64" s="22">
        <v>1142549</v>
      </c>
      <c r="X64" s="22">
        <v>1203519</v>
      </c>
    </row>
    <row r="65" spans="1:24" ht="12.75" customHeight="1" x14ac:dyDescent="0.25">
      <c r="A65" s="24" t="s">
        <v>131</v>
      </c>
      <c r="B65" s="24" t="s">
        <v>124</v>
      </c>
      <c r="C65" s="22">
        <v>56145</v>
      </c>
      <c r="D65" s="22">
        <v>65392</v>
      </c>
      <c r="E65" s="22">
        <v>74602</v>
      </c>
      <c r="F65" s="22">
        <v>89918</v>
      </c>
      <c r="G65" s="22">
        <v>80933</v>
      </c>
      <c r="H65" s="22">
        <v>71405</v>
      </c>
      <c r="I65" s="22">
        <v>70258</v>
      </c>
      <c r="J65" s="22">
        <v>80603</v>
      </c>
      <c r="K65" s="22">
        <v>88174</v>
      </c>
      <c r="L65" s="22">
        <v>97921</v>
      </c>
      <c r="M65" s="22">
        <v>114338</v>
      </c>
      <c r="N65" s="22">
        <v>118345</v>
      </c>
      <c r="O65" s="22">
        <v>99887</v>
      </c>
      <c r="P65" s="22">
        <v>108977</v>
      </c>
      <c r="Q65" s="22">
        <v>113820</v>
      </c>
      <c r="R65" s="22">
        <v>117282</v>
      </c>
      <c r="S65" s="22">
        <v>138737</v>
      </c>
      <c r="T65" s="22">
        <v>145020</v>
      </c>
      <c r="U65" s="22">
        <v>163653</v>
      </c>
      <c r="V65" s="22">
        <v>155863</v>
      </c>
      <c r="W65" s="22">
        <v>155556</v>
      </c>
      <c r="X65" s="22">
        <v>166519</v>
      </c>
    </row>
    <row r="66" spans="1:24" ht="12.75" customHeight="1" x14ac:dyDescent="0.25">
      <c r="A66" s="24" t="s">
        <v>133</v>
      </c>
      <c r="B66" s="21" t="s">
        <v>126</v>
      </c>
      <c r="C66" s="22">
        <v>1405952</v>
      </c>
      <c r="D66" s="22">
        <v>1497459</v>
      </c>
      <c r="E66" s="22">
        <v>1599074</v>
      </c>
      <c r="F66" s="22">
        <v>1734249</v>
      </c>
      <c r="G66" s="22">
        <v>1832635</v>
      </c>
      <c r="H66" s="22">
        <v>1938464</v>
      </c>
      <c r="I66" s="22">
        <v>2063452</v>
      </c>
      <c r="J66" s="22">
        <v>2255168</v>
      </c>
      <c r="K66" s="22">
        <v>2498096</v>
      </c>
      <c r="L66" s="22">
        <v>2608532</v>
      </c>
      <c r="M66" s="22">
        <v>2659061</v>
      </c>
      <c r="N66" s="22">
        <v>2660572</v>
      </c>
      <c r="O66" s="22">
        <v>2602169</v>
      </c>
      <c r="P66" s="22">
        <v>2679290</v>
      </c>
      <c r="Q66" s="22">
        <v>2767543</v>
      </c>
      <c r="R66" s="22">
        <v>2896227</v>
      </c>
      <c r="S66" s="22">
        <v>3034650</v>
      </c>
      <c r="T66" s="22">
        <v>3202975</v>
      </c>
      <c r="U66" s="22">
        <v>3376459</v>
      </c>
      <c r="V66" s="22">
        <v>3569184</v>
      </c>
      <c r="W66" s="22">
        <v>3750369</v>
      </c>
      <c r="X66" s="22">
        <v>3943296</v>
      </c>
    </row>
    <row r="67" spans="1:24" ht="12.75" customHeight="1" x14ac:dyDescent="0.25">
      <c r="A67" s="24" t="s">
        <v>135</v>
      </c>
      <c r="B67" s="24" t="s">
        <v>128</v>
      </c>
      <c r="C67" s="22">
        <v>1256064</v>
      </c>
      <c r="D67" s="22">
        <v>1327067</v>
      </c>
      <c r="E67" s="22">
        <v>1410828</v>
      </c>
      <c r="F67" s="22">
        <v>1524115</v>
      </c>
      <c r="G67" s="22">
        <v>1622765</v>
      </c>
      <c r="H67" s="22">
        <v>1736554</v>
      </c>
      <c r="I67" s="22">
        <v>1844518</v>
      </c>
      <c r="J67" s="22">
        <v>2024215</v>
      </c>
      <c r="K67" s="22">
        <v>2247553</v>
      </c>
      <c r="L67" s="22">
        <v>2346029</v>
      </c>
      <c r="M67" s="22">
        <v>2388965</v>
      </c>
      <c r="N67" s="22">
        <v>2371040</v>
      </c>
      <c r="O67" s="22">
        <v>2351255</v>
      </c>
      <c r="P67" s="22">
        <v>2410765</v>
      </c>
      <c r="Q67" s="22">
        <v>2482818</v>
      </c>
      <c r="R67" s="22">
        <v>2597576</v>
      </c>
      <c r="S67" s="22">
        <v>2717083</v>
      </c>
      <c r="T67" s="22">
        <v>2864931</v>
      </c>
      <c r="U67" s="22">
        <v>3043988</v>
      </c>
      <c r="V67" s="22">
        <v>3241040</v>
      </c>
      <c r="W67" s="22">
        <v>3419010</v>
      </c>
      <c r="X67" s="22">
        <v>3602248</v>
      </c>
    </row>
    <row r="68" spans="1:24" ht="12.75" customHeight="1" x14ac:dyDescent="0.25">
      <c r="A68" s="24" t="s">
        <v>137</v>
      </c>
      <c r="B68" s="24" t="s">
        <v>220</v>
      </c>
      <c r="C68" s="22">
        <v>857869</v>
      </c>
      <c r="D68" s="22">
        <v>911352</v>
      </c>
      <c r="E68" s="22">
        <v>967968</v>
      </c>
      <c r="F68" s="22">
        <v>1028524</v>
      </c>
      <c r="G68" s="22">
        <v>1103724</v>
      </c>
      <c r="H68" s="22">
        <v>1152898</v>
      </c>
      <c r="I68" s="22">
        <v>1196879</v>
      </c>
      <c r="J68" s="22">
        <v>1267217</v>
      </c>
      <c r="K68" s="22">
        <v>1358465</v>
      </c>
      <c r="L68" s="22">
        <v>1445804</v>
      </c>
      <c r="M68" s="22">
        <v>1504514</v>
      </c>
      <c r="N68" s="22">
        <v>1556501</v>
      </c>
      <c r="O68" s="22">
        <v>1594493</v>
      </c>
      <c r="P68" s="22">
        <v>1606854</v>
      </c>
      <c r="Q68" s="22">
        <v>1658694</v>
      </c>
      <c r="R68" s="22">
        <v>1708257</v>
      </c>
      <c r="S68" s="22">
        <v>1753088</v>
      </c>
      <c r="T68" s="22">
        <v>1833260</v>
      </c>
      <c r="U68" s="22">
        <v>1946412</v>
      </c>
      <c r="V68" s="22">
        <v>2048631</v>
      </c>
      <c r="W68" s="22">
        <v>2140834</v>
      </c>
      <c r="X68" s="22">
        <v>2234275</v>
      </c>
    </row>
    <row r="69" spans="1:24" ht="12.75" customHeight="1" x14ac:dyDescent="0.25">
      <c r="A69" s="24" t="s">
        <v>139</v>
      </c>
      <c r="B69" s="24" t="s">
        <v>221</v>
      </c>
      <c r="C69" s="22">
        <v>398195</v>
      </c>
      <c r="D69" s="22">
        <v>415715</v>
      </c>
      <c r="E69" s="22">
        <v>442860</v>
      </c>
      <c r="F69" s="22">
        <v>495591</v>
      </c>
      <c r="G69" s="22">
        <v>519041</v>
      </c>
      <c r="H69" s="22">
        <v>583656</v>
      </c>
      <c r="I69" s="22">
        <v>647639</v>
      </c>
      <c r="J69" s="22">
        <v>756998</v>
      </c>
      <c r="K69" s="22">
        <v>889088</v>
      </c>
      <c r="L69" s="22">
        <v>900225</v>
      </c>
      <c r="M69" s="22">
        <v>884451</v>
      </c>
      <c r="N69" s="22">
        <v>814539</v>
      </c>
      <c r="O69" s="22">
        <v>756763</v>
      </c>
      <c r="P69" s="22">
        <v>803911</v>
      </c>
      <c r="Q69" s="22">
        <v>824124</v>
      </c>
      <c r="R69" s="22">
        <v>889319</v>
      </c>
      <c r="S69" s="22">
        <v>963995</v>
      </c>
      <c r="T69" s="22">
        <v>1031670</v>
      </c>
      <c r="U69" s="22">
        <v>1097576</v>
      </c>
      <c r="V69" s="22">
        <v>1192410</v>
      </c>
      <c r="W69" s="22">
        <v>1278175</v>
      </c>
      <c r="X69" s="22">
        <v>1367973</v>
      </c>
    </row>
    <row r="70" spans="1:24" ht="12.75" customHeight="1" x14ac:dyDescent="0.25">
      <c r="A70" s="24" t="s">
        <v>141</v>
      </c>
      <c r="B70" s="24" t="s">
        <v>130</v>
      </c>
      <c r="C70" s="22">
        <v>149887</v>
      </c>
      <c r="D70" s="22">
        <v>170392</v>
      </c>
      <c r="E70" s="22">
        <v>188246</v>
      </c>
      <c r="F70" s="22">
        <v>210134</v>
      </c>
      <c r="G70" s="22">
        <v>209870</v>
      </c>
      <c r="H70" s="22">
        <v>201909</v>
      </c>
      <c r="I70" s="22">
        <v>218934</v>
      </c>
      <c r="J70" s="22">
        <v>230954</v>
      </c>
      <c r="K70" s="22">
        <v>250543</v>
      </c>
      <c r="L70" s="22">
        <v>262503</v>
      </c>
      <c r="M70" s="22">
        <v>270095</v>
      </c>
      <c r="N70" s="22">
        <v>289531</v>
      </c>
      <c r="O70" s="22">
        <v>250913</v>
      </c>
      <c r="P70" s="22">
        <v>268525</v>
      </c>
      <c r="Q70" s="22">
        <v>284725</v>
      </c>
      <c r="R70" s="22">
        <v>298651</v>
      </c>
      <c r="S70" s="22">
        <v>317567</v>
      </c>
      <c r="T70" s="22">
        <v>338045</v>
      </c>
      <c r="U70" s="22">
        <v>332471</v>
      </c>
      <c r="V70" s="22">
        <v>328143</v>
      </c>
      <c r="W70" s="22">
        <v>331360</v>
      </c>
      <c r="X70" s="22">
        <v>341048</v>
      </c>
    </row>
    <row r="71" spans="1:24" ht="12.75" customHeight="1" x14ac:dyDescent="0.25">
      <c r="A71" s="24" t="s">
        <v>143</v>
      </c>
      <c r="B71" s="21" t="s">
        <v>132</v>
      </c>
      <c r="C71" s="22">
        <v>1345870</v>
      </c>
      <c r="D71" s="22">
        <v>1510295</v>
      </c>
      <c r="E71" s="22">
        <v>1653855</v>
      </c>
      <c r="F71" s="22">
        <v>1809932</v>
      </c>
      <c r="G71" s="22">
        <v>1835322</v>
      </c>
      <c r="H71" s="22">
        <v>1852181</v>
      </c>
      <c r="I71" s="22">
        <v>1944179</v>
      </c>
      <c r="J71" s="22">
        <v>2100281</v>
      </c>
      <c r="K71" s="22">
        <v>2281235</v>
      </c>
      <c r="L71" s="22">
        <v>2438509</v>
      </c>
      <c r="M71" s="22">
        <v>2643356</v>
      </c>
      <c r="N71" s="22">
        <v>2739155</v>
      </c>
      <c r="O71" s="22">
        <v>2593598</v>
      </c>
      <c r="P71" s="22">
        <v>2712220</v>
      </c>
      <c r="Q71" s="22">
        <v>2868584</v>
      </c>
      <c r="R71" s="22">
        <v>3009043</v>
      </c>
      <c r="S71" s="22">
        <v>3095105</v>
      </c>
      <c r="T71" s="22">
        <v>3298807</v>
      </c>
      <c r="U71" s="22">
        <v>3459516</v>
      </c>
      <c r="V71" s="22">
        <v>3616662</v>
      </c>
      <c r="W71" s="22">
        <v>3842539</v>
      </c>
      <c r="X71" s="22">
        <v>4109063</v>
      </c>
    </row>
    <row r="72" spans="1:24" ht="12.75" customHeight="1" x14ac:dyDescent="0.25">
      <c r="A72" s="24" t="s">
        <v>145</v>
      </c>
      <c r="B72" s="21" t="s">
        <v>134</v>
      </c>
      <c r="C72" s="22">
        <v>799825</v>
      </c>
      <c r="D72" s="22">
        <v>889601</v>
      </c>
      <c r="E72" s="22">
        <v>977642</v>
      </c>
      <c r="F72" s="22">
        <v>1073852</v>
      </c>
      <c r="G72" s="22">
        <v>1103469</v>
      </c>
      <c r="H72" s="22">
        <v>1122583</v>
      </c>
      <c r="I72" s="22">
        <v>1171597</v>
      </c>
      <c r="J72" s="22">
        <v>1247565</v>
      </c>
      <c r="K72" s="22">
        <v>1346169</v>
      </c>
      <c r="L72" s="22">
        <v>1432019</v>
      </c>
      <c r="M72" s="22">
        <v>1544501</v>
      </c>
      <c r="N72" s="22">
        <v>1624266</v>
      </c>
      <c r="O72" s="22">
        <v>1559571</v>
      </c>
      <c r="P72" s="22">
        <v>1617956</v>
      </c>
      <c r="Q72" s="22">
        <v>1710797</v>
      </c>
      <c r="R72" s="22">
        <v>1785035</v>
      </c>
      <c r="S72" s="22">
        <v>1820716</v>
      </c>
      <c r="T72" s="22">
        <v>1919727</v>
      </c>
      <c r="U72" s="22">
        <v>1999322</v>
      </c>
      <c r="V72" s="22">
        <v>2094239</v>
      </c>
      <c r="W72" s="22">
        <v>2221788</v>
      </c>
      <c r="X72" s="22">
        <v>2375922</v>
      </c>
    </row>
    <row r="73" spans="1:24" ht="12.75" customHeight="1" x14ac:dyDescent="0.25">
      <c r="A73" s="24" t="s">
        <v>147</v>
      </c>
      <c r="B73" s="24" t="s">
        <v>136</v>
      </c>
      <c r="C73" s="22">
        <v>155643</v>
      </c>
      <c r="D73" s="22">
        <v>170184</v>
      </c>
      <c r="E73" s="22">
        <v>180905</v>
      </c>
      <c r="F73" s="22">
        <v>187739</v>
      </c>
      <c r="G73" s="22">
        <v>200687</v>
      </c>
      <c r="H73" s="22">
        <v>212020</v>
      </c>
      <c r="I73" s="22">
        <v>238963</v>
      </c>
      <c r="J73" s="22">
        <v>252041</v>
      </c>
      <c r="K73" s="22">
        <v>270158</v>
      </c>
      <c r="L73" s="22">
        <v>280968</v>
      </c>
      <c r="M73" s="22">
        <v>290423</v>
      </c>
      <c r="N73" s="22">
        <v>292145</v>
      </c>
      <c r="O73" s="22">
        <v>279853</v>
      </c>
      <c r="P73" s="22">
        <v>285994</v>
      </c>
      <c r="Q73" s="22">
        <v>297749</v>
      </c>
      <c r="R73" s="22">
        <v>306975</v>
      </c>
      <c r="S73" s="22">
        <v>309179</v>
      </c>
      <c r="T73" s="22">
        <v>317819</v>
      </c>
      <c r="U73" s="22">
        <v>331360</v>
      </c>
      <c r="V73" s="22">
        <v>340142</v>
      </c>
      <c r="W73" s="22">
        <v>362634</v>
      </c>
      <c r="X73" s="22">
        <v>364601</v>
      </c>
    </row>
    <row r="74" spans="1:24" ht="12.75" customHeight="1" x14ac:dyDescent="0.25">
      <c r="A74" s="24" t="s">
        <v>149</v>
      </c>
      <c r="B74" s="24" t="s">
        <v>138</v>
      </c>
      <c r="C74" s="22">
        <v>123875</v>
      </c>
      <c r="D74" s="22">
        <v>153588</v>
      </c>
      <c r="E74" s="22">
        <v>186188</v>
      </c>
      <c r="F74" s="22">
        <v>210685</v>
      </c>
      <c r="G74" s="22">
        <v>205236</v>
      </c>
      <c r="H74" s="22">
        <v>199741</v>
      </c>
      <c r="I74" s="22">
        <v>197725</v>
      </c>
      <c r="J74" s="22">
        <v>201584</v>
      </c>
      <c r="K74" s="22">
        <v>217835</v>
      </c>
      <c r="L74" s="22">
        <v>230453</v>
      </c>
      <c r="M74" s="22">
        <v>256941</v>
      </c>
      <c r="N74" s="22">
        <v>281934</v>
      </c>
      <c r="O74" s="22">
        <v>279662</v>
      </c>
      <c r="P74" s="22">
        <v>305029</v>
      </c>
      <c r="Q74" s="22">
        <v>330931</v>
      </c>
      <c r="R74" s="22">
        <v>354201</v>
      </c>
      <c r="S74" s="22">
        <v>358785</v>
      </c>
      <c r="T74" s="22">
        <v>377828</v>
      </c>
      <c r="U74" s="22">
        <v>381852</v>
      </c>
      <c r="V74" s="22">
        <v>406509</v>
      </c>
      <c r="W74" s="22">
        <v>434261</v>
      </c>
      <c r="X74" s="22">
        <v>472251</v>
      </c>
    </row>
    <row r="75" spans="1:24" ht="12.75" customHeight="1" x14ac:dyDescent="0.25">
      <c r="A75" s="24" t="s">
        <v>151</v>
      </c>
      <c r="B75" s="24" t="s">
        <v>140</v>
      </c>
      <c r="C75" s="22">
        <v>520307</v>
      </c>
      <c r="D75" s="22">
        <v>565830</v>
      </c>
      <c r="E75" s="22">
        <v>610548</v>
      </c>
      <c r="F75" s="22">
        <v>675428</v>
      </c>
      <c r="G75" s="22">
        <v>697546</v>
      </c>
      <c r="H75" s="22">
        <v>710821</v>
      </c>
      <c r="I75" s="22">
        <v>734909</v>
      </c>
      <c r="J75" s="22">
        <v>793940</v>
      </c>
      <c r="K75" s="22">
        <v>858177</v>
      </c>
      <c r="L75" s="22">
        <v>920598</v>
      </c>
      <c r="M75" s="22">
        <v>997137</v>
      </c>
      <c r="N75" s="22">
        <v>1050187</v>
      </c>
      <c r="O75" s="22">
        <v>1000056</v>
      </c>
      <c r="P75" s="22">
        <v>1026934</v>
      </c>
      <c r="Q75" s="22">
        <v>1082116</v>
      </c>
      <c r="R75" s="22">
        <v>1123860</v>
      </c>
      <c r="S75" s="22">
        <v>1152752</v>
      </c>
      <c r="T75" s="22">
        <v>1224080</v>
      </c>
      <c r="U75" s="22">
        <v>1286110</v>
      </c>
      <c r="V75" s="22">
        <v>1347588</v>
      </c>
      <c r="W75" s="22">
        <v>1424892</v>
      </c>
      <c r="X75" s="22">
        <v>1539070</v>
      </c>
    </row>
    <row r="76" spans="1:24" ht="12.75" customHeight="1" x14ac:dyDescent="0.25">
      <c r="A76" s="24" t="s">
        <v>153</v>
      </c>
      <c r="B76" s="21" t="s">
        <v>142</v>
      </c>
      <c r="C76" s="22">
        <v>195164</v>
      </c>
      <c r="D76" s="22">
        <v>221660</v>
      </c>
      <c r="E76" s="22">
        <v>240135</v>
      </c>
      <c r="F76" s="22">
        <v>260189</v>
      </c>
      <c r="G76" s="22">
        <v>259555</v>
      </c>
      <c r="H76" s="22">
        <v>261756</v>
      </c>
      <c r="I76" s="22">
        <v>280575</v>
      </c>
      <c r="J76" s="22">
        <v>320801</v>
      </c>
      <c r="K76" s="22">
        <v>354808</v>
      </c>
      <c r="L76" s="22">
        <v>383657</v>
      </c>
      <c r="M76" s="22">
        <v>433424</v>
      </c>
      <c r="N76" s="22">
        <v>432647</v>
      </c>
      <c r="O76" s="22">
        <v>400165</v>
      </c>
      <c r="P76" s="22">
        <v>422154</v>
      </c>
      <c r="Q76" s="22">
        <v>446492</v>
      </c>
      <c r="R76" s="22">
        <v>478778</v>
      </c>
      <c r="S76" s="22">
        <v>498995</v>
      </c>
      <c r="T76" s="22">
        <v>531325</v>
      </c>
      <c r="U76" s="22">
        <v>561818</v>
      </c>
      <c r="V76" s="22">
        <v>566546</v>
      </c>
      <c r="W76" s="22">
        <v>602446</v>
      </c>
      <c r="X76" s="22">
        <v>635695</v>
      </c>
    </row>
    <row r="77" spans="1:24" ht="12.75" customHeight="1" x14ac:dyDescent="0.25">
      <c r="A77" s="24" t="s">
        <v>155</v>
      </c>
      <c r="B77" s="21" t="s">
        <v>144</v>
      </c>
      <c r="C77" s="22">
        <v>350881</v>
      </c>
      <c r="D77" s="22">
        <v>399033</v>
      </c>
      <c r="E77" s="22">
        <v>436078</v>
      </c>
      <c r="F77" s="22">
        <v>475892</v>
      </c>
      <c r="G77" s="22">
        <v>472298</v>
      </c>
      <c r="H77" s="22">
        <v>467842</v>
      </c>
      <c r="I77" s="22">
        <v>492007</v>
      </c>
      <c r="J77" s="22">
        <v>531915</v>
      </c>
      <c r="K77" s="22">
        <v>580258</v>
      </c>
      <c r="L77" s="22">
        <v>622833</v>
      </c>
      <c r="M77" s="22">
        <v>665431</v>
      </c>
      <c r="N77" s="22">
        <v>682242</v>
      </c>
      <c r="O77" s="22">
        <v>633862</v>
      </c>
      <c r="P77" s="22">
        <v>672110</v>
      </c>
      <c r="Q77" s="22">
        <v>711295</v>
      </c>
      <c r="R77" s="22">
        <v>745230</v>
      </c>
      <c r="S77" s="22">
        <v>775394</v>
      </c>
      <c r="T77" s="22">
        <v>847756</v>
      </c>
      <c r="U77" s="22">
        <v>898376</v>
      </c>
      <c r="V77" s="22">
        <v>955877</v>
      </c>
      <c r="W77" s="22">
        <v>1018305</v>
      </c>
      <c r="X77" s="22">
        <v>1097446</v>
      </c>
    </row>
    <row r="78" spans="1:24" ht="12.75" customHeight="1" x14ac:dyDescent="0.25">
      <c r="A78" s="24" t="s">
        <v>157</v>
      </c>
      <c r="B78" s="24" t="s">
        <v>146</v>
      </c>
      <c r="C78" s="22">
        <v>308911</v>
      </c>
      <c r="D78" s="22">
        <v>352565</v>
      </c>
      <c r="E78" s="22">
        <v>385370</v>
      </c>
      <c r="F78" s="22">
        <v>423179</v>
      </c>
      <c r="G78" s="22">
        <v>418912</v>
      </c>
      <c r="H78" s="22">
        <v>414373</v>
      </c>
      <c r="I78" s="22">
        <v>434705</v>
      </c>
      <c r="J78" s="22">
        <v>469879</v>
      </c>
      <c r="K78" s="22">
        <v>513496</v>
      </c>
      <c r="L78" s="22">
        <v>549378</v>
      </c>
      <c r="M78" s="22">
        <v>588906</v>
      </c>
      <c r="N78" s="22">
        <v>602711</v>
      </c>
      <c r="O78" s="22">
        <v>559026</v>
      </c>
      <c r="P78" s="22">
        <v>589673</v>
      </c>
      <c r="Q78" s="22">
        <v>628101</v>
      </c>
      <c r="R78" s="22">
        <v>661652</v>
      </c>
      <c r="S78" s="22">
        <v>690314</v>
      </c>
      <c r="T78" s="22">
        <v>757919</v>
      </c>
      <c r="U78" s="22">
        <v>808399</v>
      </c>
      <c r="V78" s="22">
        <v>860943</v>
      </c>
      <c r="W78" s="22">
        <v>917708</v>
      </c>
      <c r="X78" s="22">
        <v>991310</v>
      </c>
    </row>
    <row r="79" spans="1:24" ht="12.75" customHeight="1" x14ac:dyDescent="0.25">
      <c r="A79" s="24" t="s">
        <v>158</v>
      </c>
      <c r="B79" s="24" t="s">
        <v>148</v>
      </c>
      <c r="C79" s="22">
        <v>41969</v>
      </c>
      <c r="D79" s="22">
        <v>46468</v>
      </c>
      <c r="E79" s="22">
        <v>50708</v>
      </c>
      <c r="F79" s="22">
        <v>52713</v>
      </c>
      <c r="G79" s="22">
        <v>53386</v>
      </c>
      <c r="H79" s="22">
        <v>53468</v>
      </c>
      <c r="I79" s="22">
        <v>57302</v>
      </c>
      <c r="J79" s="22">
        <v>62036</v>
      </c>
      <c r="K79" s="22">
        <v>66762</v>
      </c>
      <c r="L79" s="22">
        <v>73455</v>
      </c>
      <c r="M79" s="22">
        <v>76525</v>
      </c>
      <c r="N79" s="22">
        <v>79531</v>
      </c>
      <c r="O79" s="22">
        <v>74836</v>
      </c>
      <c r="P79" s="22">
        <v>82437</v>
      </c>
      <c r="Q79" s="22">
        <v>83194</v>
      </c>
      <c r="R79" s="22">
        <v>83578</v>
      </c>
      <c r="S79" s="22">
        <v>85080</v>
      </c>
      <c r="T79" s="22">
        <v>89837</v>
      </c>
      <c r="U79" s="22">
        <v>89976</v>
      </c>
      <c r="V79" s="22">
        <v>94935</v>
      </c>
      <c r="W79" s="22">
        <v>100597</v>
      </c>
      <c r="X79" s="22">
        <v>106137</v>
      </c>
    </row>
    <row r="80" spans="1:24" ht="12.75" customHeight="1" x14ac:dyDescent="0.25">
      <c r="A80" s="24" t="s">
        <v>160</v>
      </c>
      <c r="B80" s="21" t="s">
        <v>150</v>
      </c>
      <c r="C80" s="22">
        <v>929400</v>
      </c>
      <c r="D80" s="22">
        <v>987913</v>
      </c>
      <c r="E80" s="22">
        <v>1038644</v>
      </c>
      <c r="F80" s="22">
        <v>1110029</v>
      </c>
      <c r="G80" s="22">
        <v>1208330</v>
      </c>
      <c r="H80" s="22">
        <v>1306760</v>
      </c>
      <c r="I80" s="22">
        <v>1395932</v>
      </c>
      <c r="J80" s="22">
        <v>1482522</v>
      </c>
      <c r="K80" s="22">
        <v>1579333</v>
      </c>
      <c r="L80" s="22">
        <v>1674644</v>
      </c>
      <c r="M80" s="22">
        <v>1780920</v>
      </c>
      <c r="N80" s="22">
        <v>1898598</v>
      </c>
      <c r="O80" s="22">
        <v>1997598</v>
      </c>
      <c r="P80" s="22">
        <v>2090905</v>
      </c>
      <c r="Q80" s="22">
        <v>2173593</v>
      </c>
      <c r="R80" s="22">
        <v>2265454</v>
      </c>
      <c r="S80" s="22">
        <v>2313658</v>
      </c>
      <c r="T80" s="22">
        <v>2398759</v>
      </c>
      <c r="U80" s="22">
        <v>2529842</v>
      </c>
      <c r="V80" s="22">
        <v>2655236</v>
      </c>
      <c r="W80" s="22">
        <v>2768270</v>
      </c>
      <c r="X80" s="22">
        <v>2893356</v>
      </c>
    </row>
    <row r="81" spans="1:24" ht="12.75" customHeight="1" x14ac:dyDescent="0.25">
      <c r="A81" s="24" t="s">
        <v>162</v>
      </c>
      <c r="B81" s="21" t="s">
        <v>152</v>
      </c>
      <c r="C81" s="22">
        <v>113120</v>
      </c>
      <c r="D81" s="22">
        <v>121743</v>
      </c>
      <c r="E81" s="22">
        <v>129968</v>
      </c>
      <c r="F81" s="22">
        <v>141721</v>
      </c>
      <c r="G81" s="22">
        <v>155568</v>
      </c>
      <c r="H81" s="22">
        <v>166292</v>
      </c>
      <c r="I81" s="22">
        <v>176653</v>
      </c>
      <c r="J81" s="22">
        <v>185356</v>
      </c>
      <c r="K81" s="22">
        <v>195127</v>
      </c>
      <c r="L81" s="22">
        <v>213484</v>
      </c>
      <c r="M81" s="22">
        <v>236608</v>
      </c>
      <c r="N81" s="22">
        <v>257304</v>
      </c>
      <c r="O81" s="22">
        <v>273519</v>
      </c>
      <c r="P81" s="22">
        <v>292913</v>
      </c>
      <c r="Q81" s="22">
        <v>306430</v>
      </c>
      <c r="R81" s="22">
        <v>309438</v>
      </c>
      <c r="S81" s="22">
        <v>319754</v>
      </c>
      <c r="T81" s="22">
        <v>330228</v>
      </c>
      <c r="U81" s="22">
        <v>342165</v>
      </c>
      <c r="V81" s="22">
        <v>353577</v>
      </c>
      <c r="W81" s="22">
        <v>365645</v>
      </c>
      <c r="X81" s="22">
        <v>369562</v>
      </c>
    </row>
    <row r="82" spans="1:24" ht="12.75" customHeight="1" x14ac:dyDescent="0.25">
      <c r="A82" s="24" t="s">
        <v>164</v>
      </c>
      <c r="B82" s="21" t="s">
        <v>154</v>
      </c>
      <c r="C82" s="22">
        <v>816280</v>
      </c>
      <c r="D82" s="22">
        <v>866170</v>
      </c>
      <c r="E82" s="22">
        <v>908677</v>
      </c>
      <c r="F82" s="22">
        <v>968308</v>
      </c>
      <c r="G82" s="22">
        <v>1052762</v>
      </c>
      <c r="H82" s="22">
        <v>1140468</v>
      </c>
      <c r="I82" s="22">
        <v>1219279</v>
      </c>
      <c r="J82" s="22">
        <v>1297167</v>
      </c>
      <c r="K82" s="22">
        <v>1384206</v>
      </c>
      <c r="L82" s="22">
        <v>1461160</v>
      </c>
      <c r="M82" s="22">
        <v>1544312</v>
      </c>
      <c r="N82" s="22">
        <v>1641295</v>
      </c>
      <c r="O82" s="22">
        <v>1724080</v>
      </c>
      <c r="P82" s="22">
        <v>1797993</v>
      </c>
      <c r="Q82" s="22">
        <v>1867164</v>
      </c>
      <c r="R82" s="22">
        <v>1956016</v>
      </c>
      <c r="S82" s="22">
        <v>1993903</v>
      </c>
      <c r="T82" s="22">
        <v>2068531</v>
      </c>
      <c r="U82" s="22">
        <v>2187677</v>
      </c>
      <c r="V82" s="22">
        <v>2301659</v>
      </c>
      <c r="W82" s="22">
        <v>2402626</v>
      </c>
      <c r="X82" s="22">
        <v>2523794</v>
      </c>
    </row>
    <row r="83" spans="1:24" ht="12.75" customHeight="1" x14ac:dyDescent="0.25">
      <c r="A83" s="24" t="s">
        <v>166</v>
      </c>
      <c r="B83" s="24" t="s">
        <v>156</v>
      </c>
      <c r="C83" s="22">
        <v>388193</v>
      </c>
      <c r="D83" s="22">
        <v>408020</v>
      </c>
      <c r="E83" s="22">
        <v>425841</v>
      </c>
      <c r="F83" s="22">
        <v>452569</v>
      </c>
      <c r="G83" s="22">
        <v>492480</v>
      </c>
      <c r="H83" s="22">
        <v>529560</v>
      </c>
      <c r="I83" s="22">
        <v>566791</v>
      </c>
      <c r="J83" s="22">
        <v>607354</v>
      </c>
      <c r="K83" s="22">
        <v>642926</v>
      </c>
      <c r="L83" s="22">
        <v>671753</v>
      </c>
      <c r="M83" s="22">
        <v>707877</v>
      </c>
      <c r="N83" s="22">
        <v>745514</v>
      </c>
      <c r="O83" s="22">
        <v>773438</v>
      </c>
      <c r="P83" s="22">
        <v>803224</v>
      </c>
      <c r="Q83" s="22">
        <v>833752</v>
      </c>
      <c r="R83" s="22">
        <v>868802</v>
      </c>
      <c r="S83" s="22">
        <v>874752</v>
      </c>
      <c r="T83" s="22">
        <v>909009</v>
      </c>
      <c r="U83" s="22">
        <v>957505</v>
      </c>
      <c r="V83" s="22">
        <v>1004749</v>
      </c>
      <c r="W83" s="22">
        <v>1045482</v>
      </c>
      <c r="X83" s="22">
        <v>1099758</v>
      </c>
    </row>
    <row r="84" spans="1:24" ht="12.75" customHeight="1" x14ac:dyDescent="0.25">
      <c r="A84" s="24" t="s">
        <v>168</v>
      </c>
      <c r="B84" s="24" t="s">
        <v>211</v>
      </c>
      <c r="C84" s="22">
        <v>271305</v>
      </c>
      <c r="D84" s="22">
        <v>289792</v>
      </c>
      <c r="E84" s="22">
        <v>303182</v>
      </c>
      <c r="F84" s="22">
        <v>320114</v>
      </c>
      <c r="G84" s="22">
        <v>345483</v>
      </c>
      <c r="H84" s="22">
        <v>381988</v>
      </c>
      <c r="I84" s="22">
        <v>408730</v>
      </c>
      <c r="J84" s="22">
        <v>435180</v>
      </c>
      <c r="K84" s="22">
        <v>469551</v>
      </c>
      <c r="L84" s="22">
        <v>501798</v>
      </c>
      <c r="M84" s="22">
        <v>529809</v>
      </c>
      <c r="N84" s="22">
        <v>569055</v>
      </c>
      <c r="O84" s="22">
        <v>610637</v>
      </c>
      <c r="P84" s="22">
        <v>636461</v>
      </c>
      <c r="Q84" s="22">
        <v>667170</v>
      </c>
      <c r="R84" s="22">
        <v>708843</v>
      </c>
      <c r="S84" s="22">
        <v>732550</v>
      </c>
      <c r="T84" s="22">
        <v>758522</v>
      </c>
      <c r="U84" s="22">
        <v>811930</v>
      </c>
      <c r="V84" s="22">
        <v>859335</v>
      </c>
      <c r="W84" s="22">
        <v>898881</v>
      </c>
      <c r="X84" s="22">
        <v>943273</v>
      </c>
    </row>
    <row r="85" spans="1:24" ht="12.75" customHeight="1" x14ac:dyDescent="0.25">
      <c r="A85" s="24" t="s">
        <v>170</v>
      </c>
      <c r="B85" s="24" t="s">
        <v>212</v>
      </c>
      <c r="C85" s="22">
        <v>95206</v>
      </c>
      <c r="D85" s="22">
        <v>102046</v>
      </c>
      <c r="E85" s="22">
        <v>105889</v>
      </c>
      <c r="F85" s="22">
        <v>112511</v>
      </c>
      <c r="G85" s="22">
        <v>121171</v>
      </c>
      <c r="H85" s="22">
        <v>128413</v>
      </c>
      <c r="I85" s="22">
        <v>137369</v>
      </c>
      <c r="J85" s="22">
        <v>144513</v>
      </c>
      <c r="K85" s="22">
        <v>154855</v>
      </c>
      <c r="L85" s="22">
        <v>163216</v>
      </c>
      <c r="M85" s="22">
        <v>172632</v>
      </c>
      <c r="N85" s="22">
        <v>181412</v>
      </c>
      <c r="O85" s="22">
        <v>186589</v>
      </c>
      <c r="P85" s="22">
        <v>195721</v>
      </c>
      <c r="Q85" s="22">
        <v>201868</v>
      </c>
      <c r="R85" s="22">
        <v>208930</v>
      </c>
      <c r="S85" s="22">
        <v>213892</v>
      </c>
      <c r="T85" s="22">
        <v>221088</v>
      </c>
      <c r="U85" s="22">
        <v>231054</v>
      </c>
      <c r="V85" s="22">
        <v>240745</v>
      </c>
      <c r="W85" s="22">
        <v>248195</v>
      </c>
      <c r="X85" s="22">
        <v>259078</v>
      </c>
    </row>
    <row r="86" spans="1:24" ht="12.75" customHeight="1" x14ac:dyDescent="0.25">
      <c r="A86" s="24" t="s">
        <v>172</v>
      </c>
      <c r="B86" s="24" t="s">
        <v>159</v>
      </c>
      <c r="C86" s="22">
        <v>61576</v>
      </c>
      <c r="D86" s="22">
        <v>66313</v>
      </c>
      <c r="E86" s="22">
        <v>73765</v>
      </c>
      <c r="F86" s="22">
        <v>83115</v>
      </c>
      <c r="G86" s="22">
        <v>93628</v>
      </c>
      <c r="H86" s="22">
        <v>100507</v>
      </c>
      <c r="I86" s="22">
        <v>106389</v>
      </c>
      <c r="J86" s="22">
        <v>110120</v>
      </c>
      <c r="K86" s="22">
        <v>116874</v>
      </c>
      <c r="L86" s="22">
        <v>124393</v>
      </c>
      <c r="M86" s="22">
        <v>133994</v>
      </c>
      <c r="N86" s="22">
        <v>145314</v>
      </c>
      <c r="O86" s="22">
        <v>153415</v>
      </c>
      <c r="P86" s="22">
        <v>162586</v>
      </c>
      <c r="Q86" s="22">
        <v>164374</v>
      </c>
      <c r="R86" s="22">
        <v>169440</v>
      </c>
      <c r="S86" s="22">
        <v>172710</v>
      </c>
      <c r="T86" s="22">
        <v>179912</v>
      </c>
      <c r="U86" s="22">
        <v>187188</v>
      </c>
      <c r="V86" s="22">
        <v>196829</v>
      </c>
      <c r="W86" s="22">
        <v>210068</v>
      </c>
      <c r="X86" s="22">
        <v>221685</v>
      </c>
    </row>
    <row r="87" spans="1:24" ht="12.75" customHeight="1" x14ac:dyDescent="0.25">
      <c r="A87" s="24" t="s">
        <v>174</v>
      </c>
      <c r="B87" s="21" t="s">
        <v>161</v>
      </c>
      <c r="C87" s="22">
        <v>550825</v>
      </c>
      <c r="D87" s="22">
        <v>582590</v>
      </c>
      <c r="E87" s="22">
        <v>618501</v>
      </c>
      <c r="F87" s="22">
        <v>670184</v>
      </c>
      <c r="G87" s="22">
        <v>689628</v>
      </c>
      <c r="H87" s="22">
        <v>720442</v>
      </c>
      <c r="I87" s="22">
        <v>757982</v>
      </c>
      <c r="J87" s="22">
        <v>807183</v>
      </c>
      <c r="K87" s="22">
        <v>854994</v>
      </c>
      <c r="L87" s="22">
        <v>912487</v>
      </c>
      <c r="M87" s="22">
        <v>955904</v>
      </c>
      <c r="N87" s="22">
        <v>978419</v>
      </c>
      <c r="O87" s="22">
        <v>955174</v>
      </c>
      <c r="P87" s="22">
        <v>979225</v>
      </c>
      <c r="Q87" s="22">
        <v>1030042</v>
      </c>
      <c r="R87" s="22">
        <v>1093441</v>
      </c>
      <c r="S87" s="22">
        <v>1139417</v>
      </c>
      <c r="T87" s="22">
        <v>1212647</v>
      </c>
      <c r="U87" s="22">
        <v>1298100</v>
      </c>
      <c r="V87" s="22">
        <v>1355929</v>
      </c>
      <c r="W87" s="22">
        <v>1423353</v>
      </c>
      <c r="X87" s="22">
        <v>1508189</v>
      </c>
    </row>
    <row r="88" spans="1:24" ht="12.75" customHeight="1" x14ac:dyDescent="0.25">
      <c r="A88" s="24" t="s">
        <v>176</v>
      </c>
      <c r="B88" s="21" t="s">
        <v>163</v>
      </c>
      <c r="C88" s="22">
        <v>127378</v>
      </c>
      <c r="D88" s="22">
        <v>133528</v>
      </c>
      <c r="E88" s="22">
        <v>142563</v>
      </c>
      <c r="F88" s="22">
        <v>151457</v>
      </c>
      <c r="G88" s="22">
        <v>159990</v>
      </c>
      <c r="H88" s="22">
        <v>167271</v>
      </c>
      <c r="I88" s="22">
        <v>180458</v>
      </c>
      <c r="J88" s="22">
        <v>191883</v>
      </c>
      <c r="K88" s="22">
        <v>202012</v>
      </c>
      <c r="L88" s="22">
        <v>222694</v>
      </c>
      <c r="M88" s="22">
        <v>241508</v>
      </c>
      <c r="N88" s="22">
        <v>247533</v>
      </c>
      <c r="O88" s="22">
        <v>244098</v>
      </c>
      <c r="P88" s="22">
        <v>245904</v>
      </c>
      <c r="Q88" s="22">
        <v>252149</v>
      </c>
      <c r="R88" s="22">
        <v>264524</v>
      </c>
      <c r="S88" s="22">
        <v>274075</v>
      </c>
      <c r="T88" s="22">
        <v>288433</v>
      </c>
      <c r="U88" s="22">
        <v>305263</v>
      </c>
      <c r="V88" s="22">
        <v>319304</v>
      </c>
      <c r="W88" s="22">
        <v>341460</v>
      </c>
      <c r="X88" s="22">
        <v>362547</v>
      </c>
    </row>
    <row r="89" spans="1:24" ht="12.75" customHeight="1" x14ac:dyDescent="0.25">
      <c r="A89" s="24" t="s">
        <v>178</v>
      </c>
      <c r="B89" s="24" t="s">
        <v>165</v>
      </c>
      <c r="C89" s="22">
        <v>59313</v>
      </c>
      <c r="D89" s="22">
        <v>64578</v>
      </c>
      <c r="E89" s="22">
        <v>69219</v>
      </c>
      <c r="F89" s="22">
        <v>75863</v>
      </c>
      <c r="G89" s="22">
        <v>83005</v>
      </c>
      <c r="H89" s="22">
        <v>90978</v>
      </c>
      <c r="I89" s="22">
        <v>97441</v>
      </c>
      <c r="J89" s="22">
        <v>101118</v>
      </c>
      <c r="K89" s="22">
        <v>106403</v>
      </c>
      <c r="L89" s="22">
        <v>116430</v>
      </c>
      <c r="M89" s="22">
        <v>126641</v>
      </c>
      <c r="N89" s="22">
        <v>131770</v>
      </c>
      <c r="O89" s="22">
        <v>133254</v>
      </c>
      <c r="P89" s="22">
        <v>134044</v>
      </c>
      <c r="Q89" s="22">
        <v>136600</v>
      </c>
      <c r="R89" s="22">
        <v>144745</v>
      </c>
      <c r="S89" s="22">
        <v>149523</v>
      </c>
      <c r="T89" s="22">
        <v>159039</v>
      </c>
      <c r="U89" s="22">
        <v>169131</v>
      </c>
      <c r="V89" s="22">
        <v>176786</v>
      </c>
      <c r="W89" s="22">
        <v>188993</v>
      </c>
      <c r="X89" s="22">
        <v>202298</v>
      </c>
    </row>
    <row r="90" spans="1:24" ht="12.75" customHeight="1" x14ac:dyDescent="0.25">
      <c r="A90" s="24" t="s">
        <v>180</v>
      </c>
      <c r="B90" s="24" t="s">
        <v>167</v>
      </c>
      <c r="C90" s="22">
        <v>68065</v>
      </c>
      <c r="D90" s="22">
        <v>68950</v>
      </c>
      <c r="E90" s="22">
        <v>73344</v>
      </c>
      <c r="F90" s="22">
        <v>75594</v>
      </c>
      <c r="G90" s="22">
        <v>76985</v>
      </c>
      <c r="H90" s="22">
        <v>76293</v>
      </c>
      <c r="I90" s="22">
        <v>83017</v>
      </c>
      <c r="J90" s="22">
        <v>90765</v>
      </c>
      <c r="K90" s="22">
        <v>95610</v>
      </c>
      <c r="L90" s="22">
        <v>106264</v>
      </c>
      <c r="M90" s="22">
        <v>114868</v>
      </c>
      <c r="N90" s="22">
        <v>115763</v>
      </c>
      <c r="O90" s="22">
        <v>110844</v>
      </c>
      <c r="P90" s="22">
        <v>111860</v>
      </c>
      <c r="Q90" s="22">
        <v>115549</v>
      </c>
      <c r="R90" s="22">
        <v>119779</v>
      </c>
      <c r="S90" s="22">
        <v>124552</v>
      </c>
      <c r="T90" s="22">
        <v>129394</v>
      </c>
      <c r="U90" s="22">
        <v>136132</v>
      </c>
      <c r="V90" s="22">
        <v>142518</v>
      </c>
      <c r="W90" s="22">
        <v>152467</v>
      </c>
      <c r="X90" s="22">
        <v>160250</v>
      </c>
    </row>
    <row r="91" spans="1:24" ht="12.75" customHeight="1" x14ac:dyDescent="0.25">
      <c r="A91" s="24" t="s">
        <v>182</v>
      </c>
      <c r="B91" s="21" t="s">
        <v>169</v>
      </c>
      <c r="C91" s="22">
        <v>423447</v>
      </c>
      <c r="D91" s="22">
        <v>449061</v>
      </c>
      <c r="E91" s="22">
        <v>475939</v>
      </c>
      <c r="F91" s="22">
        <v>518728</v>
      </c>
      <c r="G91" s="22">
        <v>529638</v>
      </c>
      <c r="H91" s="22">
        <v>553171</v>
      </c>
      <c r="I91" s="22">
        <v>577523</v>
      </c>
      <c r="J91" s="22">
        <v>615300</v>
      </c>
      <c r="K91" s="22">
        <v>652982</v>
      </c>
      <c r="L91" s="22">
        <v>689793</v>
      </c>
      <c r="M91" s="22">
        <v>714395</v>
      </c>
      <c r="N91" s="22">
        <v>730885</v>
      </c>
      <c r="O91" s="22">
        <v>711076</v>
      </c>
      <c r="P91" s="22">
        <v>733321</v>
      </c>
      <c r="Q91" s="22">
        <v>777894</v>
      </c>
      <c r="R91" s="22">
        <v>828917</v>
      </c>
      <c r="S91" s="22">
        <v>865342</v>
      </c>
      <c r="T91" s="22">
        <v>924214</v>
      </c>
      <c r="U91" s="22">
        <v>992837</v>
      </c>
      <c r="V91" s="22">
        <v>1036625</v>
      </c>
      <c r="W91" s="22">
        <v>1081892</v>
      </c>
      <c r="X91" s="22">
        <v>1145642</v>
      </c>
    </row>
    <row r="92" spans="1:24" ht="12.75" customHeight="1" x14ac:dyDescent="0.25">
      <c r="A92" s="24" t="s">
        <v>184</v>
      </c>
      <c r="B92" s="24" t="s">
        <v>171</v>
      </c>
      <c r="C92" s="22">
        <v>116482</v>
      </c>
      <c r="D92" s="22">
        <v>123761</v>
      </c>
      <c r="E92" s="22">
        <v>133821</v>
      </c>
      <c r="F92" s="22">
        <v>150320</v>
      </c>
      <c r="G92" s="22">
        <v>144684</v>
      </c>
      <c r="H92" s="22">
        <v>147634</v>
      </c>
      <c r="I92" s="22">
        <v>151249</v>
      </c>
      <c r="J92" s="22">
        <v>163140</v>
      </c>
      <c r="K92" s="22">
        <v>177409</v>
      </c>
      <c r="L92" s="22">
        <v>187473</v>
      </c>
      <c r="M92" s="22">
        <v>192793</v>
      </c>
      <c r="N92" s="22">
        <v>197994</v>
      </c>
      <c r="O92" s="22">
        <v>181937</v>
      </c>
      <c r="P92" s="22">
        <v>185668</v>
      </c>
      <c r="Q92" s="22">
        <v>198741</v>
      </c>
      <c r="R92" s="22">
        <v>214942</v>
      </c>
      <c r="S92" s="22">
        <v>225962</v>
      </c>
      <c r="T92" s="22">
        <v>244184</v>
      </c>
      <c r="U92" s="22">
        <v>258538</v>
      </c>
      <c r="V92" s="22">
        <v>267073</v>
      </c>
      <c r="W92" s="22">
        <v>273588</v>
      </c>
      <c r="X92" s="22">
        <v>286713</v>
      </c>
    </row>
    <row r="93" spans="1:24" ht="12.75" customHeight="1" x14ac:dyDescent="0.25">
      <c r="A93" s="24" t="s">
        <v>186</v>
      </c>
      <c r="B93" s="24" t="s">
        <v>173</v>
      </c>
      <c r="C93" s="22">
        <v>306965</v>
      </c>
      <c r="D93" s="22">
        <v>325301</v>
      </c>
      <c r="E93" s="22">
        <v>342117</v>
      </c>
      <c r="F93" s="22">
        <v>368408</v>
      </c>
      <c r="G93" s="22">
        <v>384954</v>
      </c>
      <c r="H93" s="22">
        <v>405537</v>
      </c>
      <c r="I93" s="22">
        <v>426274</v>
      </c>
      <c r="J93" s="22">
        <v>452160</v>
      </c>
      <c r="K93" s="22">
        <v>475573</v>
      </c>
      <c r="L93" s="22">
        <v>502320</v>
      </c>
      <c r="M93" s="22">
        <v>521602</v>
      </c>
      <c r="N93" s="22">
        <v>532891</v>
      </c>
      <c r="O93" s="22">
        <v>529139</v>
      </c>
      <c r="P93" s="22">
        <v>547653</v>
      </c>
      <c r="Q93" s="22">
        <v>579153</v>
      </c>
      <c r="R93" s="22">
        <v>613975</v>
      </c>
      <c r="S93" s="22">
        <v>639380</v>
      </c>
      <c r="T93" s="22">
        <v>680029</v>
      </c>
      <c r="U93" s="22">
        <v>734299</v>
      </c>
      <c r="V93" s="22">
        <v>769552</v>
      </c>
      <c r="W93" s="22">
        <v>808304</v>
      </c>
      <c r="X93" s="22">
        <v>858929</v>
      </c>
    </row>
    <row r="94" spans="1:24" ht="12.75" customHeight="1" x14ac:dyDescent="0.25">
      <c r="A94" s="24" t="s">
        <v>187</v>
      </c>
      <c r="B94" s="21" t="s">
        <v>175</v>
      </c>
      <c r="C94" s="22">
        <v>352032</v>
      </c>
      <c r="D94" s="22">
        <v>383544</v>
      </c>
      <c r="E94" s="22">
        <v>402461</v>
      </c>
      <c r="F94" s="22">
        <v>425860</v>
      </c>
      <c r="G94" s="22">
        <v>442624</v>
      </c>
      <c r="H94" s="22">
        <v>458377</v>
      </c>
      <c r="I94" s="22">
        <v>468928</v>
      </c>
      <c r="J94" s="22">
        <v>487777</v>
      </c>
      <c r="K94" s="22">
        <v>497552</v>
      </c>
      <c r="L94" s="22">
        <v>523411</v>
      </c>
      <c r="M94" s="22">
        <v>534334</v>
      </c>
      <c r="N94" s="22">
        <v>550536</v>
      </c>
      <c r="O94" s="22">
        <v>521593</v>
      </c>
      <c r="P94" s="22">
        <v>534956</v>
      </c>
      <c r="Q94" s="22">
        <v>548882</v>
      </c>
      <c r="R94" s="22">
        <v>576265</v>
      </c>
      <c r="S94" s="22">
        <v>584488</v>
      </c>
      <c r="T94" s="22">
        <v>620820</v>
      </c>
      <c r="U94" s="22">
        <v>642756</v>
      </c>
      <c r="V94" s="22">
        <v>673585</v>
      </c>
      <c r="W94" s="22">
        <v>693563</v>
      </c>
      <c r="X94" s="22">
        <v>739668</v>
      </c>
    </row>
    <row r="95" spans="1:24" ht="12.75" customHeight="1" x14ac:dyDescent="0.25">
      <c r="A95" s="24" t="s">
        <v>188</v>
      </c>
      <c r="B95" s="21" t="s">
        <v>177</v>
      </c>
      <c r="C95" s="22">
        <v>1665150</v>
      </c>
      <c r="D95" s="22">
        <v>1729765</v>
      </c>
      <c r="E95" s="22">
        <v>1834753</v>
      </c>
      <c r="F95" s="22">
        <v>1951093</v>
      </c>
      <c r="G95" s="22">
        <v>2079171</v>
      </c>
      <c r="H95" s="22">
        <v>2214828</v>
      </c>
      <c r="I95" s="22">
        <v>2343155</v>
      </c>
      <c r="J95" s="22">
        <v>2479671</v>
      </c>
      <c r="K95" s="22">
        <v>2623273</v>
      </c>
      <c r="L95" s="22">
        <v>2777074</v>
      </c>
      <c r="M95" s="22">
        <v>2932868</v>
      </c>
      <c r="N95" s="22">
        <v>3119994</v>
      </c>
      <c r="O95" s="22">
        <v>3223803</v>
      </c>
      <c r="P95" s="22">
        <v>3335116</v>
      </c>
      <c r="Q95" s="22">
        <v>3364387</v>
      </c>
      <c r="R95" s="22">
        <v>3389762</v>
      </c>
      <c r="S95" s="22">
        <v>3426379</v>
      </c>
      <c r="T95" s="22">
        <v>3491561</v>
      </c>
      <c r="U95" s="22">
        <v>3572270</v>
      </c>
      <c r="V95" s="22">
        <v>3659856</v>
      </c>
      <c r="W95" s="22">
        <v>3777945</v>
      </c>
      <c r="X95" s="22">
        <v>3962231</v>
      </c>
    </row>
    <row r="96" spans="1:24" ht="12.75" customHeight="1" x14ac:dyDescent="0.25">
      <c r="A96" s="24" t="s">
        <v>190</v>
      </c>
      <c r="B96" s="21" t="s">
        <v>179</v>
      </c>
      <c r="C96" s="22">
        <v>541542</v>
      </c>
      <c r="D96" s="22">
        <v>542131</v>
      </c>
      <c r="E96" s="22">
        <v>563103</v>
      </c>
      <c r="F96" s="22">
        <v>588151</v>
      </c>
      <c r="G96" s="22">
        <v>619443</v>
      </c>
      <c r="H96" s="22">
        <v>679495</v>
      </c>
      <c r="I96" s="22">
        <v>751543</v>
      </c>
      <c r="J96" s="22">
        <v>805637</v>
      </c>
      <c r="K96" s="22">
        <v>852723</v>
      </c>
      <c r="L96" s="22">
        <v>900473</v>
      </c>
      <c r="M96" s="22">
        <v>939975</v>
      </c>
      <c r="N96" s="22">
        <v>1022073</v>
      </c>
      <c r="O96" s="22">
        <v>1076307</v>
      </c>
      <c r="P96" s="22">
        <v>1143722</v>
      </c>
      <c r="Q96" s="22">
        <v>1147914</v>
      </c>
      <c r="R96" s="22">
        <v>1143355</v>
      </c>
      <c r="S96" s="22">
        <v>1097067</v>
      </c>
      <c r="T96" s="22">
        <v>1094768</v>
      </c>
      <c r="U96" s="22">
        <v>1099769</v>
      </c>
      <c r="V96" s="22">
        <v>1114152</v>
      </c>
      <c r="W96" s="22">
        <v>1136957</v>
      </c>
      <c r="X96" s="22">
        <v>1201123</v>
      </c>
    </row>
    <row r="97" spans="1:24" ht="12.75" customHeight="1" x14ac:dyDescent="0.25">
      <c r="A97" s="24" t="s">
        <v>192</v>
      </c>
      <c r="B97" s="24" t="s">
        <v>181</v>
      </c>
      <c r="C97" s="22">
        <v>465133</v>
      </c>
      <c r="D97" s="22">
        <v>464486</v>
      </c>
      <c r="E97" s="22">
        <v>482032</v>
      </c>
      <c r="F97" s="22">
        <v>504560</v>
      </c>
      <c r="G97" s="22">
        <v>535807</v>
      </c>
      <c r="H97" s="22">
        <v>592258</v>
      </c>
      <c r="I97" s="22">
        <v>664595</v>
      </c>
      <c r="J97" s="22">
        <v>717996</v>
      </c>
      <c r="K97" s="22">
        <v>764639</v>
      </c>
      <c r="L97" s="22">
        <v>805088</v>
      </c>
      <c r="M97" s="22">
        <v>840591</v>
      </c>
      <c r="N97" s="22">
        <v>921250</v>
      </c>
      <c r="O97" s="22">
        <v>979160</v>
      </c>
      <c r="P97" s="22">
        <v>1047131</v>
      </c>
      <c r="Q97" s="22">
        <v>1054141</v>
      </c>
      <c r="R97" s="22">
        <v>1046209</v>
      </c>
      <c r="S97" s="22">
        <v>1003868</v>
      </c>
      <c r="T97" s="22">
        <v>1000244</v>
      </c>
      <c r="U97" s="22">
        <v>1005669</v>
      </c>
      <c r="V97" s="22">
        <v>1020344</v>
      </c>
      <c r="W97" s="22">
        <v>1045441</v>
      </c>
      <c r="X97" s="22">
        <v>1109030</v>
      </c>
    </row>
    <row r="98" spans="1:24" ht="12.75" customHeight="1" x14ac:dyDescent="0.25">
      <c r="A98" s="24" t="s">
        <v>194</v>
      </c>
      <c r="B98" s="24" t="s">
        <v>222</v>
      </c>
      <c r="C98" s="22">
        <v>304866</v>
      </c>
      <c r="D98" s="22">
        <v>300962</v>
      </c>
      <c r="E98" s="22">
        <v>313270</v>
      </c>
      <c r="F98" s="22">
        <v>321572</v>
      </c>
      <c r="G98" s="22">
        <v>339792</v>
      </c>
      <c r="H98" s="22">
        <v>374582</v>
      </c>
      <c r="I98" s="22">
        <v>428318</v>
      </c>
      <c r="J98" s="22">
        <v>466348</v>
      </c>
      <c r="K98" s="22">
        <v>497159</v>
      </c>
      <c r="L98" s="22">
        <v>522569</v>
      </c>
      <c r="M98" s="22">
        <v>549978</v>
      </c>
      <c r="N98" s="22">
        <v>606077</v>
      </c>
      <c r="O98" s="22">
        <v>637328</v>
      </c>
      <c r="P98" s="22">
        <v>675588</v>
      </c>
      <c r="Q98" s="22">
        <v>688109</v>
      </c>
      <c r="R98" s="22">
        <v>676302</v>
      </c>
      <c r="S98" s="22">
        <v>637602</v>
      </c>
      <c r="T98" s="22">
        <v>625335</v>
      </c>
      <c r="U98" s="22">
        <v>614121</v>
      </c>
      <c r="V98" s="22">
        <v>615856</v>
      </c>
      <c r="W98" s="22">
        <v>628085</v>
      </c>
      <c r="X98" s="22">
        <v>665002</v>
      </c>
    </row>
    <row r="99" spans="1:24" ht="12.75" customHeight="1" x14ac:dyDescent="0.25">
      <c r="A99" s="24" t="s">
        <v>213</v>
      </c>
      <c r="B99" s="24" t="s">
        <v>223</v>
      </c>
      <c r="C99" s="22">
        <v>160267</v>
      </c>
      <c r="D99" s="22">
        <v>163523</v>
      </c>
      <c r="E99" s="22">
        <v>168762</v>
      </c>
      <c r="F99" s="22">
        <v>182988</v>
      </c>
      <c r="G99" s="22">
        <v>196015</v>
      </c>
      <c r="H99" s="22">
        <v>217676</v>
      </c>
      <c r="I99" s="22">
        <v>236276</v>
      </c>
      <c r="J99" s="22">
        <v>251648</v>
      </c>
      <c r="K99" s="22">
        <v>267480</v>
      </c>
      <c r="L99" s="22">
        <v>282519</v>
      </c>
      <c r="M99" s="22">
        <v>290613</v>
      </c>
      <c r="N99" s="22">
        <v>315174</v>
      </c>
      <c r="O99" s="22">
        <v>341831</v>
      </c>
      <c r="P99" s="22">
        <v>371542</v>
      </c>
      <c r="Q99" s="22">
        <v>366032</v>
      </c>
      <c r="R99" s="22">
        <v>369907</v>
      </c>
      <c r="S99" s="22">
        <v>366266</v>
      </c>
      <c r="T99" s="22">
        <v>374909</v>
      </c>
      <c r="U99" s="22">
        <v>391548</v>
      </c>
      <c r="V99" s="22">
        <v>404488</v>
      </c>
      <c r="W99" s="22">
        <v>417357</v>
      </c>
      <c r="X99" s="22">
        <v>444028</v>
      </c>
    </row>
    <row r="100" spans="1:24" ht="12.75" customHeight="1" x14ac:dyDescent="0.25">
      <c r="A100" s="24" t="s">
        <v>214</v>
      </c>
      <c r="B100" s="24" t="s">
        <v>183</v>
      </c>
      <c r="C100" s="22">
        <v>76409</v>
      </c>
      <c r="D100" s="22">
        <v>77645</v>
      </c>
      <c r="E100" s="22">
        <v>81071</v>
      </c>
      <c r="F100" s="22">
        <v>83591</v>
      </c>
      <c r="G100" s="22">
        <v>83636</v>
      </c>
      <c r="H100" s="22">
        <v>87238</v>
      </c>
      <c r="I100" s="22">
        <v>86948</v>
      </c>
      <c r="J100" s="22">
        <v>87641</v>
      </c>
      <c r="K100" s="22">
        <v>88084</v>
      </c>
      <c r="L100" s="22">
        <v>95384</v>
      </c>
      <c r="M100" s="22">
        <v>99384</v>
      </c>
      <c r="N100" s="22">
        <v>100823</v>
      </c>
      <c r="O100" s="22">
        <v>97147</v>
      </c>
      <c r="P100" s="22">
        <v>96591</v>
      </c>
      <c r="Q100" s="22">
        <v>93773</v>
      </c>
      <c r="R100" s="22">
        <v>97146</v>
      </c>
      <c r="S100" s="22">
        <v>93199</v>
      </c>
      <c r="T100" s="22">
        <v>94524</v>
      </c>
      <c r="U100" s="22">
        <v>94100</v>
      </c>
      <c r="V100" s="22">
        <v>93808</v>
      </c>
      <c r="W100" s="22">
        <v>91516</v>
      </c>
      <c r="X100" s="22">
        <v>92093</v>
      </c>
    </row>
    <row r="101" spans="1:24" ht="12.75" customHeight="1" x14ac:dyDescent="0.25">
      <c r="A101" s="24" t="s">
        <v>215</v>
      </c>
      <c r="B101" s="21" t="s">
        <v>185</v>
      </c>
      <c r="C101" s="22">
        <v>1123608</v>
      </c>
      <c r="D101" s="22">
        <v>1187635</v>
      </c>
      <c r="E101" s="22">
        <v>1271650</v>
      </c>
      <c r="F101" s="22">
        <v>1362942</v>
      </c>
      <c r="G101" s="22">
        <v>1459728</v>
      </c>
      <c r="H101" s="22">
        <v>1535332</v>
      </c>
      <c r="I101" s="22">
        <v>1591613</v>
      </c>
      <c r="J101" s="22">
        <v>1674034</v>
      </c>
      <c r="K101" s="22">
        <v>1770550</v>
      </c>
      <c r="L101" s="22">
        <v>1876601</v>
      </c>
      <c r="M101" s="22">
        <v>1992893</v>
      </c>
      <c r="N101" s="22">
        <v>2097921</v>
      </c>
      <c r="O101" s="22">
        <v>2147496</v>
      </c>
      <c r="P101" s="22">
        <v>2191394</v>
      </c>
      <c r="Q101" s="22">
        <v>2216473</v>
      </c>
      <c r="R101" s="22">
        <v>2246407</v>
      </c>
      <c r="S101" s="22">
        <v>2329311</v>
      </c>
      <c r="T101" s="22">
        <v>2396793</v>
      </c>
      <c r="U101" s="22">
        <v>2472500</v>
      </c>
      <c r="V101" s="22">
        <v>2545704</v>
      </c>
      <c r="W101" s="22">
        <v>2640988</v>
      </c>
      <c r="X101" s="22">
        <v>2761108</v>
      </c>
    </row>
    <row r="102" spans="1:24" ht="12.75" customHeight="1" x14ac:dyDescent="0.25">
      <c r="A102" s="24" t="s">
        <v>216</v>
      </c>
      <c r="B102" s="24" t="s">
        <v>181</v>
      </c>
      <c r="C102" s="22">
        <v>993509</v>
      </c>
      <c r="D102" s="22">
        <v>1052851</v>
      </c>
      <c r="E102" s="22">
        <v>1130474</v>
      </c>
      <c r="F102" s="22">
        <v>1216056</v>
      </c>
      <c r="G102" s="22">
        <v>1307538</v>
      </c>
      <c r="H102" s="22">
        <v>1374829</v>
      </c>
      <c r="I102" s="22">
        <v>1421157</v>
      </c>
      <c r="J102" s="22">
        <v>1491635</v>
      </c>
      <c r="K102" s="22">
        <v>1574762</v>
      </c>
      <c r="L102" s="22">
        <v>1664643</v>
      </c>
      <c r="M102" s="22">
        <v>1769533</v>
      </c>
      <c r="N102" s="22">
        <v>1857458</v>
      </c>
      <c r="O102" s="22">
        <v>1891044</v>
      </c>
      <c r="P102" s="22">
        <v>1918193</v>
      </c>
      <c r="Q102" s="22">
        <v>1929958</v>
      </c>
      <c r="R102" s="22">
        <v>1948071</v>
      </c>
      <c r="S102" s="22">
        <v>2019805</v>
      </c>
      <c r="T102" s="22">
        <v>2077310</v>
      </c>
      <c r="U102" s="22">
        <v>2144624</v>
      </c>
      <c r="V102" s="22">
        <v>2209548</v>
      </c>
      <c r="W102" s="22">
        <v>2295168</v>
      </c>
      <c r="X102" s="22">
        <v>2405731</v>
      </c>
    </row>
    <row r="103" spans="1:24" ht="12.75" customHeight="1" x14ac:dyDescent="0.25">
      <c r="A103" s="24" t="s">
        <v>217</v>
      </c>
      <c r="B103" s="24" t="s">
        <v>183</v>
      </c>
      <c r="C103" s="22">
        <v>130099</v>
      </c>
      <c r="D103" s="22">
        <v>134784</v>
      </c>
      <c r="E103" s="22">
        <v>141176</v>
      </c>
      <c r="F103" s="22">
        <v>146885</v>
      </c>
      <c r="G103" s="22">
        <v>152189</v>
      </c>
      <c r="H103" s="22">
        <v>160503</v>
      </c>
      <c r="I103" s="22">
        <v>170456</v>
      </c>
      <c r="J103" s="22">
        <v>182398</v>
      </c>
      <c r="K103" s="22">
        <v>195788</v>
      </c>
      <c r="L103" s="22">
        <v>211959</v>
      </c>
      <c r="M103" s="22">
        <v>223361</v>
      </c>
      <c r="N103" s="22">
        <v>240463</v>
      </c>
      <c r="O103" s="22">
        <v>256452</v>
      </c>
      <c r="P103" s="22">
        <v>273201</v>
      </c>
      <c r="Q103" s="22">
        <v>286515</v>
      </c>
      <c r="R103" s="22">
        <v>298336</v>
      </c>
      <c r="S103" s="22">
        <v>309506</v>
      </c>
      <c r="T103" s="22">
        <v>319483</v>
      </c>
      <c r="U103" s="22">
        <v>327877</v>
      </c>
      <c r="V103" s="22">
        <v>336155</v>
      </c>
      <c r="W103" s="22">
        <v>345820</v>
      </c>
      <c r="X103" s="22">
        <v>355377</v>
      </c>
    </row>
    <row r="104" spans="1:24" ht="12.75" customHeight="1" x14ac:dyDescent="0.25">
      <c r="A104" s="24" t="s">
        <v>224</v>
      </c>
      <c r="B104" s="21" t="s">
        <v>189</v>
      </c>
      <c r="C104" s="22" t="s">
        <v>3</v>
      </c>
      <c r="D104" s="22" t="s">
        <v>3</v>
      </c>
      <c r="E104" s="22" t="s">
        <v>3</v>
      </c>
      <c r="F104" s="22" t="s">
        <v>3</v>
      </c>
      <c r="G104" s="22" t="s">
        <v>3</v>
      </c>
      <c r="H104" s="22" t="s">
        <v>3</v>
      </c>
      <c r="I104" s="22" t="s">
        <v>3</v>
      </c>
      <c r="J104" s="22" t="s">
        <v>3</v>
      </c>
      <c r="K104" s="22" t="s">
        <v>3</v>
      </c>
      <c r="L104" s="22" t="s">
        <v>3</v>
      </c>
      <c r="M104" s="22" t="s">
        <v>3</v>
      </c>
      <c r="N104" s="22" t="s">
        <v>3</v>
      </c>
      <c r="O104" s="22" t="s">
        <v>3</v>
      </c>
      <c r="P104" s="22" t="s">
        <v>3</v>
      </c>
      <c r="Q104" s="22" t="s">
        <v>3</v>
      </c>
      <c r="R104" s="22" t="s">
        <v>3</v>
      </c>
      <c r="S104" s="22" t="s">
        <v>3</v>
      </c>
      <c r="T104" s="22" t="s">
        <v>3</v>
      </c>
      <c r="U104" s="22" t="s">
        <v>3</v>
      </c>
      <c r="V104" s="22" t="s">
        <v>3</v>
      </c>
      <c r="W104" s="22" t="s">
        <v>3</v>
      </c>
      <c r="X104" s="22" t="s">
        <v>3</v>
      </c>
    </row>
    <row r="105" spans="1:24" ht="12.75" customHeight="1" x14ac:dyDescent="0.25">
      <c r="A105" s="24" t="s">
        <v>225</v>
      </c>
      <c r="B105" s="24" t="s">
        <v>191</v>
      </c>
      <c r="C105" s="22">
        <v>5041816</v>
      </c>
      <c r="D105" s="22">
        <v>5143366</v>
      </c>
      <c r="E105" s="22">
        <v>5322612</v>
      </c>
      <c r="F105" s="22">
        <v>5665995</v>
      </c>
      <c r="G105" s="22">
        <v>5481206</v>
      </c>
      <c r="H105" s="22">
        <v>5378184</v>
      </c>
      <c r="I105" s="22">
        <v>5610806</v>
      </c>
      <c r="J105" s="22">
        <v>6126455</v>
      </c>
      <c r="K105" s="22">
        <v>6784184</v>
      </c>
      <c r="L105" s="22">
        <v>7193567</v>
      </c>
      <c r="M105" s="22">
        <v>7565756</v>
      </c>
      <c r="N105" s="22">
        <v>7758239</v>
      </c>
      <c r="O105" s="22">
        <v>6354488</v>
      </c>
      <c r="P105" s="22">
        <v>6903897</v>
      </c>
      <c r="Q105" s="22">
        <v>7647027</v>
      </c>
      <c r="R105" s="22">
        <v>7911559</v>
      </c>
      <c r="S105" s="22">
        <v>8246367</v>
      </c>
      <c r="T105" s="22">
        <v>8530576</v>
      </c>
      <c r="U105" s="22">
        <v>8025797</v>
      </c>
      <c r="V105" s="22">
        <v>7834344</v>
      </c>
      <c r="W105" s="22">
        <v>8310313</v>
      </c>
      <c r="X105" s="22">
        <v>8895896</v>
      </c>
    </row>
    <row r="106" spans="1:24" ht="12.75" customHeight="1" x14ac:dyDescent="0.25">
      <c r="A106" s="24" t="s">
        <v>226</v>
      </c>
      <c r="B106" s="24" t="s">
        <v>193</v>
      </c>
      <c r="C106" s="22">
        <v>8686353</v>
      </c>
      <c r="D106" s="22">
        <v>9343654</v>
      </c>
      <c r="E106" s="22">
        <v>10114947</v>
      </c>
      <c r="F106" s="22">
        <v>11006782</v>
      </c>
      <c r="G106" s="22">
        <v>11327875</v>
      </c>
      <c r="H106" s="22">
        <v>11585243</v>
      </c>
      <c r="I106" s="22">
        <v>12187284</v>
      </c>
      <c r="J106" s="22">
        <v>13084033</v>
      </c>
      <c r="K106" s="22">
        <v>14105491</v>
      </c>
      <c r="L106" s="22">
        <v>14960714</v>
      </c>
      <c r="M106" s="22">
        <v>15739876</v>
      </c>
      <c r="N106" s="22">
        <v>16110975</v>
      </c>
      <c r="O106" s="22">
        <v>15341186</v>
      </c>
      <c r="P106" s="22">
        <v>16183350</v>
      </c>
      <c r="Q106" s="22">
        <v>16988083</v>
      </c>
      <c r="R106" s="22">
        <v>17885526</v>
      </c>
      <c r="S106" s="22">
        <v>18618601</v>
      </c>
      <c r="T106" s="22">
        <v>19717906</v>
      </c>
      <c r="U106" s="22">
        <v>20578590</v>
      </c>
      <c r="V106" s="22">
        <v>21344310</v>
      </c>
      <c r="W106" s="22">
        <v>22407189</v>
      </c>
      <c r="X106" s="22">
        <v>23735199</v>
      </c>
    </row>
    <row r="107" spans="1:24" ht="12.75" customHeight="1" x14ac:dyDescent="0.25">
      <c r="A107" s="24" t="s">
        <v>227</v>
      </c>
      <c r="B107" s="24" t="s">
        <v>195</v>
      </c>
      <c r="C107" s="22">
        <v>993709</v>
      </c>
      <c r="D107" s="22">
        <v>1087193</v>
      </c>
      <c r="E107" s="22">
        <v>1224497</v>
      </c>
      <c r="F107" s="22">
        <v>1375449</v>
      </c>
      <c r="G107" s="22">
        <v>1318705</v>
      </c>
      <c r="H107" s="22">
        <v>1249543</v>
      </c>
      <c r="I107" s="22">
        <v>1240064</v>
      </c>
      <c r="J107" s="22">
        <v>1274481</v>
      </c>
      <c r="K107" s="22">
        <v>1337464</v>
      </c>
      <c r="L107" s="22">
        <v>1411655</v>
      </c>
      <c r="M107" s="22">
        <v>1471748</v>
      </c>
      <c r="N107" s="22">
        <v>1522628</v>
      </c>
      <c r="O107" s="22">
        <v>1456424</v>
      </c>
      <c r="P107" s="22">
        <v>1532264</v>
      </c>
      <c r="Q107" s="22">
        <v>1617629</v>
      </c>
      <c r="R107" s="22">
        <v>1684899</v>
      </c>
      <c r="S107" s="22">
        <v>1743031</v>
      </c>
      <c r="T107" s="22">
        <v>1830592</v>
      </c>
      <c r="U107" s="22">
        <v>1890154</v>
      </c>
      <c r="V107" s="22">
        <v>1994314</v>
      </c>
      <c r="W107" s="22">
        <v>2070665</v>
      </c>
      <c r="X107" s="22">
        <v>2229587</v>
      </c>
    </row>
    <row r="108" spans="1:24" x14ac:dyDescent="0.25">
      <c r="A108" s="61" t="s">
        <v>196</v>
      </c>
      <c r="B108" s="58"/>
      <c r="C108" s="58"/>
      <c r="D108" s="58"/>
      <c r="E108" s="58"/>
      <c r="F108" s="58"/>
      <c r="G108" s="58"/>
      <c r="H108" s="58"/>
      <c r="I108" s="58"/>
      <c r="J108" s="58"/>
      <c r="K108" s="58"/>
      <c r="L108" s="58"/>
      <c r="M108" s="58"/>
      <c r="N108" s="58"/>
      <c r="O108" s="58"/>
      <c r="P108" s="58"/>
      <c r="Q108" s="58"/>
      <c r="R108" s="58"/>
      <c r="S108" s="58"/>
      <c r="T108" s="58"/>
      <c r="U108" s="58"/>
      <c r="V108" s="58"/>
      <c r="W108" s="58"/>
      <c r="X108" s="24"/>
    </row>
    <row r="109" spans="1:24" x14ac:dyDescent="0.25">
      <c r="A109" s="57" t="s">
        <v>197</v>
      </c>
      <c r="B109" s="58"/>
      <c r="C109" s="58"/>
      <c r="D109" s="58"/>
      <c r="E109" s="58"/>
      <c r="F109" s="58"/>
      <c r="G109" s="58"/>
      <c r="H109" s="58"/>
      <c r="I109" s="58"/>
      <c r="J109" s="58"/>
      <c r="K109" s="58"/>
      <c r="L109" s="58"/>
      <c r="M109" s="58"/>
      <c r="N109" s="58"/>
      <c r="O109" s="58"/>
      <c r="P109" s="58"/>
      <c r="Q109" s="58"/>
      <c r="R109" s="58"/>
      <c r="S109" s="58"/>
      <c r="T109" s="58"/>
      <c r="U109" s="58"/>
      <c r="V109" s="58"/>
      <c r="W109" s="58"/>
      <c r="X109" s="24"/>
    </row>
    <row r="110" spans="1:24" x14ac:dyDescent="0.25">
      <c r="A110" s="57" t="s">
        <v>198</v>
      </c>
      <c r="B110" s="58"/>
      <c r="C110" s="58"/>
      <c r="D110" s="58"/>
      <c r="E110" s="58"/>
      <c r="F110" s="58"/>
      <c r="G110" s="58"/>
      <c r="H110" s="58"/>
      <c r="I110" s="58"/>
      <c r="J110" s="58"/>
      <c r="K110" s="58"/>
      <c r="L110" s="58"/>
      <c r="M110" s="58"/>
      <c r="N110" s="58"/>
      <c r="O110" s="58"/>
      <c r="P110" s="58"/>
      <c r="Q110" s="58"/>
      <c r="R110" s="58"/>
      <c r="S110" s="58"/>
      <c r="T110" s="58"/>
      <c r="U110" s="58"/>
      <c r="V110" s="58"/>
      <c r="W110" s="58"/>
      <c r="X110" s="24"/>
    </row>
    <row r="111" spans="1:24" x14ac:dyDescent="0.25">
      <c r="A111" s="57" t="s">
        <v>218</v>
      </c>
      <c r="B111" s="58"/>
      <c r="C111" s="58"/>
      <c r="D111" s="58"/>
      <c r="E111" s="58"/>
      <c r="F111" s="58"/>
      <c r="G111" s="58"/>
      <c r="H111" s="58"/>
      <c r="I111" s="58"/>
      <c r="J111" s="58"/>
      <c r="K111" s="58"/>
      <c r="L111" s="58"/>
      <c r="M111" s="58"/>
      <c r="N111" s="58"/>
      <c r="O111" s="58"/>
      <c r="P111" s="58"/>
      <c r="Q111" s="58"/>
      <c r="R111" s="58"/>
      <c r="S111" s="58"/>
      <c r="T111" s="58"/>
      <c r="U111" s="58"/>
      <c r="V111" s="58"/>
      <c r="W111" s="58"/>
      <c r="X111" s="24"/>
    </row>
  </sheetData>
  <mergeCells count="8">
    <mergeCell ref="A109:W109"/>
    <mergeCell ref="A110:W110"/>
    <mergeCell ref="A111:W111"/>
    <mergeCell ref="A1:X1"/>
    <mergeCell ref="A2:X2"/>
    <mergeCell ref="A3:X3"/>
    <mergeCell ref="A4:X4"/>
    <mergeCell ref="A108:W108"/>
  </mergeCell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349"/>
  <sheetViews>
    <sheetView tabSelected="1" topLeftCell="DY1" workbookViewId="0">
      <pane ySplit="6" topLeftCell="A331" activePane="bottomLeft" state="frozen"/>
      <selection sqref="A1:X1"/>
      <selection pane="bottomLeft" activeCell="EJ349" sqref="EJ349"/>
    </sheetView>
  </sheetViews>
  <sheetFormatPr defaultColWidth="10.85546875" defaultRowHeight="15" x14ac:dyDescent="0.25"/>
  <cols>
    <col min="1" max="1" width="10.85546875" style="17"/>
    <col min="2" max="2" width="44" style="17" customWidth="1"/>
    <col min="3" max="51" width="10.85546875" style="17"/>
    <col min="52" max="52" width="14.140625" style="17" customWidth="1"/>
    <col min="53" max="53" width="19.5703125" style="17" customWidth="1"/>
    <col min="54" max="106" width="10.85546875" style="17"/>
    <col min="107" max="107" width="14.140625" style="17" customWidth="1"/>
    <col min="108" max="133" width="10.28515625" style="17" customWidth="1"/>
    <col min="134" max="134" width="12.28515625" style="17" customWidth="1"/>
    <col min="135" max="141" width="10.28515625" style="17" customWidth="1"/>
    <col min="142" max="16384" width="10.85546875" style="17"/>
  </cols>
  <sheetData>
    <row r="1" spans="1:33" ht="18" x14ac:dyDescent="0.25">
      <c r="A1" s="59" t="s">
        <v>199</v>
      </c>
      <c r="B1" s="59"/>
      <c r="C1" s="59"/>
      <c r="D1" s="59"/>
      <c r="E1" s="59"/>
      <c r="F1" s="59"/>
      <c r="G1" s="59"/>
      <c r="H1" s="59"/>
      <c r="I1" s="59"/>
      <c r="J1" s="59"/>
      <c r="K1" s="59"/>
      <c r="L1" s="59"/>
      <c r="M1" s="59"/>
      <c r="N1" s="59"/>
      <c r="O1" s="59"/>
      <c r="P1" s="59"/>
      <c r="Q1" s="59"/>
      <c r="R1" s="59"/>
      <c r="S1" s="59"/>
      <c r="T1" s="59"/>
      <c r="U1" s="59"/>
      <c r="V1" s="59"/>
      <c r="W1" s="59"/>
      <c r="X1" s="59"/>
    </row>
    <row r="2" spans="1:33" ht="16.5" x14ac:dyDescent="0.25">
      <c r="A2" s="60" t="s">
        <v>243</v>
      </c>
      <c r="B2" s="60"/>
      <c r="C2" s="60"/>
      <c r="D2" s="60"/>
      <c r="E2" s="60"/>
      <c r="F2" s="60"/>
      <c r="G2" s="60"/>
      <c r="H2" s="60"/>
      <c r="I2" s="60"/>
      <c r="J2" s="60"/>
      <c r="K2" s="60"/>
      <c r="L2" s="60"/>
      <c r="M2" s="60"/>
      <c r="N2" s="60"/>
      <c r="O2" s="60"/>
      <c r="P2" s="60"/>
      <c r="Q2" s="60"/>
      <c r="R2" s="60"/>
      <c r="S2" s="60"/>
      <c r="T2" s="60"/>
      <c r="U2" s="60"/>
      <c r="V2" s="60"/>
      <c r="W2" s="60"/>
      <c r="X2" s="60"/>
    </row>
    <row r="3" spans="1:33" x14ac:dyDescent="0.25">
      <c r="A3" s="58" t="s">
        <v>1</v>
      </c>
      <c r="B3" s="58"/>
      <c r="C3" s="58"/>
      <c r="D3" s="58"/>
      <c r="E3" s="58"/>
      <c r="F3" s="58"/>
      <c r="G3" s="58"/>
      <c r="H3" s="58"/>
      <c r="I3" s="58"/>
      <c r="J3" s="58"/>
      <c r="K3" s="58"/>
      <c r="L3" s="58"/>
      <c r="M3" s="58"/>
      <c r="N3" s="58"/>
      <c r="O3" s="58"/>
      <c r="P3" s="58"/>
      <c r="Q3" s="58"/>
      <c r="R3" s="58"/>
      <c r="S3" s="58"/>
      <c r="T3" s="58"/>
      <c r="U3" s="58"/>
      <c r="V3" s="58"/>
      <c r="W3" s="58"/>
      <c r="X3" s="58"/>
    </row>
    <row r="4" spans="1:33" x14ac:dyDescent="0.25">
      <c r="A4" s="58" t="s">
        <v>249</v>
      </c>
      <c r="B4" s="58"/>
      <c r="C4" s="58"/>
      <c r="D4" s="58"/>
      <c r="E4" s="58"/>
      <c r="F4" s="58"/>
      <c r="G4" s="58"/>
      <c r="H4" s="58"/>
      <c r="I4" s="58"/>
      <c r="J4" s="58"/>
      <c r="K4" s="58"/>
      <c r="L4" s="58"/>
      <c r="M4" s="58"/>
      <c r="N4" s="58"/>
      <c r="O4" s="58"/>
      <c r="P4" s="58"/>
      <c r="Q4" s="58"/>
      <c r="R4" s="58"/>
      <c r="S4" s="58"/>
      <c r="T4" s="58"/>
      <c r="U4" s="58"/>
      <c r="V4" s="58"/>
      <c r="W4" s="58"/>
      <c r="X4" s="58"/>
    </row>
    <row r="6" spans="1:33" ht="15" customHeight="1" x14ac:dyDescent="0.25">
      <c r="A6" s="20" t="s">
        <v>2</v>
      </c>
      <c r="B6" s="20" t="s">
        <v>3</v>
      </c>
      <c r="C6" s="20" t="s">
        <v>246</v>
      </c>
      <c r="D6" s="20" t="s">
        <v>4</v>
      </c>
      <c r="E6" s="20" t="s">
        <v>5</v>
      </c>
      <c r="F6" s="20" t="s">
        <v>6</v>
      </c>
      <c r="G6" s="20" t="s">
        <v>7</v>
      </c>
      <c r="H6" s="20" t="s">
        <v>8</v>
      </c>
      <c r="I6" s="20" t="s">
        <v>9</v>
      </c>
      <c r="J6" s="20" t="s">
        <v>10</v>
      </c>
      <c r="K6" s="20" t="s">
        <v>11</v>
      </c>
      <c r="L6" s="20" t="s">
        <v>12</v>
      </c>
      <c r="M6" s="20" t="s">
        <v>13</v>
      </c>
      <c r="N6" s="20" t="s">
        <v>14</v>
      </c>
      <c r="O6" s="20" t="s">
        <v>15</v>
      </c>
      <c r="P6" s="20" t="s">
        <v>16</v>
      </c>
      <c r="Q6" s="20" t="s">
        <v>203</v>
      </c>
      <c r="R6" s="20" t="s">
        <v>204</v>
      </c>
      <c r="S6" s="20" t="s">
        <v>219</v>
      </c>
      <c r="T6" s="20" t="s">
        <v>228</v>
      </c>
      <c r="U6" s="20" t="s">
        <v>229</v>
      </c>
      <c r="V6" s="20" t="s">
        <v>239</v>
      </c>
      <c r="W6" s="20" t="s">
        <v>240</v>
      </c>
      <c r="X6" s="20" t="s">
        <v>248</v>
      </c>
    </row>
    <row r="7" spans="1:33" ht="12.75" customHeight="1" x14ac:dyDescent="0.25">
      <c r="A7" s="24" t="s">
        <v>17</v>
      </c>
      <c r="B7" s="21" t="s">
        <v>18</v>
      </c>
      <c r="C7" s="25">
        <v>74.105000000000004</v>
      </c>
      <c r="D7" s="25">
        <v>78.091999999999999</v>
      </c>
      <c r="E7" s="25">
        <v>82.073999999999998</v>
      </c>
      <c r="F7" s="25">
        <v>85.742000000000004</v>
      </c>
      <c r="G7" s="25">
        <v>85.718000000000004</v>
      </c>
      <c r="H7" s="25">
        <v>86.278000000000006</v>
      </c>
      <c r="I7" s="25">
        <v>88.238</v>
      </c>
      <c r="J7" s="25">
        <v>91.445999999999998</v>
      </c>
      <c r="K7" s="25">
        <v>95.052999999999997</v>
      </c>
      <c r="L7" s="25">
        <v>97.174999999999997</v>
      </c>
      <c r="M7" s="25">
        <v>99.076999999999998</v>
      </c>
      <c r="N7" s="25">
        <v>97.762</v>
      </c>
      <c r="O7" s="25">
        <v>92.343000000000004</v>
      </c>
      <c r="P7" s="25">
        <v>95.358000000000004</v>
      </c>
      <c r="Q7" s="25">
        <v>97.438000000000002</v>
      </c>
      <c r="R7" s="25">
        <v>100</v>
      </c>
      <c r="S7" s="25">
        <v>102.093</v>
      </c>
      <c r="T7" s="25">
        <v>105.187</v>
      </c>
      <c r="U7" s="25">
        <v>107.75</v>
      </c>
      <c r="V7" s="25">
        <v>109.712</v>
      </c>
      <c r="W7" s="25">
        <v>112.489</v>
      </c>
      <c r="X7" s="25">
        <v>115.774</v>
      </c>
      <c r="AA7" s="31"/>
      <c r="AD7" s="32"/>
      <c r="AE7" s="32"/>
      <c r="AF7" s="34"/>
      <c r="AG7" s="34"/>
    </row>
    <row r="8" spans="1:33" ht="12.75" customHeight="1" x14ac:dyDescent="0.25">
      <c r="A8" s="24" t="s">
        <v>19</v>
      </c>
      <c r="B8" s="21" t="s">
        <v>20</v>
      </c>
      <c r="C8" s="25">
        <v>73.39</v>
      </c>
      <c r="D8" s="25">
        <v>77.631</v>
      </c>
      <c r="E8" s="25">
        <v>81.825000000000003</v>
      </c>
      <c r="F8" s="25">
        <v>85.724000000000004</v>
      </c>
      <c r="G8" s="25">
        <v>85.382000000000005</v>
      </c>
      <c r="H8" s="25">
        <v>85.63</v>
      </c>
      <c r="I8" s="25">
        <v>87.656000000000006</v>
      </c>
      <c r="J8" s="25">
        <v>91.094999999999999</v>
      </c>
      <c r="K8" s="25">
        <v>95.052000000000007</v>
      </c>
      <c r="L8" s="25">
        <v>97.268000000000001</v>
      </c>
      <c r="M8" s="25">
        <v>99.251000000000005</v>
      </c>
      <c r="N8" s="25">
        <v>97.543000000000006</v>
      </c>
      <c r="O8" s="25">
        <v>90.966999999999999</v>
      </c>
      <c r="P8" s="25">
        <v>94.340999999999994</v>
      </c>
      <c r="Q8" s="25">
        <v>96.989000000000004</v>
      </c>
      <c r="R8" s="25">
        <v>100</v>
      </c>
      <c r="S8" s="25">
        <v>102.562</v>
      </c>
      <c r="T8" s="25">
        <v>106.124</v>
      </c>
      <c r="U8" s="25">
        <v>108.75700000000001</v>
      </c>
      <c r="V8" s="25">
        <v>110.703</v>
      </c>
      <c r="W8" s="25">
        <v>113.758</v>
      </c>
      <c r="X8" s="25">
        <v>117.29600000000001</v>
      </c>
      <c r="AA8" s="31"/>
      <c r="AD8" s="32"/>
      <c r="AE8" s="32"/>
      <c r="AF8" s="34"/>
      <c r="AG8" s="34"/>
    </row>
    <row r="9" spans="1:33" ht="12.75" customHeight="1" x14ac:dyDescent="0.25">
      <c r="A9" s="24" t="s">
        <v>21</v>
      </c>
      <c r="B9" s="21" t="s">
        <v>22</v>
      </c>
      <c r="C9" s="25">
        <v>91.590999999999994</v>
      </c>
      <c r="D9" s="25">
        <v>93.540999999999997</v>
      </c>
      <c r="E9" s="25">
        <v>96.754999999999995</v>
      </c>
      <c r="F9" s="25">
        <v>95.38</v>
      </c>
      <c r="G9" s="25">
        <v>95.453000000000003</v>
      </c>
      <c r="H9" s="25">
        <v>95.483000000000004</v>
      </c>
      <c r="I9" s="25">
        <v>98.21</v>
      </c>
      <c r="J9" s="25">
        <v>101.175</v>
      </c>
      <c r="K9" s="25">
        <v>101.617</v>
      </c>
      <c r="L9" s="25">
        <v>102.02</v>
      </c>
      <c r="M9" s="25">
        <v>100.46299999999999</v>
      </c>
      <c r="N9" s="25">
        <v>98.373999999999995</v>
      </c>
      <c r="O9" s="25">
        <v>102.045</v>
      </c>
      <c r="P9" s="25">
        <v>102.453</v>
      </c>
      <c r="Q9" s="25">
        <v>99.88</v>
      </c>
      <c r="R9" s="25">
        <v>100</v>
      </c>
      <c r="S9" s="25">
        <v>105.84</v>
      </c>
      <c r="T9" s="25">
        <v>109.38800000000001</v>
      </c>
      <c r="U9" s="25">
        <v>110.44199999999999</v>
      </c>
      <c r="V9" s="25">
        <v>114.88200000000001</v>
      </c>
      <c r="W9" s="25">
        <v>117.014</v>
      </c>
      <c r="X9" s="25">
        <v>116.434</v>
      </c>
      <c r="AA9" s="31"/>
      <c r="AD9" s="32"/>
      <c r="AE9" s="32"/>
      <c r="AF9" s="34"/>
      <c r="AG9" s="34"/>
    </row>
    <row r="10" spans="1:33" ht="12.75" customHeight="1" x14ac:dyDescent="0.25">
      <c r="A10" s="24" t="s">
        <v>23</v>
      </c>
      <c r="B10" s="24" t="s">
        <v>24</v>
      </c>
      <c r="C10" s="25">
        <v>90.497</v>
      </c>
      <c r="D10" s="25">
        <v>91.034999999999997</v>
      </c>
      <c r="E10" s="25">
        <v>93.111999999999995</v>
      </c>
      <c r="F10" s="25">
        <v>94.334000000000003</v>
      </c>
      <c r="G10" s="25">
        <v>93.082999999999998</v>
      </c>
      <c r="H10" s="25">
        <v>92.706000000000003</v>
      </c>
      <c r="I10" s="25">
        <v>95.418000000000006</v>
      </c>
      <c r="J10" s="25">
        <v>98.114999999999995</v>
      </c>
      <c r="K10" s="25">
        <v>98.784000000000006</v>
      </c>
      <c r="L10" s="25">
        <v>99.421000000000006</v>
      </c>
      <c r="M10" s="25">
        <v>99.768000000000001</v>
      </c>
      <c r="N10" s="25">
        <v>97.635999999999996</v>
      </c>
      <c r="O10" s="25">
        <v>102.35599999999999</v>
      </c>
      <c r="P10" s="25">
        <v>102.56399999999999</v>
      </c>
      <c r="Q10" s="25">
        <v>99.128</v>
      </c>
      <c r="R10" s="25">
        <v>100</v>
      </c>
      <c r="S10" s="25">
        <v>106.318</v>
      </c>
      <c r="T10" s="25">
        <v>109.08499999999999</v>
      </c>
      <c r="U10" s="25">
        <v>110.759</v>
      </c>
      <c r="V10" s="25">
        <v>116.01300000000001</v>
      </c>
      <c r="W10" s="25">
        <v>117.676</v>
      </c>
      <c r="X10" s="25">
        <v>116.98399999999999</v>
      </c>
      <c r="AA10" s="31"/>
      <c r="AD10" s="32"/>
      <c r="AE10" s="32"/>
      <c r="AF10" s="34"/>
      <c r="AG10" s="34"/>
    </row>
    <row r="11" spans="1:33" ht="12.75" customHeight="1" x14ac:dyDescent="0.25">
      <c r="A11" s="24" t="s">
        <v>25</v>
      </c>
      <c r="B11" s="24" t="s">
        <v>26</v>
      </c>
      <c r="C11" s="25">
        <v>100.217</v>
      </c>
      <c r="D11" s="25">
        <v>110.923</v>
      </c>
      <c r="E11" s="25">
        <v>120.90900000000001</v>
      </c>
      <c r="F11" s="25">
        <v>104.55800000000001</v>
      </c>
      <c r="G11" s="25">
        <v>112.779</v>
      </c>
      <c r="H11" s="25">
        <v>115.447</v>
      </c>
      <c r="I11" s="25">
        <v>118.32899999999999</v>
      </c>
      <c r="J11" s="25">
        <v>123.18899999999999</v>
      </c>
      <c r="K11" s="25">
        <v>122.05800000000001</v>
      </c>
      <c r="L11" s="25">
        <v>120.93</v>
      </c>
      <c r="M11" s="25">
        <v>106.342</v>
      </c>
      <c r="N11" s="25">
        <v>104.572</v>
      </c>
      <c r="O11" s="25">
        <v>100.434</v>
      </c>
      <c r="P11" s="25">
        <v>102.264</v>
      </c>
      <c r="Q11" s="25">
        <v>106.276</v>
      </c>
      <c r="R11" s="25">
        <v>100</v>
      </c>
      <c r="S11" s="25">
        <v>101.733</v>
      </c>
      <c r="T11" s="25">
        <v>111.807</v>
      </c>
      <c r="U11" s="25">
        <v>108.062</v>
      </c>
      <c r="V11" s="25">
        <v>106.881</v>
      </c>
      <c r="W11" s="25">
        <v>112.095</v>
      </c>
      <c r="X11" s="25">
        <v>112.249</v>
      </c>
      <c r="AA11" s="31"/>
      <c r="AD11" s="32"/>
      <c r="AE11" s="32"/>
      <c r="AF11" s="34"/>
      <c r="AG11" s="34"/>
    </row>
    <row r="12" spans="1:33" ht="12.75" customHeight="1" x14ac:dyDescent="0.25">
      <c r="A12" s="24" t="s">
        <v>27</v>
      </c>
      <c r="B12" s="21" t="s">
        <v>28</v>
      </c>
      <c r="C12" s="25">
        <v>67.881</v>
      </c>
      <c r="D12" s="25">
        <v>67.457999999999998</v>
      </c>
      <c r="E12" s="25">
        <v>64.319000000000003</v>
      </c>
      <c r="F12" s="25">
        <v>67.578999999999994</v>
      </c>
      <c r="G12" s="25">
        <v>71.905000000000001</v>
      </c>
      <c r="H12" s="25">
        <v>66.81</v>
      </c>
      <c r="I12" s="25">
        <v>68.183999999999997</v>
      </c>
      <c r="J12" s="25">
        <v>69.78</v>
      </c>
      <c r="K12" s="25">
        <v>73.475999999999999</v>
      </c>
      <c r="L12" s="25">
        <v>78.587999999999994</v>
      </c>
      <c r="M12" s="25">
        <v>79.37</v>
      </c>
      <c r="N12" s="25">
        <v>83.454999999999998</v>
      </c>
      <c r="O12" s="25">
        <v>80.218000000000004</v>
      </c>
      <c r="P12" s="25">
        <v>83.167000000000002</v>
      </c>
      <c r="Q12" s="25">
        <v>91.171000000000006</v>
      </c>
      <c r="R12" s="25">
        <v>100</v>
      </c>
      <c r="S12" s="25">
        <v>104.55200000000001</v>
      </c>
      <c r="T12" s="25">
        <v>118.363</v>
      </c>
      <c r="U12" s="25">
        <v>109.967</v>
      </c>
      <c r="V12" s="25">
        <v>91.692999999999998</v>
      </c>
      <c r="W12" s="25">
        <v>102.736</v>
      </c>
      <c r="X12" s="25">
        <v>115.779</v>
      </c>
      <c r="AA12" s="31"/>
      <c r="AD12" s="32"/>
      <c r="AE12" s="32"/>
      <c r="AF12" s="34"/>
      <c r="AG12" s="34"/>
    </row>
    <row r="13" spans="1:33" ht="12.75" customHeight="1" x14ac:dyDescent="0.25">
      <c r="A13" s="24" t="s">
        <v>29</v>
      </c>
      <c r="B13" s="24" t="s">
        <v>30</v>
      </c>
      <c r="C13" s="25">
        <v>72.459999999999994</v>
      </c>
      <c r="D13" s="25">
        <v>70.567999999999998</v>
      </c>
      <c r="E13" s="25">
        <v>69.088999999999999</v>
      </c>
      <c r="F13" s="25">
        <v>71.858999999999995</v>
      </c>
      <c r="G13" s="25">
        <v>74.587999999999994</v>
      </c>
      <c r="H13" s="25">
        <v>69.936000000000007</v>
      </c>
      <c r="I13" s="25">
        <v>70.045000000000002</v>
      </c>
      <c r="J13" s="25">
        <v>67.546000000000006</v>
      </c>
      <c r="K13" s="25">
        <v>67.087999999999994</v>
      </c>
      <c r="L13" s="25">
        <v>67.596000000000004</v>
      </c>
      <c r="M13" s="25">
        <v>68.474999999999994</v>
      </c>
      <c r="N13" s="25">
        <v>72.558999999999997</v>
      </c>
      <c r="O13" s="25">
        <v>78.882000000000005</v>
      </c>
      <c r="P13" s="25">
        <v>81.927999999999997</v>
      </c>
      <c r="Q13" s="25">
        <v>90.128</v>
      </c>
      <c r="R13" s="25">
        <v>100</v>
      </c>
      <c r="S13" s="25">
        <v>110.232</v>
      </c>
      <c r="T13" s="25">
        <v>124.38200000000001</v>
      </c>
      <c r="U13" s="25">
        <v>121.93600000000001</v>
      </c>
      <c r="V13" s="25">
        <v>116.916</v>
      </c>
      <c r="W13" s="25">
        <v>126.003</v>
      </c>
      <c r="X13" s="25">
        <v>145.67099999999999</v>
      </c>
      <c r="AA13" s="31"/>
      <c r="AD13" s="32"/>
      <c r="AE13" s="32"/>
      <c r="AF13" s="34"/>
      <c r="AG13" s="34"/>
    </row>
    <row r="14" spans="1:33" ht="12.75" customHeight="1" x14ac:dyDescent="0.25">
      <c r="A14" s="24" t="s">
        <v>31</v>
      </c>
      <c r="B14" s="24" t="s">
        <v>32</v>
      </c>
      <c r="C14" s="25">
        <v>106.605</v>
      </c>
      <c r="D14" s="25">
        <v>108.604</v>
      </c>
      <c r="E14" s="25">
        <v>106.006</v>
      </c>
      <c r="F14" s="25">
        <v>107.499</v>
      </c>
      <c r="G14" s="25">
        <v>106.46299999999999</v>
      </c>
      <c r="H14" s="25">
        <v>101.46899999999999</v>
      </c>
      <c r="I14" s="25">
        <v>102.01600000000001</v>
      </c>
      <c r="J14" s="25">
        <v>105.49</v>
      </c>
      <c r="K14" s="25">
        <v>111.627</v>
      </c>
      <c r="L14" s="25">
        <v>118.227</v>
      </c>
      <c r="M14" s="25">
        <v>114.03700000000001</v>
      </c>
      <c r="N14" s="25">
        <v>112.431</v>
      </c>
      <c r="O14" s="25">
        <v>100.44199999999999</v>
      </c>
      <c r="P14" s="25">
        <v>98.894999999999996</v>
      </c>
      <c r="Q14" s="25">
        <v>104.66</v>
      </c>
      <c r="R14" s="25">
        <v>100</v>
      </c>
      <c r="S14" s="25">
        <v>96.683000000000007</v>
      </c>
      <c r="T14" s="25">
        <v>100.887</v>
      </c>
      <c r="U14" s="25">
        <v>95.046000000000006</v>
      </c>
      <c r="V14" s="25">
        <v>85.064999999999998</v>
      </c>
      <c r="W14" s="25">
        <v>88.528000000000006</v>
      </c>
      <c r="X14" s="25">
        <v>88.397000000000006</v>
      </c>
      <c r="AA14" s="31"/>
      <c r="AD14" s="32"/>
      <c r="AE14" s="32"/>
      <c r="AF14" s="34"/>
      <c r="AG14" s="34"/>
    </row>
    <row r="15" spans="1:33" ht="12.75" customHeight="1" x14ac:dyDescent="0.25">
      <c r="A15" s="24" t="s">
        <v>33</v>
      </c>
      <c r="B15" s="24" t="s">
        <v>34</v>
      </c>
      <c r="C15" s="25">
        <v>22.847999999999999</v>
      </c>
      <c r="D15" s="25">
        <v>23.036000000000001</v>
      </c>
      <c r="E15" s="25">
        <v>18.611000000000001</v>
      </c>
      <c r="F15" s="25">
        <v>23.081</v>
      </c>
      <c r="G15" s="25">
        <v>33.369999999999997</v>
      </c>
      <c r="H15" s="25">
        <v>28.117000000000001</v>
      </c>
      <c r="I15" s="25">
        <v>32.731999999999999</v>
      </c>
      <c r="J15" s="25">
        <v>44.603999999999999</v>
      </c>
      <c r="K15" s="25">
        <v>60.151000000000003</v>
      </c>
      <c r="L15" s="25">
        <v>80.305999999999997</v>
      </c>
      <c r="M15" s="25">
        <v>84.72</v>
      </c>
      <c r="N15" s="25">
        <v>93.198999999999998</v>
      </c>
      <c r="O15" s="25">
        <v>64.088999999999999</v>
      </c>
      <c r="P15" s="25">
        <v>71.159000000000006</v>
      </c>
      <c r="Q15" s="25">
        <v>80.78</v>
      </c>
      <c r="R15" s="25">
        <v>100</v>
      </c>
      <c r="S15" s="25">
        <v>95.307000000000002</v>
      </c>
      <c r="T15" s="25">
        <v>116.902</v>
      </c>
      <c r="U15" s="25">
        <v>92.385000000000005</v>
      </c>
      <c r="V15" s="25">
        <v>47.573</v>
      </c>
      <c r="W15" s="25">
        <v>67.501999999999995</v>
      </c>
      <c r="X15" s="25">
        <v>78.956999999999994</v>
      </c>
      <c r="AA15" s="31"/>
      <c r="AD15" s="32"/>
      <c r="AE15" s="32"/>
      <c r="AF15" s="34"/>
      <c r="AG15" s="34"/>
    </row>
    <row r="16" spans="1:33" ht="12.75" customHeight="1" x14ac:dyDescent="0.25">
      <c r="A16" s="24" t="s">
        <v>35</v>
      </c>
      <c r="B16" s="21" t="s">
        <v>36</v>
      </c>
      <c r="C16" s="25">
        <v>86.387</v>
      </c>
      <c r="D16" s="25">
        <v>90.819000000000003</v>
      </c>
      <c r="E16" s="25">
        <v>108.468</v>
      </c>
      <c r="F16" s="25">
        <v>119.374</v>
      </c>
      <c r="G16" s="25">
        <v>130.12100000000001</v>
      </c>
      <c r="H16" s="25">
        <v>99.275000000000006</v>
      </c>
      <c r="I16" s="25">
        <v>94.283000000000001</v>
      </c>
      <c r="J16" s="25">
        <v>91.733000000000004</v>
      </c>
      <c r="K16" s="25">
        <v>97.361999999999995</v>
      </c>
      <c r="L16" s="25">
        <v>93.884</v>
      </c>
      <c r="M16" s="25">
        <v>98.704999999999998</v>
      </c>
      <c r="N16" s="25">
        <v>106.411</v>
      </c>
      <c r="O16" s="25">
        <v>94.536000000000001</v>
      </c>
      <c r="P16" s="25">
        <v>104.78700000000001</v>
      </c>
      <c r="Q16" s="25">
        <v>100.81399999999999</v>
      </c>
      <c r="R16" s="25">
        <v>100</v>
      </c>
      <c r="S16" s="25">
        <v>102.479</v>
      </c>
      <c r="T16" s="25">
        <v>105.339</v>
      </c>
      <c r="U16" s="25">
        <v>105.932</v>
      </c>
      <c r="V16" s="25">
        <v>101.21899999999999</v>
      </c>
      <c r="W16" s="25">
        <v>98.811000000000007</v>
      </c>
      <c r="X16" s="25">
        <v>99.265000000000001</v>
      </c>
      <c r="AA16" s="31"/>
      <c r="AD16" s="32"/>
      <c r="AE16" s="32"/>
      <c r="AF16" s="34"/>
      <c r="AG16" s="34"/>
    </row>
    <row r="17" spans="1:33" ht="12.75" customHeight="1" x14ac:dyDescent="0.25">
      <c r="A17" s="24" t="s">
        <v>37</v>
      </c>
      <c r="B17" s="21" t="s">
        <v>38</v>
      </c>
      <c r="C17" s="25">
        <v>115.05800000000001</v>
      </c>
      <c r="D17" s="25">
        <v>122.63800000000001</v>
      </c>
      <c r="E17" s="25">
        <v>127.61</v>
      </c>
      <c r="F17" s="25">
        <v>132.86699999999999</v>
      </c>
      <c r="G17" s="25">
        <v>133.75200000000001</v>
      </c>
      <c r="H17" s="25">
        <v>132.041</v>
      </c>
      <c r="I17" s="25">
        <v>136.53200000000001</v>
      </c>
      <c r="J17" s="25">
        <v>142.09</v>
      </c>
      <c r="K17" s="25">
        <v>145.80199999999999</v>
      </c>
      <c r="L17" s="25">
        <v>142.51499999999999</v>
      </c>
      <c r="M17" s="25">
        <v>134.88399999999999</v>
      </c>
      <c r="N17" s="25">
        <v>124.79300000000001</v>
      </c>
      <c r="O17" s="25">
        <v>108.304</v>
      </c>
      <c r="P17" s="25">
        <v>100.12</v>
      </c>
      <c r="Q17" s="25">
        <v>97.468000000000004</v>
      </c>
      <c r="R17" s="25">
        <v>100</v>
      </c>
      <c r="S17" s="25">
        <v>104.682</v>
      </c>
      <c r="T17" s="25">
        <v>110.08799999999999</v>
      </c>
      <c r="U17" s="25">
        <v>117.789</v>
      </c>
      <c r="V17" s="25">
        <v>124.288</v>
      </c>
      <c r="W17" s="25">
        <v>126.3</v>
      </c>
      <c r="X17" s="25">
        <v>125.804</v>
      </c>
      <c r="AA17" s="31"/>
      <c r="AD17" s="32"/>
      <c r="AE17" s="32"/>
      <c r="AF17" s="34"/>
      <c r="AG17" s="34"/>
    </row>
    <row r="18" spans="1:33" ht="12.75" customHeight="1" x14ac:dyDescent="0.25">
      <c r="A18" s="24" t="s">
        <v>39</v>
      </c>
      <c r="B18" s="21" t="s">
        <v>40</v>
      </c>
      <c r="C18" s="25">
        <v>91.978999999999999</v>
      </c>
      <c r="D18" s="25">
        <v>96.254999999999995</v>
      </c>
      <c r="E18" s="25">
        <v>99.661000000000001</v>
      </c>
      <c r="F18" s="25">
        <v>102.515</v>
      </c>
      <c r="G18" s="25">
        <v>97.85</v>
      </c>
      <c r="H18" s="25">
        <v>97.075999999999993</v>
      </c>
      <c r="I18" s="25">
        <v>97.075000000000003</v>
      </c>
      <c r="J18" s="25">
        <v>99.96</v>
      </c>
      <c r="K18" s="25">
        <v>104.026</v>
      </c>
      <c r="L18" s="25">
        <v>105.791</v>
      </c>
      <c r="M18" s="25">
        <v>108.785</v>
      </c>
      <c r="N18" s="25">
        <v>102.83</v>
      </c>
      <c r="O18" s="25">
        <v>90.484999999999999</v>
      </c>
      <c r="P18" s="25">
        <v>95.346999999999994</v>
      </c>
      <c r="Q18" s="25">
        <v>98.102000000000004</v>
      </c>
      <c r="R18" s="25">
        <v>100</v>
      </c>
      <c r="S18" s="25">
        <v>102.85599999999999</v>
      </c>
      <c r="T18" s="25">
        <v>103.672</v>
      </c>
      <c r="U18" s="25">
        <v>104.23699999999999</v>
      </c>
      <c r="V18" s="25">
        <v>104.282</v>
      </c>
      <c r="W18" s="25">
        <v>105.31399999999999</v>
      </c>
      <c r="X18" s="25">
        <v>107.752</v>
      </c>
      <c r="AA18" s="31"/>
      <c r="AD18" s="32"/>
      <c r="AE18" s="32"/>
      <c r="AF18" s="34"/>
      <c r="AG18" s="34"/>
    </row>
    <row r="19" spans="1:33" ht="12.75" customHeight="1" x14ac:dyDescent="0.25">
      <c r="A19" s="24" t="s">
        <v>41</v>
      </c>
      <c r="B19" s="24" t="s">
        <v>42</v>
      </c>
      <c r="C19" s="25">
        <v>82.391000000000005</v>
      </c>
      <c r="D19" s="25">
        <v>88.802999999999997</v>
      </c>
      <c r="E19" s="25">
        <v>94.105999999999995</v>
      </c>
      <c r="F19" s="25">
        <v>98.745000000000005</v>
      </c>
      <c r="G19" s="25">
        <v>93.183000000000007</v>
      </c>
      <c r="H19" s="25">
        <v>91</v>
      </c>
      <c r="I19" s="25">
        <v>92.11</v>
      </c>
      <c r="J19" s="25">
        <v>95.393000000000001</v>
      </c>
      <c r="K19" s="25">
        <v>100.495</v>
      </c>
      <c r="L19" s="25">
        <v>103.873</v>
      </c>
      <c r="M19" s="25">
        <v>107.78</v>
      </c>
      <c r="N19" s="25">
        <v>102.166</v>
      </c>
      <c r="O19" s="25">
        <v>83.441000000000003</v>
      </c>
      <c r="P19" s="25">
        <v>91.174000000000007</v>
      </c>
      <c r="Q19" s="25">
        <v>97.045000000000002</v>
      </c>
      <c r="R19" s="25">
        <v>100</v>
      </c>
      <c r="S19" s="25">
        <v>103.02200000000001</v>
      </c>
      <c r="T19" s="25">
        <v>106.221</v>
      </c>
      <c r="U19" s="25">
        <v>106.39400000000001</v>
      </c>
      <c r="V19" s="25">
        <v>105.042</v>
      </c>
      <c r="W19" s="25">
        <v>107.679</v>
      </c>
      <c r="X19" s="25">
        <v>112.004</v>
      </c>
      <c r="AA19" s="31"/>
      <c r="AD19" s="32"/>
      <c r="AE19" s="32"/>
      <c r="AF19" s="34"/>
      <c r="AG19" s="34"/>
    </row>
    <row r="20" spans="1:33" ht="12.75" customHeight="1" x14ac:dyDescent="0.25">
      <c r="A20" s="24" t="s">
        <v>43</v>
      </c>
      <c r="B20" s="24" t="s">
        <v>44</v>
      </c>
      <c r="C20" s="25">
        <v>122.68899999999999</v>
      </c>
      <c r="D20" s="25">
        <v>129.28899999999999</v>
      </c>
      <c r="E20" s="25">
        <v>133.285</v>
      </c>
      <c r="F20" s="25">
        <v>132.596</v>
      </c>
      <c r="G20" s="25">
        <v>124.64400000000001</v>
      </c>
      <c r="H20" s="25">
        <v>128.39500000000001</v>
      </c>
      <c r="I20" s="25">
        <v>127.914</v>
      </c>
      <c r="J20" s="25">
        <v>131.566</v>
      </c>
      <c r="K20" s="25">
        <v>141.27799999999999</v>
      </c>
      <c r="L20" s="25">
        <v>142.82900000000001</v>
      </c>
      <c r="M20" s="25">
        <v>132.52000000000001</v>
      </c>
      <c r="N20" s="25">
        <v>114.181</v>
      </c>
      <c r="O20" s="25">
        <v>89.105000000000004</v>
      </c>
      <c r="P20" s="25">
        <v>91.86</v>
      </c>
      <c r="Q20" s="25">
        <v>93.262</v>
      </c>
      <c r="R20" s="25">
        <v>100</v>
      </c>
      <c r="S20" s="25">
        <v>104.449</v>
      </c>
      <c r="T20" s="25">
        <v>105.792</v>
      </c>
      <c r="U20" s="25">
        <v>112.76300000000001</v>
      </c>
      <c r="V20" s="25">
        <v>117.325</v>
      </c>
      <c r="W20" s="25">
        <v>121.515</v>
      </c>
      <c r="X20" s="25">
        <v>118.108</v>
      </c>
      <c r="AA20" s="31"/>
      <c r="AD20" s="32"/>
      <c r="AE20" s="32"/>
      <c r="AF20" s="34"/>
      <c r="AG20" s="34"/>
    </row>
    <row r="21" spans="1:33" ht="12.75" customHeight="1" x14ac:dyDescent="0.25">
      <c r="A21" s="24" t="s">
        <v>45</v>
      </c>
      <c r="B21" s="24" t="s">
        <v>46</v>
      </c>
      <c r="C21" s="25">
        <v>121.27200000000001</v>
      </c>
      <c r="D21" s="25">
        <v>127.70399999999999</v>
      </c>
      <c r="E21" s="25">
        <v>129.97499999999999</v>
      </c>
      <c r="F21" s="25">
        <v>130.85599999999999</v>
      </c>
      <c r="G21" s="25">
        <v>125.73</v>
      </c>
      <c r="H21" s="25">
        <v>125.65900000000001</v>
      </c>
      <c r="I21" s="25">
        <v>126.684</v>
      </c>
      <c r="J21" s="25">
        <v>129.94800000000001</v>
      </c>
      <c r="K21" s="25">
        <v>134.25399999999999</v>
      </c>
      <c r="L21" s="25">
        <v>138.16499999999999</v>
      </c>
      <c r="M21" s="25">
        <v>138.245</v>
      </c>
      <c r="N21" s="25">
        <v>120.634</v>
      </c>
      <c r="O21" s="25">
        <v>93.094999999999999</v>
      </c>
      <c r="P21" s="25">
        <v>96.113</v>
      </c>
      <c r="Q21" s="25">
        <v>96.694999999999993</v>
      </c>
      <c r="R21" s="25">
        <v>100</v>
      </c>
      <c r="S21" s="25">
        <v>103.741</v>
      </c>
      <c r="T21" s="25">
        <v>107.447</v>
      </c>
      <c r="U21" s="25">
        <v>109.36199999999999</v>
      </c>
      <c r="V21" s="25">
        <v>111.363</v>
      </c>
      <c r="W21" s="25">
        <v>112.423</v>
      </c>
      <c r="X21" s="25">
        <v>112.375</v>
      </c>
      <c r="AA21" s="31"/>
      <c r="AD21" s="32"/>
      <c r="AE21" s="32"/>
      <c r="AF21" s="34"/>
      <c r="AG21" s="34"/>
    </row>
    <row r="22" spans="1:33" ht="12.75" customHeight="1" x14ac:dyDescent="0.25">
      <c r="A22" s="24" t="s">
        <v>47</v>
      </c>
      <c r="B22" s="24" t="s">
        <v>48</v>
      </c>
      <c r="C22" s="25">
        <v>103.13200000000001</v>
      </c>
      <c r="D22" s="25">
        <v>106.96</v>
      </c>
      <c r="E22" s="25">
        <v>105.979</v>
      </c>
      <c r="F22" s="25">
        <v>100.925</v>
      </c>
      <c r="G22" s="25">
        <v>92.418000000000006</v>
      </c>
      <c r="H22" s="25">
        <v>94.262</v>
      </c>
      <c r="I22" s="25">
        <v>90.891999999999996</v>
      </c>
      <c r="J22" s="25">
        <v>99.739000000000004</v>
      </c>
      <c r="K22" s="25">
        <v>99.924000000000007</v>
      </c>
      <c r="L22" s="25">
        <v>98.552999999999997</v>
      </c>
      <c r="M22" s="25">
        <v>101.755</v>
      </c>
      <c r="N22" s="25">
        <v>102.711</v>
      </c>
      <c r="O22" s="25">
        <v>75.876999999999995</v>
      </c>
      <c r="P22" s="25">
        <v>93.429000000000002</v>
      </c>
      <c r="Q22" s="25">
        <v>100.34699999999999</v>
      </c>
      <c r="R22" s="25">
        <v>100</v>
      </c>
      <c r="S22" s="25">
        <v>103.491</v>
      </c>
      <c r="T22" s="25">
        <v>103.44199999999999</v>
      </c>
      <c r="U22" s="25">
        <v>97.378</v>
      </c>
      <c r="V22" s="25">
        <v>93.233999999999995</v>
      </c>
      <c r="W22" s="25">
        <v>92.147000000000006</v>
      </c>
      <c r="X22" s="25">
        <v>97.2</v>
      </c>
      <c r="AA22" s="31"/>
      <c r="AD22" s="32"/>
      <c r="AE22" s="32"/>
      <c r="AF22" s="34"/>
      <c r="AG22" s="34"/>
    </row>
    <row r="23" spans="1:33" ht="12.75" customHeight="1" x14ac:dyDescent="0.25">
      <c r="A23" s="24" t="s">
        <v>49</v>
      </c>
      <c r="B23" s="24" t="s">
        <v>50</v>
      </c>
      <c r="C23" s="25">
        <v>102.69799999999999</v>
      </c>
      <c r="D23" s="25">
        <v>106.163</v>
      </c>
      <c r="E23" s="25">
        <v>106.794</v>
      </c>
      <c r="F23" s="25">
        <v>110.628</v>
      </c>
      <c r="G23" s="25">
        <v>103.235</v>
      </c>
      <c r="H23" s="25">
        <v>100.589</v>
      </c>
      <c r="I23" s="25">
        <v>98.924000000000007</v>
      </c>
      <c r="J23" s="25">
        <v>98.566000000000003</v>
      </c>
      <c r="K23" s="25">
        <v>103.151</v>
      </c>
      <c r="L23" s="25">
        <v>108.937</v>
      </c>
      <c r="M23" s="25">
        <v>113.474</v>
      </c>
      <c r="N23" s="25">
        <v>110.003</v>
      </c>
      <c r="O23" s="25">
        <v>86.138000000000005</v>
      </c>
      <c r="P23" s="25">
        <v>90.361999999999995</v>
      </c>
      <c r="Q23" s="25">
        <v>96.463999999999999</v>
      </c>
      <c r="R23" s="25">
        <v>100</v>
      </c>
      <c r="S23" s="25">
        <v>101.503</v>
      </c>
      <c r="T23" s="25">
        <v>103.57299999999999</v>
      </c>
      <c r="U23" s="25">
        <v>100.95099999999999</v>
      </c>
      <c r="V23" s="25">
        <v>97.444000000000003</v>
      </c>
      <c r="W23" s="25">
        <v>103.61</v>
      </c>
      <c r="X23" s="25">
        <v>107.88</v>
      </c>
      <c r="AA23" s="31"/>
      <c r="AD23" s="32"/>
      <c r="AE23" s="32"/>
      <c r="AF23" s="34"/>
      <c r="AG23" s="34"/>
    </row>
    <row r="24" spans="1:33" ht="12.75" customHeight="1" x14ac:dyDescent="0.25">
      <c r="A24" s="24" t="s">
        <v>51</v>
      </c>
      <c r="B24" s="24" t="s">
        <v>52</v>
      </c>
      <c r="C24" s="25">
        <v>88.594999999999999</v>
      </c>
      <c r="D24" s="25">
        <v>90.554000000000002</v>
      </c>
      <c r="E24" s="25">
        <v>88.924999999999997</v>
      </c>
      <c r="F24" s="25">
        <v>94.247</v>
      </c>
      <c r="G24" s="25">
        <v>84.024000000000001</v>
      </c>
      <c r="H24" s="25">
        <v>77.997</v>
      </c>
      <c r="I24" s="25">
        <v>78.573999999999998</v>
      </c>
      <c r="J24" s="25">
        <v>81.620999999999995</v>
      </c>
      <c r="K24" s="25">
        <v>88.259</v>
      </c>
      <c r="L24" s="25">
        <v>92.632999999999996</v>
      </c>
      <c r="M24" s="25">
        <v>96.22</v>
      </c>
      <c r="N24" s="25">
        <v>94.191999999999993</v>
      </c>
      <c r="O24" s="25">
        <v>74.08</v>
      </c>
      <c r="P24" s="25">
        <v>82.557000000000002</v>
      </c>
      <c r="Q24" s="25">
        <v>93.194999999999993</v>
      </c>
      <c r="R24" s="25">
        <v>100</v>
      </c>
      <c r="S24" s="25">
        <v>96.575000000000003</v>
      </c>
      <c r="T24" s="25">
        <v>97.853999999999999</v>
      </c>
      <c r="U24" s="25">
        <v>89.616</v>
      </c>
      <c r="V24" s="25">
        <v>82.44</v>
      </c>
      <c r="W24" s="25">
        <v>88.49</v>
      </c>
      <c r="X24" s="25">
        <v>91.061000000000007</v>
      </c>
      <c r="AA24" s="31"/>
      <c r="AD24" s="32"/>
      <c r="AE24" s="32"/>
      <c r="AF24" s="34"/>
      <c r="AG24" s="34"/>
    </row>
    <row r="25" spans="1:33" ht="12.75" customHeight="1" x14ac:dyDescent="0.25">
      <c r="A25" s="24" t="s">
        <v>53</v>
      </c>
      <c r="B25" s="24" t="s">
        <v>54</v>
      </c>
      <c r="C25" s="25">
        <v>45.024000000000001</v>
      </c>
      <c r="D25" s="25">
        <v>52.99</v>
      </c>
      <c r="E25" s="25">
        <v>63.185000000000002</v>
      </c>
      <c r="F25" s="25">
        <v>79.412000000000006</v>
      </c>
      <c r="G25" s="25">
        <v>75.191999999999993</v>
      </c>
      <c r="H25" s="25">
        <v>66.83</v>
      </c>
      <c r="I25" s="25">
        <v>71.983999999999995</v>
      </c>
      <c r="J25" s="25">
        <v>78.486000000000004</v>
      </c>
      <c r="K25" s="25">
        <v>83.831999999999994</v>
      </c>
      <c r="L25" s="25">
        <v>92.844999999999999</v>
      </c>
      <c r="M25" s="25">
        <v>103.45699999999999</v>
      </c>
      <c r="N25" s="25">
        <v>105.932</v>
      </c>
      <c r="O25" s="25">
        <v>91.861999999999995</v>
      </c>
      <c r="P25" s="25">
        <v>97.644999999999996</v>
      </c>
      <c r="Q25" s="25">
        <v>100.31100000000001</v>
      </c>
      <c r="R25" s="25">
        <v>100</v>
      </c>
      <c r="S25" s="25">
        <v>100.83199999999999</v>
      </c>
      <c r="T25" s="25">
        <v>101.254</v>
      </c>
      <c r="U25" s="25">
        <v>102.736</v>
      </c>
      <c r="V25" s="25">
        <v>103.504</v>
      </c>
      <c r="W25" s="25">
        <v>107.642</v>
      </c>
      <c r="X25" s="25">
        <v>115.771</v>
      </c>
      <c r="AA25" s="31"/>
      <c r="AD25" s="32"/>
      <c r="AE25" s="32"/>
      <c r="AF25" s="34"/>
      <c r="AG25" s="34"/>
    </row>
    <row r="26" spans="1:33" ht="12.75" customHeight="1" x14ac:dyDescent="0.25">
      <c r="A26" s="24" t="s">
        <v>55</v>
      </c>
      <c r="B26" s="24" t="s">
        <v>56</v>
      </c>
      <c r="C26" s="25">
        <v>123.229</v>
      </c>
      <c r="D26" s="25">
        <v>127.82899999999999</v>
      </c>
      <c r="E26" s="25">
        <v>131.01300000000001</v>
      </c>
      <c r="F26" s="25">
        <v>138.67699999999999</v>
      </c>
      <c r="G26" s="25">
        <v>122.724</v>
      </c>
      <c r="H26" s="25">
        <v>112.91</v>
      </c>
      <c r="I26" s="25">
        <v>110.066</v>
      </c>
      <c r="J26" s="25">
        <v>111.15600000000001</v>
      </c>
      <c r="K26" s="25">
        <v>112.833</v>
      </c>
      <c r="L26" s="25">
        <v>113.02200000000001</v>
      </c>
      <c r="M26" s="25">
        <v>116.38800000000001</v>
      </c>
      <c r="N26" s="25">
        <v>111.768</v>
      </c>
      <c r="O26" s="25">
        <v>89.646000000000001</v>
      </c>
      <c r="P26" s="25">
        <v>92.789000000000001</v>
      </c>
      <c r="Q26" s="25">
        <v>97.751000000000005</v>
      </c>
      <c r="R26" s="25">
        <v>100</v>
      </c>
      <c r="S26" s="25">
        <v>100.714</v>
      </c>
      <c r="T26" s="25">
        <v>103.024</v>
      </c>
      <c r="U26" s="25">
        <v>103.23099999999999</v>
      </c>
      <c r="V26" s="25">
        <v>103.056</v>
      </c>
      <c r="W26" s="25">
        <v>105.208</v>
      </c>
      <c r="X26" s="25">
        <v>106.72799999999999</v>
      </c>
      <c r="AA26" s="31"/>
      <c r="AD26" s="32"/>
      <c r="AE26" s="32"/>
      <c r="AF26" s="34"/>
      <c r="AG26" s="34"/>
    </row>
    <row r="27" spans="1:33" ht="12.75" customHeight="1" x14ac:dyDescent="0.25">
      <c r="A27" s="24" t="s">
        <v>57</v>
      </c>
      <c r="B27" s="24" t="s">
        <v>58</v>
      </c>
      <c r="C27" s="25">
        <v>90.366</v>
      </c>
      <c r="D27" s="25">
        <v>94.76</v>
      </c>
      <c r="E27" s="25">
        <v>106.17400000000001</v>
      </c>
      <c r="F27" s="25">
        <v>101.36199999999999</v>
      </c>
      <c r="G27" s="25">
        <v>96.814999999999998</v>
      </c>
      <c r="H27" s="25">
        <v>102.134</v>
      </c>
      <c r="I27" s="25">
        <v>104.794</v>
      </c>
      <c r="J27" s="25">
        <v>107.795</v>
      </c>
      <c r="K27" s="25">
        <v>110.64700000000001</v>
      </c>
      <c r="L27" s="25">
        <v>111.486</v>
      </c>
      <c r="M27" s="25">
        <v>107.575</v>
      </c>
      <c r="N27" s="25">
        <v>87.350999999999999</v>
      </c>
      <c r="O27" s="25">
        <v>69.679000000000002</v>
      </c>
      <c r="P27" s="25">
        <v>87.72</v>
      </c>
      <c r="Q27" s="25">
        <v>99.003</v>
      </c>
      <c r="R27" s="25">
        <v>100</v>
      </c>
      <c r="S27" s="25">
        <v>109.33199999999999</v>
      </c>
      <c r="T27" s="25">
        <v>120.078</v>
      </c>
      <c r="U27" s="25">
        <v>127.45099999999999</v>
      </c>
      <c r="V27" s="25">
        <v>132.113</v>
      </c>
      <c r="W27" s="25">
        <v>132.65899999999999</v>
      </c>
      <c r="X27" s="25">
        <v>138.67699999999999</v>
      </c>
      <c r="AA27" s="31"/>
      <c r="AD27" s="32"/>
      <c r="AE27" s="32"/>
      <c r="AF27" s="34"/>
      <c r="AG27" s="34"/>
    </row>
    <row r="28" spans="1:33" ht="12.75" customHeight="1" x14ac:dyDescent="0.25">
      <c r="A28" s="24" t="s">
        <v>59</v>
      </c>
      <c r="B28" s="24" t="s">
        <v>60</v>
      </c>
      <c r="C28" s="25">
        <v>73.400000000000006</v>
      </c>
      <c r="D28" s="25">
        <v>86.177000000000007</v>
      </c>
      <c r="E28" s="25">
        <v>83.581999999999994</v>
      </c>
      <c r="F28" s="25">
        <v>73.004000000000005</v>
      </c>
      <c r="G28" s="25">
        <v>79.822000000000003</v>
      </c>
      <c r="H28" s="25">
        <v>76.703000000000003</v>
      </c>
      <c r="I28" s="25">
        <v>73.224999999999994</v>
      </c>
      <c r="J28" s="25">
        <v>72.742000000000004</v>
      </c>
      <c r="K28" s="25">
        <v>81.99</v>
      </c>
      <c r="L28" s="25">
        <v>82.430999999999997</v>
      </c>
      <c r="M28" s="25">
        <v>99.460999999999999</v>
      </c>
      <c r="N28" s="25">
        <v>98.838999999999999</v>
      </c>
      <c r="O28" s="25">
        <v>89.671000000000006</v>
      </c>
      <c r="P28" s="25">
        <v>89.072999999999993</v>
      </c>
      <c r="Q28" s="25">
        <v>90.557000000000002</v>
      </c>
      <c r="R28" s="25">
        <v>100</v>
      </c>
      <c r="S28" s="25">
        <v>103.82299999999999</v>
      </c>
      <c r="T28" s="25">
        <v>108.752</v>
      </c>
      <c r="U28" s="25">
        <v>110.345</v>
      </c>
      <c r="V28" s="25">
        <v>104.25</v>
      </c>
      <c r="W28" s="25">
        <v>104.46599999999999</v>
      </c>
      <c r="X28" s="25">
        <v>110.78400000000001</v>
      </c>
      <c r="AA28" s="31"/>
      <c r="AD28" s="32"/>
      <c r="AE28" s="32"/>
      <c r="AF28" s="34"/>
      <c r="AG28" s="34"/>
    </row>
    <row r="29" spans="1:33" ht="12.75" customHeight="1" x14ac:dyDescent="0.25">
      <c r="A29" s="24" t="s">
        <v>61</v>
      </c>
      <c r="B29" s="24" t="s">
        <v>62</v>
      </c>
      <c r="C29" s="25">
        <v>128.31800000000001</v>
      </c>
      <c r="D29" s="25">
        <v>136.5</v>
      </c>
      <c r="E29" s="25">
        <v>139.428</v>
      </c>
      <c r="F29" s="25">
        <v>147.232</v>
      </c>
      <c r="G29" s="25">
        <v>139.952</v>
      </c>
      <c r="H29" s="25">
        <v>143.47</v>
      </c>
      <c r="I29" s="25">
        <v>141.56</v>
      </c>
      <c r="J29" s="25">
        <v>144.619</v>
      </c>
      <c r="K29" s="25">
        <v>150.119</v>
      </c>
      <c r="L29" s="25">
        <v>149.28100000000001</v>
      </c>
      <c r="M29" s="25">
        <v>144.84399999999999</v>
      </c>
      <c r="N29" s="25">
        <v>125.758</v>
      </c>
      <c r="O29" s="25">
        <v>94.742000000000004</v>
      </c>
      <c r="P29" s="25">
        <v>91.099000000000004</v>
      </c>
      <c r="Q29" s="25">
        <v>89.260999999999996</v>
      </c>
      <c r="R29" s="25">
        <v>100</v>
      </c>
      <c r="S29" s="25">
        <v>100.93600000000001</v>
      </c>
      <c r="T29" s="25">
        <v>101.54300000000001</v>
      </c>
      <c r="U29" s="25">
        <v>107.256</v>
      </c>
      <c r="V29" s="25">
        <v>107.262</v>
      </c>
      <c r="W29" s="25">
        <v>107.73</v>
      </c>
      <c r="X29" s="25">
        <v>107.833</v>
      </c>
      <c r="AA29" s="31"/>
      <c r="AD29" s="32"/>
      <c r="AE29" s="32"/>
      <c r="AF29" s="34"/>
      <c r="AG29" s="34"/>
    </row>
    <row r="30" spans="1:33" ht="12.75" customHeight="1" x14ac:dyDescent="0.25">
      <c r="A30" s="24" t="s">
        <v>63</v>
      </c>
      <c r="B30" s="24" t="s">
        <v>64</v>
      </c>
      <c r="C30" s="25">
        <v>88.766000000000005</v>
      </c>
      <c r="D30" s="25">
        <v>92.611999999999995</v>
      </c>
      <c r="E30" s="25">
        <v>90.724999999999994</v>
      </c>
      <c r="F30" s="25">
        <v>100.925</v>
      </c>
      <c r="G30" s="25">
        <v>92.207999999999998</v>
      </c>
      <c r="H30" s="25">
        <v>97.718999999999994</v>
      </c>
      <c r="I30" s="25">
        <v>100.252</v>
      </c>
      <c r="J30" s="25">
        <v>100.254</v>
      </c>
      <c r="K30" s="25">
        <v>108.753</v>
      </c>
      <c r="L30" s="25">
        <v>111.77</v>
      </c>
      <c r="M30" s="25">
        <v>111.52200000000001</v>
      </c>
      <c r="N30" s="25">
        <v>115.593</v>
      </c>
      <c r="O30" s="25">
        <v>108.245</v>
      </c>
      <c r="P30" s="25">
        <v>106.46</v>
      </c>
      <c r="Q30" s="25">
        <v>105.40300000000001</v>
      </c>
      <c r="R30" s="25">
        <v>100</v>
      </c>
      <c r="S30" s="25">
        <v>106.502</v>
      </c>
      <c r="T30" s="25">
        <v>102.96</v>
      </c>
      <c r="U30" s="25">
        <v>104.26300000000001</v>
      </c>
      <c r="V30" s="25">
        <v>104.45399999999999</v>
      </c>
      <c r="W30" s="25">
        <v>105.76300000000001</v>
      </c>
      <c r="X30" s="25">
        <v>108.378</v>
      </c>
      <c r="AA30" s="31"/>
      <c r="AD30" s="32"/>
      <c r="AE30" s="32"/>
      <c r="AF30" s="34"/>
      <c r="AG30" s="34"/>
    </row>
    <row r="31" spans="1:33" ht="12.75" customHeight="1" x14ac:dyDescent="0.25">
      <c r="A31" s="24" t="s">
        <v>65</v>
      </c>
      <c r="B31" s="24" t="s">
        <v>66</v>
      </c>
      <c r="C31" s="25">
        <v>104.88200000000001</v>
      </c>
      <c r="D31" s="25">
        <v>105.562</v>
      </c>
      <c r="E31" s="25">
        <v>105.887</v>
      </c>
      <c r="F31" s="25">
        <v>106.039</v>
      </c>
      <c r="G31" s="25">
        <v>102.696</v>
      </c>
      <c r="H31" s="25">
        <v>103.861</v>
      </c>
      <c r="I31" s="25">
        <v>102.38</v>
      </c>
      <c r="J31" s="25">
        <v>104.73</v>
      </c>
      <c r="K31" s="25">
        <v>107.523</v>
      </c>
      <c r="L31" s="25">
        <v>107.447</v>
      </c>
      <c r="M31" s="25">
        <v>109.43600000000001</v>
      </c>
      <c r="N31" s="25">
        <v>103.15300000000001</v>
      </c>
      <c r="O31" s="25">
        <v>97.266999999999996</v>
      </c>
      <c r="P31" s="25">
        <v>99.186999999999998</v>
      </c>
      <c r="Q31" s="25">
        <v>99.034000000000006</v>
      </c>
      <c r="R31" s="25">
        <v>100</v>
      </c>
      <c r="S31" s="25">
        <v>102.71</v>
      </c>
      <c r="T31" s="25">
        <v>101.414</v>
      </c>
      <c r="U31" s="25">
        <v>102.34</v>
      </c>
      <c r="V31" s="25">
        <v>103.8</v>
      </c>
      <c r="W31" s="25">
        <v>103.202</v>
      </c>
      <c r="X31" s="25">
        <v>103.795</v>
      </c>
      <c r="AA31" s="31"/>
      <c r="AD31" s="32"/>
      <c r="AE31" s="32"/>
      <c r="AF31" s="34"/>
      <c r="AG31" s="34"/>
    </row>
    <row r="32" spans="1:33" ht="12.75" customHeight="1" x14ac:dyDescent="0.25">
      <c r="A32" s="24" t="s">
        <v>67</v>
      </c>
      <c r="B32" s="24" t="s">
        <v>68</v>
      </c>
      <c r="C32" s="25">
        <v>96.403000000000006</v>
      </c>
      <c r="D32" s="25">
        <v>98.629000000000005</v>
      </c>
      <c r="E32" s="25">
        <v>96.043000000000006</v>
      </c>
      <c r="F32" s="25">
        <v>97.391999999999996</v>
      </c>
      <c r="G32" s="25">
        <v>96.778999999999996</v>
      </c>
      <c r="H32" s="25">
        <v>95.566000000000003</v>
      </c>
      <c r="I32" s="25">
        <v>96.793000000000006</v>
      </c>
      <c r="J32" s="25">
        <v>96.861000000000004</v>
      </c>
      <c r="K32" s="25">
        <v>100.39100000000001</v>
      </c>
      <c r="L32" s="25">
        <v>101.139</v>
      </c>
      <c r="M32" s="25">
        <v>101.67700000000001</v>
      </c>
      <c r="N32" s="25">
        <v>100.49</v>
      </c>
      <c r="O32" s="25">
        <v>101.32299999999999</v>
      </c>
      <c r="P32" s="25">
        <v>100.779</v>
      </c>
      <c r="Q32" s="25">
        <v>99.14</v>
      </c>
      <c r="R32" s="25">
        <v>100</v>
      </c>
      <c r="S32" s="25">
        <v>101.708</v>
      </c>
      <c r="T32" s="25">
        <v>101.117</v>
      </c>
      <c r="U32" s="25">
        <v>104.733</v>
      </c>
      <c r="V32" s="25">
        <v>106.146</v>
      </c>
      <c r="W32" s="25">
        <v>107.499</v>
      </c>
      <c r="X32" s="25">
        <v>108.48</v>
      </c>
      <c r="AA32" s="31"/>
      <c r="AD32" s="32"/>
      <c r="AE32" s="32"/>
      <c r="AF32" s="34"/>
      <c r="AG32" s="34"/>
    </row>
    <row r="33" spans="1:33" ht="12.75" customHeight="1" x14ac:dyDescent="0.25">
      <c r="A33" s="24" t="s">
        <v>69</v>
      </c>
      <c r="B33" s="24" t="s">
        <v>70</v>
      </c>
      <c r="C33" s="25">
        <v>215.221</v>
      </c>
      <c r="D33" s="25">
        <v>212.114</v>
      </c>
      <c r="E33" s="25">
        <v>214.542</v>
      </c>
      <c r="F33" s="25">
        <v>210.19399999999999</v>
      </c>
      <c r="G33" s="25">
        <v>189.114</v>
      </c>
      <c r="H33" s="25">
        <v>188.01900000000001</v>
      </c>
      <c r="I33" s="25">
        <v>180.042</v>
      </c>
      <c r="J33" s="25">
        <v>180.34299999999999</v>
      </c>
      <c r="K33" s="25">
        <v>182.05699999999999</v>
      </c>
      <c r="L33" s="25">
        <v>163.965</v>
      </c>
      <c r="M33" s="25">
        <v>145.23099999999999</v>
      </c>
      <c r="N33" s="25">
        <v>123.26</v>
      </c>
      <c r="O33" s="25">
        <v>99.873999999999995</v>
      </c>
      <c r="P33" s="25">
        <v>104.901</v>
      </c>
      <c r="Q33" s="25">
        <v>102.509</v>
      </c>
      <c r="R33" s="25">
        <v>100</v>
      </c>
      <c r="S33" s="25">
        <v>103.682</v>
      </c>
      <c r="T33" s="25">
        <v>105.476</v>
      </c>
      <c r="U33" s="25">
        <v>101.82599999999999</v>
      </c>
      <c r="V33" s="25">
        <v>99.831999999999994</v>
      </c>
      <c r="W33" s="25">
        <v>102.254</v>
      </c>
      <c r="X33" s="25">
        <v>104.58499999999999</v>
      </c>
      <c r="AA33" s="31"/>
      <c r="AD33" s="32"/>
      <c r="AE33" s="32"/>
      <c r="AF33" s="34"/>
      <c r="AG33" s="34"/>
    </row>
    <row r="34" spans="1:33" ht="12.75" customHeight="1" x14ac:dyDescent="0.25">
      <c r="A34" s="24" t="s">
        <v>71</v>
      </c>
      <c r="B34" s="24" t="s">
        <v>72</v>
      </c>
      <c r="C34" s="25">
        <v>525.35299999999995</v>
      </c>
      <c r="D34" s="25">
        <v>472.709</v>
      </c>
      <c r="E34" s="25">
        <v>453.55799999999999</v>
      </c>
      <c r="F34" s="25">
        <v>447.34300000000002</v>
      </c>
      <c r="G34" s="25">
        <v>348.42200000000003</v>
      </c>
      <c r="H34" s="25">
        <v>302.97399999999999</v>
      </c>
      <c r="I34" s="25">
        <v>265.654</v>
      </c>
      <c r="J34" s="25">
        <v>230.54499999999999</v>
      </c>
      <c r="K34" s="25">
        <v>235.535</v>
      </c>
      <c r="L34" s="25">
        <v>226.815</v>
      </c>
      <c r="M34" s="25">
        <v>170.262</v>
      </c>
      <c r="N34" s="25">
        <v>149.65</v>
      </c>
      <c r="O34" s="25">
        <v>134.57</v>
      </c>
      <c r="P34" s="25">
        <v>127.48699999999999</v>
      </c>
      <c r="Q34" s="25">
        <v>133.01599999999999</v>
      </c>
      <c r="R34" s="25">
        <v>100</v>
      </c>
      <c r="S34" s="25">
        <v>99.259</v>
      </c>
      <c r="T34" s="25">
        <v>95.078000000000003</v>
      </c>
      <c r="U34" s="25">
        <v>91.855999999999995</v>
      </c>
      <c r="V34" s="25">
        <v>90.325000000000003</v>
      </c>
      <c r="W34" s="25">
        <v>92.801000000000002</v>
      </c>
      <c r="X34" s="25">
        <v>96.501999999999995</v>
      </c>
      <c r="AA34" s="31"/>
      <c r="AD34" s="32"/>
      <c r="AE34" s="32"/>
      <c r="AF34" s="34"/>
      <c r="AG34" s="34"/>
    </row>
    <row r="35" spans="1:33" ht="12.75" customHeight="1" x14ac:dyDescent="0.25">
      <c r="A35" s="24" t="s">
        <v>73</v>
      </c>
      <c r="B35" s="24" t="s">
        <v>74</v>
      </c>
      <c r="C35" s="25">
        <v>123.15900000000001</v>
      </c>
      <c r="D35" s="25">
        <v>123.387</v>
      </c>
      <c r="E35" s="25">
        <v>124.92100000000001</v>
      </c>
      <c r="F35" s="25">
        <v>121.327</v>
      </c>
      <c r="G35" s="25">
        <v>115.233</v>
      </c>
      <c r="H35" s="25">
        <v>115.93600000000001</v>
      </c>
      <c r="I35" s="25">
        <v>112.467</v>
      </c>
      <c r="J35" s="25">
        <v>112.64400000000001</v>
      </c>
      <c r="K35" s="25">
        <v>112.395</v>
      </c>
      <c r="L35" s="25">
        <v>111.08</v>
      </c>
      <c r="M35" s="25">
        <v>112.229</v>
      </c>
      <c r="N35" s="25">
        <v>107.062</v>
      </c>
      <c r="O35" s="25">
        <v>96.697999999999993</v>
      </c>
      <c r="P35" s="25">
        <v>98.17</v>
      </c>
      <c r="Q35" s="25">
        <v>98.340999999999994</v>
      </c>
      <c r="R35" s="25">
        <v>100</v>
      </c>
      <c r="S35" s="25">
        <v>99.924999999999997</v>
      </c>
      <c r="T35" s="25">
        <v>99.033000000000001</v>
      </c>
      <c r="U35" s="25">
        <v>98.281999999999996</v>
      </c>
      <c r="V35" s="25">
        <v>97.322999999999993</v>
      </c>
      <c r="W35" s="25">
        <v>95.191000000000003</v>
      </c>
      <c r="X35" s="25">
        <v>95.525000000000006</v>
      </c>
      <c r="AA35" s="31"/>
      <c r="AD35" s="32"/>
      <c r="AE35" s="32"/>
      <c r="AF35" s="34"/>
      <c r="AG35" s="34"/>
    </row>
    <row r="36" spans="1:33" ht="12.75" customHeight="1" x14ac:dyDescent="0.25">
      <c r="A36" s="24" t="s">
        <v>75</v>
      </c>
      <c r="B36" s="24" t="s">
        <v>76</v>
      </c>
      <c r="C36" s="25">
        <v>138.60300000000001</v>
      </c>
      <c r="D36" s="25">
        <v>140.161</v>
      </c>
      <c r="E36" s="25">
        <v>141.774</v>
      </c>
      <c r="F36" s="25">
        <v>143.726</v>
      </c>
      <c r="G36" s="25">
        <v>140.40100000000001</v>
      </c>
      <c r="H36" s="25">
        <v>138.47200000000001</v>
      </c>
      <c r="I36" s="25">
        <v>131.649</v>
      </c>
      <c r="J36" s="25">
        <v>131.37899999999999</v>
      </c>
      <c r="K36" s="25">
        <v>130.107</v>
      </c>
      <c r="L36" s="25">
        <v>127.244</v>
      </c>
      <c r="M36" s="25">
        <v>128.923</v>
      </c>
      <c r="N36" s="25">
        <v>121.477</v>
      </c>
      <c r="O36" s="25">
        <v>103.158</v>
      </c>
      <c r="P36" s="25">
        <v>102.626</v>
      </c>
      <c r="Q36" s="25">
        <v>101.553</v>
      </c>
      <c r="R36" s="25">
        <v>100</v>
      </c>
      <c r="S36" s="25">
        <v>99.763999999999996</v>
      </c>
      <c r="T36" s="25">
        <v>98.16</v>
      </c>
      <c r="U36" s="25">
        <v>97.492999999999995</v>
      </c>
      <c r="V36" s="25">
        <v>100.001</v>
      </c>
      <c r="W36" s="25">
        <v>96.162000000000006</v>
      </c>
      <c r="X36" s="25">
        <v>96.866</v>
      </c>
      <c r="AA36" s="31"/>
      <c r="AD36" s="32"/>
      <c r="AE36" s="32"/>
      <c r="AF36" s="34"/>
      <c r="AG36" s="34"/>
    </row>
    <row r="37" spans="1:33" ht="12.75" customHeight="1" x14ac:dyDescent="0.25">
      <c r="A37" s="24" t="s">
        <v>77</v>
      </c>
      <c r="B37" s="24" t="s">
        <v>78</v>
      </c>
      <c r="C37" s="25">
        <v>88.444999999999993</v>
      </c>
      <c r="D37" s="25">
        <v>87.322999999999993</v>
      </c>
      <c r="E37" s="25">
        <v>89.683999999999997</v>
      </c>
      <c r="F37" s="25">
        <v>89.281000000000006</v>
      </c>
      <c r="G37" s="25">
        <v>90.025999999999996</v>
      </c>
      <c r="H37" s="25">
        <v>93.128</v>
      </c>
      <c r="I37" s="25">
        <v>88.183000000000007</v>
      </c>
      <c r="J37" s="25">
        <v>95.905000000000001</v>
      </c>
      <c r="K37" s="25">
        <v>101.392</v>
      </c>
      <c r="L37" s="25">
        <v>100.449</v>
      </c>
      <c r="M37" s="25">
        <v>103.22</v>
      </c>
      <c r="N37" s="25">
        <v>98.938000000000002</v>
      </c>
      <c r="O37" s="25">
        <v>98.766000000000005</v>
      </c>
      <c r="P37" s="25">
        <v>96.533000000000001</v>
      </c>
      <c r="Q37" s="25">
        <v>99.203999999999994</v>
      </c>
      <c r="R37" s="25">
        <v>100</v>
      </c>
      <c r="S37" s="25">
        <v>103.83499999999999</v>
      </c>
      <c r="T37" s="25">
        <v>100.735</v>
      </c>
      <c r="U37" s="25">
        <v>100.49299999999999</v>
      </c>
      <c r="V37" s="25">
        <v>104.545</v>
      </c>
      <c r="W37" s="25">
        <v>105.837</v>
      </c>
      <c r="X37" s="25">
        <v>107.479</v>
      </c>
      <c r="AA37" s="31"/>
      <c r="AD37" s="32"/>
      <c r="AE37" s="32"/>
      <c r="AF37" s="34"/>
      <c r="AG37" s="34"/>
    </row>
    <row r="38" spans="1:33" ht="12.75" customHeight="1" x14ac:dyDescent="0.25">
      <c r="A38" s="24" t="s">
        <v>79</v>
      </c>
      <c r="B38" s="24" t="s">
        <v>80</v>
      </c>
      <c r="C38" s="25">
        <v>95.075000000000003</v>
      </c>
      <c r="D38" s="25">
        <v>95.932000000000002</v>
      </c>
      <c r="E38" s="25">
        <v>97.353999999999999</v>
      </c>
      <c r="F38" s="25">
        <v>97.216999999999999</v>
      </c>
      <c r="G38" s="25">
        <v>94.936999999999998</v>
      </c>
      <c r="H38" s="25">
        <v>100.35299999999999</v>
      </c>
      <c r="I38" s="25">
        <v>100.041</v>
      </c>
      <c r="J38" s="25">
        <v>104.8</v>
      </c>
      <c r="K38" s="25">
        <v>106.678</v>
      </c>
      <c r="L38" s="25">
        <v>108.82899999999999</v>
      </c>
      <c r="M38" s="25">
        <v>116.396</v>
      </c>
      <c r="N38" s="25">
        <v>105.125</v>
      </c>
      <c r="O38" s="25">
        <v>93.123999999999995</v>
      </c>
      <c r="P38" s="25">
        <v>100.17700000000001</v>
      </c>
      <c r="Q38" s="25">
        <v>98.616</v>
      </c>
      <c r="R38" s="25">
        <v>100</v>
      </c>
      <c r="S38" s="25">
        <v>103.97199999999999</v>
      </c>
      <c r="T38" s="25">
        <v>102.511</v>
      </c>
      <c r="U38" s="25">
        <v>101.82299999999999</v>
      </c>
      <c r="V38" s="25">
        <v>102.77200000000001</v>
      </c>
      <c r="W38" s="25">
        <v>100.032</v>
      </c>
      <c r="X38" s="25">
        <v>99.756</v>
      </c>
      <c r="AA38" s="31"/>
      <c r="AD38" s="32"/>
      <c r="AE38" s="32"/>
      <c r="AF38" s="34"/>
      <c r="AG38" s="34"/>
    </row>
    <row r="39" spans="1:33" ht="12.75" customHeight="1" x14ac:dyDescent="0.25">
      <c r="A39" s="24" t="s">
        <v>81</v>
      </c>
      <c r="B39" s="24" t="s">
        <v>82</v>
      </c>
      <c r="C39" s="25">
        <v>108.199</v>
      </c>
      <c r="D39" s="25">
        <v>112.059</v>
      </c>
      <c r="E39" s="25">
        <v>117.864</v>
      </c>
      <c r="F39" s="25">
        <v>119.518</v>
      </c>
      <c r="G39" s="25">
        <v>112.633</v>
      </c>
      <c r="H39" s="25">
        <v>114.87</v>
      </c>
      <c r="I39" s="25">
        <v>114.339</v>
      </c>
      <c r="J39" s="25">
        <v>115.587</v>
      </c>
      <c r="K39" s="25">
        <v>116.708</v>
      </c>
      <c r="L39" s="25">
        <v>115.994</v>
      </c>
      <c r="M39" s="25">
        <v>113.63500000000001</v>
      </c>
      <c r="N39" s="25">
        <v>102.38500000000001</v>
      </c>
      <c r="O39" s="25">
        <v>86.938000000000002</v>
      </c>
      <c r="P39" s="25">
        <v>94.054000000000002</v>
      </c>
      <c r="Q39" s="25">
        <v>95.25</v>
      </c>
      <c r="R39" s="25">
        <v>100</v>
      </c>
      <c r="S39" s="25">
        <v>101.539</v>
      </c>
      <c r="T39" s="25">
        <v>103.598</v>
      </c>
      <c r="U39" s="25">
        <v>105.828</v>
      </c>
      <c r="V39" s="25">
        <v>106.68300000000001</v>
      </c>
      <c r="W39" s="25">
        <v>103.462</v>
      </c>
      <c r="X39" s="25">
        <v>102.6</v>
      </c>
      <c r="AA39" s="31"/>
      <c r="AD39" s="32"/>
      <c r="AE39" s="32"/>
      <c r="AF39" s="34"/>
      <c r="AG39" s="34"/>
    </row>
    <row r="40" spans="1:33" ht="12.75" customHeight="1" x14ac:dyDescent="0.25">
      <c r="A40" s="24" t="s">
        <v>83</v>
      </c>
      <c r="B40" s="21" t="s">
        <v>84</v>
      </c>
      <c r="C40" s="25">
        <v>57.984000000000002</v>
      </c>
      <c r="D40" s="25">
        <v>61.198999999999998</v>
      </c>
      <c r="E40" s="25">
        <v>65.125</v>
      </c>
      <c r="F40" s="25">
        <v>68.162999999999997</v>
      </c>
      <c r="G40" s="25">
        <v>68.055000000000007</v>
      </c>
      <c r="H40" s="25">
        <v>70.989999999999995</v>
      </c>
      <c r="I40" s="25">
        <v>73.974999999999994</v>
      </c>
      <c r="J40" s="25">
        <v>78.088999999999999</v>
      </c>
      <c r="K40" s="25">
        <v>82.052000000000007</v>
      </c>
      <c r="L40" s="25">
        <v>85.031999999999996</v>
      </c>
      <c r="M40" s="25">
        <v>88.296999999999997</v>
      </c>
      <c r="N40" s="25">
        <v>89.311999999999998</v>
      </c>
      <c r="O40" s="25">
        <v>74.177999999999997</v>
      </c>
      <c r="P40" s="25">
        <v>86.552999999999997</v>
      </c>
      <c r="Q40" s="25">
        <v>94.763000000000005</v>
      </c>
      <c r="R40" s="25">
        <v>100</v>
      </c>
      <c r="S40" s="25">
        <v>103.00700000000001</v>
      </c>
      <c r="T40" s="25">
        <v>106.81399999999999</v>
      </c>
      <c r="U40" s="25">
        <v>107.599</v>
      </c>
      <c r="V40" s="25">
        <v>106.292</v>
      </c>
      <c r="W40" s="25">
        <v>110.605</v>
      </c>
      <c r="X40" s="25">
        <v>114.238</v>
      </c>
      <c r="AA40" s="31"/>
      <c r="AD40" s="32"/>
      <c r="AE40" s="32"/>
      <c r="AF40" s="34"/>
      <c r="AG40" s="34"/>
    </row>
    <row r="41" spans="1:33" ht="12.75" customHeight="1" x14ac:dyDescent="0.25">
      <c r="A41" s="24" t="s">
        <v>85</v>
      </c>
      <c r="B41" s="21" t="s">
        <v>86</v>
      </c>
      <c r="C41" s="25">
        <v>75.328999999999994</v>
      </c>
      <c r="D41" s="25">
        <v>78.945999999999998</v>
      </c>
      <c r="E41" s="25">
        <v>83.742000000000004</v>
      </c>
      <c r="F41" s="25">
        <v>86.093000000000004</v>
      </c>
      <c r="G41" s="25">
        <v>85.135999999999996</v>
      </c>
      <c r="H41" s="25">
        <v>90.161000000000001</v>
      </c>
      <c r="I41" s="25">
        <v>95.093000000000004</v>
      </c>
      <c r="J41" s="25">
        <v>100.13200000000001</v>
      </c>
      <c r="K41" s="25">
        <v>101.60899999999999</v>
      </c>
      <c r="L41" s="25">
        <v>103.65</v>
      </c>
      <c r="M41" s="25">
        <v>103.21299999999999</v>
      </c>
      <c r="N41" s="25">
        <v>96.813000000000002</v>
      </c>
      <c r="O41" s="25">
        <v>90.745000000000005</v>
      </c>
      <c r="P41" s="25">
        <v>96.81</v>
      </c>
      <c r="Q41" s="25">
        <v>97.518000000000001</v>
      </c>
      <c r="R41" s="25">
        <v>100</v>
      </c>
      <c r="S41" s="25">
        <v>104.033</v>
      </c>
      <c r="T41" s="25">
        <v>107.779</v>
      </c>
      <c r="U41" s="25">
        <v>113.143</v>
      </c>
      <c r="V41" s="25">
        <v>117.43899999999999</v>
      </c>
      <c r="W41" s="25">
        <v>121.735</v>
      </c>
      <c r="X41" s="25">
        <v>125.783</v>
      </c>
      <c r="AA41" s="31"/>
      <c r="AD41" s="32"/>
      <c r="AE41" s="32"/>
      <c r="AF41" s="34"/>
      <c r="AG41" s="34"/>
    </row>
    <row r="42" spans="1:33" ht="12.75" customHeight="1" x14ac:dyDescent="0.25">
      <c r="A42" s="24" t="s">
        <v>87</v>
      </c>
      <c r="B42" s="24" t="s">
        <v>205</v>
      </c>
      <c r="C42" s="25">
        <v>101.76600000000001</v>
      </c>
      <c r="D42" s="25">
        <v>101.801</v>
      </c>
      <c r="E42" s="25">
        <v>111.48399999999999</v>
      </c>
      <c r="F42" s="25">
        <v>109.639</v>
      </c>
      <c r="G42" s="25">
        <v>100.57</v>
      </c>
      <c r="H42" s="25">
        <v>111.202</v>
      </c>
      <c r="I42" s="25">
        <v>111.447</v>
      </c>
      <c r="J42" s="25">
        <v>113.68899999999999</v>
      </c>
      <c r="K42" s="25">
        <v>108.001</v>
      </c>
      <c r="L42" s="25">
        <v>105.11499999999999</v>
      </c>
      <c r="M42" s="25">
        <v>104.818</v>
      </c>
      <c r="N42" s="25">
        <v>90.12</v>
      </c>
      <c r="O42" s="25">
        <v>70.317999999999998</v>
      </c>
      <c r="P42" s="25">
        <v>91.393000000000001</v>
      </c>
      <c r="Q42" s="25">
        <v>89.611000000000004</v>
      </c>
      <c r="R42" s="25">
        <v>100</v>
      </c>
      <c r="S42" s="25">
        <v>107.771</v>
      </c>
      <c r="T42" s="25">
        <v>116.682</v>
      </c>
      <c r="U42" s="25">
        <v>129.88800000000001</v>
      </c>
      <c r="V42" s="25">
        <v>144.435</v>
      </c>
      <c r="W42" s="25">
        <v>152.44900000000001</v>
      </c>
      <c r="X42" s="25">
        <v>154.995</v>
      </c>
      <c r="AA42" s="31"/>
      <c r="AD42" s="32"/>
      <c r="AE42" s="32"/>
      <c r="AF42" s="34"/>
      <c r="AG42" s="34"/>
    </row>
    <row r="43" spans="1:33" ht="12.75" customHeight="1" x14ac:dyDescent="0.25">
      <c r="A43" s="24" t="s">
        <v>89</v>
      </c>
      <c r="B43" s="24" t="s">
        <v>206</v>
      </c>
      <c r="C43" s="25">
        <v>100.536</v>
      </c>
      <c r="D43" s="25">
        <v>102.111</v>
      </c>
      <c r="E43" s="25">
        <v>105.214</v>
      </c>
      <c r="F43" s="25">
        <v>103.39700000000001</v>
      </c>
      <c r="G43" s="25">
        <v>106.13800000000001</v>
      </c>
      <c r="H43" s="25">
        <v>104.797</v>
      </c>
      <c r="I43" s="25">
        <v>104.261</v>
      </c>
      <c r="J43" s="25">
        <v>105.55200000000001</v>
      </c>
      <c r="K43" s="25">
        <v>103.371</v>
      </c>
      <c r="L43" s="25">
        <v>105.69</v>
      </c>
      <c r="M43" s="25">
        <v>104.407</v>
      </c>
      <c r="N43" s="25">
        <v>101.664</v>
      </c>
      <c r="O43" s="25">
        <v>98.266999999999996</v>
      </c>
      <c r="P43" s="25">
        <v>103.833</v>
      </c>
      <c r="Q43" s="25">
        <v>102.363</v>
      </c>
      <c r="R43" s="25">
        <v>100</v>
      </c>
      <c r="S43" s="25">
        <v>99.477000000000004</v>
      </c>
      <c r="T43" s="25">
        <v>99.956999999999994</v>
      </c>
      <c r="U43" s="25">
        <v>99.703000000000003</v>
      </c>
      <c r="V43" s="25">
        <v>98.447000000000003</v>
      </c>
      <c r="W43" s="25">
        <v>101.47</v>
      </c>
      <c r="X43" s="25">
        <v>102.22</v>
      </c>
      <c r="AA43" s="31"/>
      <c r="AD43" s="32"/>
      <c r="AE43" s="32"/>
      <c r="AF43" s="34"/>
      <c r="AG43" s="34"/>
    </row>
    <row r="44" spans="1:33" ht="12.75" customHeight="1" x14ac:dyDescent="0.25">
      <c r="A44" s="24" t="s">
        <v>91</v>
      </c>
      <c r="B44" s="24" t="s">
        <v>207</v>
      </c>
      <c r="C44" s="25">
        <v>61.228999999999999</v>
      </c>
      <c r="D44" s="25">
        <v>64.896000000000001</v>
      </c>
      <c r="E44" s="25">
        <v>69.606999999999999</v>
      </c>
      <c r="F44" s="25">
        <v>71.748999999999995</v>
      </c>
      <c r="G44" s="25">
        <v>73.17</v>
      </c>
      <c r="H44" s="25">
        <v>77.844999999999999</v>
      </c>
      <c r="I44" s="25">
        <v>90.478999999999999</v>
      </c>
      <c r="J44" s="25">
        <v>99.007999999999996</v>
      </c>
      <c r="K44" s="25">
        <v>102.72499999999999</v>
      </c>
      <c r="L44" s="25">
        <v>104.31</v>
      </c>
      <c r="M44" s="25">
        <v>108.39700000000001</v>
      </c>
      <c r="N44" s="25">
        <v>106.054</v>
      </c>
      <c r="O44" s="25">
        <v>112.086</v>
      </c>
      <c r="P44" s="25">
        <v>109.328</v>
      </c>
      <c r="Q44" s="25">
        <v>107.40900000000001</v>
      </c>
      <c r="R44" s="25">
        <v>100</v>
      </c>
      <c r="S44" s="25">
        <v>102.556</v>
      </c>
      <c r="T44" s="25">
        <v>105.349</v>
      </c>
      <c r="U44" s="25">
        <v>108.8</v>
      </c>
      <c r="V44" s="25">
        <v>107.902</v>
      </c>
      <c r="W44" s="25">
        <v>109.629</v>
      </c>
      <c r="X44" s="25">
        <v>114.247</v>
      </c>
      <c r="AA44" s="31"/>
      <c r="AD44" s="32"/>
      <c r="AE44" s="32"/>
      <c r="AF44" s="34"/>
      <c r="AG44" s="34"/>
    </row>
    <row r="45" spans="1:33" ht="12.75" customHeight="1" x14ac:dyDescent="0.25">
      <c r="A45" s="24" t="s">
        <v>93</v>
      </c>
      <c r="B45" s="24" t="s">
        <v>208</v>
      </c>
      <c r="C45" s="25">
        <v>66.084000000000003</v>
      </c>
      <c r="D45" s="25">
        <v>70.960999999999999</v>
      </c>
      <c r="E45" s="25">
        <v>74.742000000000004</v>
      </c>
      <c r="F45" s="25">
        <v>79.105000000000004</v>
      </c>
      <c r="G45" s="25">
        <v>78.858999999999995</v>
      </c>
      <c r="H45" s="25">
        <v>83.796000000000006</v>
      </c>
      <c r="I45" s="25">
        <v>89.244</v>
      </c>
      <c r="J45" s="25">
        <v>95.048000000000002</v>
      </c>
      <c r="K45" s="25">
        <v>98.896000000000001</v>
      </c>
      <c r="L45" s="25">
        <v>102.413</v>
      </c>
      <c r="M45" s="25">
        <v>101.005</v>
      </c>
      <c r="N45" s="25">
        <v>94.98</v>
      </c>
      <c r="O45" s="25">
        <v>89.010999999999996</v>
      </c>
      <c r="P45" s="25">
        <v>93.173000000000002</v>
      </c>
      <c r="Q45" s="25">
        <v>95.87</v>
      </c>
      <c r="R45" s="25">
        <v>100</v>
      </c>
      <c r="S45" s="25">
        <v>104.607</v>
      </c>
      <c r="T45" s="25">
        <v>108.066</v>
      </c>
      <c r="U45" s="25">
        <v>113.373</v>
      </c>
      <c r="V45" s="25">
        <v>117.92100000000001</v>
      </c>
      <c r="W45" s="25">
        <v>122.29</v>
      </c>
      <c r="X45" s="25">
        <v>127.51300000000001</v>
      </c>
      <c r="AA45" s="31"/>
      <c r="AD45" s="32"/>
      <c r="AE45" s="32"/>
      <c r="AF45" s="34"/>
      <c r="AG45" s="34"/>
    </row>
    <row r="46" spans="1:33" ht="12.75" customHeight="1" x14ac:dyDescent="0.25">
      <c r="A46" s="24" t="s">
        <v>95</v>
      </c>
      <c r="B46" s="21" t="s">
        <v>88</v>
      </c>
      <c r="C46" s="25">
        <v>80.125</v>
      </c>
      <c r="D46" s="25">
        <v>84.028999999999996</v>
      </c>
      <c r="E46" s="25">
        <v>86.403000000000006</v>
      </c>
      <c r="F46" s="25">
        <v>86.715000000000003</v>
      </c>
      <c r="G46" s="25">
        <v>82.35</v>
      </c>
      <c r="H46" s="25">
        <v>81.596000000000004</v>
      </c>
      <c r="I46" s="25">
        <v>83.774000000000001</v>
      </c>
      <c r="J46" s="25">
        <v>89.614000000000004</v>
      </c>
      <c r="K46" s="25">
        <v>92.826999999999998</v>
      </c>
      <c r="L46" s="25">
        <v>97.111000000000004</v>
      </c>
      <c r="M46" s="25">
        <v>99.668999999999997</v>
      </c>
      <c r="N46" s="25">
        <v>97.58</v>
      </c>
      <c r="O46" s="25">
        <v>87.613</v>
      </c>
      <c r="P46" s="25">
        <v>92.397999999999996</v>
      </c>
      <c r="Q46" s="25">
        <v>97.858000000000004</v>
      </c>
      <c r="R46" s="25">
        <v>100</v>
      </c>
      <c r="S46" s="25">
        <v>101.886</v>
      </c>
      <c r="T46" s="25">
        <v>107.26</v>
      </c>
      <c r="U46" s="25">
        <v>109.64400000000001</v>
      </c>
      <c r="V46" s="25">
        <v>110.392</v>
      </c>
      <c r="W46" s="25">
        <v>113.223</v>
      </c>
      <c r="X46" s="25">
        <v>116.426</v>
      </c>
      <c r="AA46" s="31"/>
      <c r="AD46" s="32"/>
      <c r="AE46" s="32"/>
      <c r="AF46" s="34"/>
      <c r="AG46" s="34"/>
    </row>
    <row r="47" spans="1:33" ht="12.75" customHeight="1" x14ac:dyDescent="0.25">
      <c r="A47" s="24" t="s">
        <v>97</v>
      </c>
      <c r="B47" s="24" t="s">
        <v>90</v>
      </c>
      <c r="C47" s="25">
        <v>111.69</v>
      </c>
      <c r="D47" s="25">
        <v>113.31399999999999</v>
      </c>
      <c r="E47" s="25">
        <v>112.879</v>
      </c>
      <c r="F47" s="25">
        <v>106.691</v>
      </c>
      <c r="G47" s="25">
        <v>86.972999999999999</v>
      </c>
      <c r="H47" s="25">
        <v>80.471999999999994</v>
      </c>
      <c r="I47" s="25">
        <v>86.272999999999996</v>
      </c>
      <c r="J47" s="25">
        <v>92.822000000000003</v>
      </c>
      <c r="K47" s="25">
        <v>94.3</v>
      </c>
      <c r="L47" s="25">
        <v>96.135999999999996</v>
      </c>
      <c r="M47" s="25">
        <v>99.353999999999999</v>
      </c>
      <c r="N47" s="25">
        <v>96.924999999999997</v>
      </c>
      <c r="O47" s="25">
        <v>89.525000000000006</v>
      </c>
      <c r="P47" s="25">
        <v>93.825999999999993</v>
      </c>
      <c r="Q47" s="25">
        <v>104.32599999999999</v>
      </c>
      <c r="R47" s="25">
        <v>100</v>
      </c>
      <c r="S47" s="25">
        <v>102.09699999999999</v>
      </c>
      <c r="T47" s="25">
        <v>104.791</v>
      </c>
      <c r="U47" s="25">
        <v>108.886</v>
      </c>
      <c r="V47" s="25">
        <v>110.57</v>
      </c>
      <c r="W47" s="25">
        <v>115.035</v>
      </c>
      <c r="X47" s="25">
        <v>120.238</v>
      </c>
      <c r="AA47" s="31"/>
      <c r="AD47" s="32"/>
      <c r="AE47" s="32"/>
      <c r="AF47" s="34"/>
      <c r="AG47" s="34"/>
    </row>
    <row r="48" spans="1:33" ht="12.75" customHeight="1" x14ac:dyDescent="0.25">
      <c r="A48" s="24" t="s">
        <v>99</v>
      </c>
      <c r="B48" s="24" t="s">
        <v>92</v>
      </c>
      <c r="C48" s="25">
        <v>83.971000000000004</v>
      </c>
      <c r="D48" s="25">
        <v>82.885000000000005</v>
      </c>
      <c r="E48" s="25">
        <v>84.072999999999993</v>
      </c>
      <c r="F48" s="25">
        <v>84.066000000000003</v>
      </c>
      <c r="G48" s="25">
        <v>83.602000000000004</v>
      </c>
      <c r="H48" s="25">
        <v>83.194000000000003</v>
      </c>
      <c r="I48" s="25">
        <v>83.968000000000004</v>
      </c>
      <c r="J48" s="25">
        <v>89.251999999999995</v>
      </c>
      <c r="K48" s="25">
        <v>91.653999999999996</v>
      </c>
      <c r="L48" s="25">
        <v>95.260999999999996</v>
      </c>
      <c r="M48" s="25">
        <v>95.855000000000004</v>
      </c>
      <c r="N48" s="25">
        <v>97.04</v>
      </c>
      <c r="O48" s="25">
        <v>81.698999999999998</v>
      </c>
      <c r="P48" s="25">
        <v>94.736999999999995</v>
      </c>
      <c r="Q48" s="25">
        <v>100.053</v>
      </c>
      <c r="R48" s="25">
        <v>100</v>
      </c>
      <c r="S48" s="25">
        <v>100.988</v>
      </c>
      <c r="T48" s="25">
        <v>106.76</v>
      </c>
      <c r="U48" s="25">
        <v>101.85599999999999</v>
      </c>
      <c r="V48" s="25">
        <v>95.105000000000004</v>
      </c>
      <c r="W48" s="25">
        <v>96.450999999999993</v>
      </c>
      <c r="X48" s="25">
        <v>99.253</v>
      </c>
      <c r="AA48" s="31"/>
      <c r="AD48" s="32"/>
      <c r="AE48" s="32"/>
      <c r="AF48" s="34"/>
      <c r="AG48" s="34"/>
    </row>
    <row r="49" spans="1:33" ht="12.75" customHeight="1" x14ac:dyDescent="0.25">
      <c r="A49" s="24" t="s">
        <v>101</v>
      </c>
      <c r="B49" s="24" t="s">
        <v>94</v>
      </c>
      <c r="C49" s="25">
        <v>79.194000000000003</v>
      </c>
      <c r="D49" s="25">
        <v>76.649000000000001</v>
      </c>
      <c r="E49" s="25">
        <v>72.852999999999994</v>
      </c>
      <c r="F49" s="25">
        <v>71.516999999999996</v>
      </c>
      <c r="G49" s="25">
        <v>68.186000000000007</v>
      </c>
      <c r="H49" s="25">
        <v>63.274999999999999</v>
      </c>
      <c r="I49" s="25">
        <v>67.685000000000002</v>
      </c>
      <c r="J49" s="25">
        <v>78.245000000000005</v>
      </c>
      <c r="K49" s="25">
        <v>82.408000000000001</v>
      </c>
      <c r="L49" s="25">
        <v>91.531000000000006</v>
      </c>
      <c r="M49" s="25">
        <v>103.812</v>
      </c>
      <c r="N49" s="25">
        <v>106.56</v>
      </c>
      <c r="O49" s="25">
        <v>101.355</v>
      </c>
      <c r="P49" s="25">
        <v>97.274000000000001</v>
      </c>
      <c r="Q49" s="25">
        <v>95.3</v>
      </c>
      <c r="R49" s="25">
        <v>100</v>
      </c>
      <c r="S49" s="25">
        <v>94.224999999999994</v>
      </c>
      <c r="T49" s="25">
        <v>101.485</v>
      </c>
      <c r="U49" s="25">
        <v>100.703</v>
      </c>
      <c r="V49" s="25">
        <v>98.935000000000002</v>
      </c>
      <c r="W49" s="25">
        <v>97.763000000000005</v>
      </c>
      <c r="X49" s="25">
        <v>102.098</v>
      </c>
      <c r="AA49" s="31"/>
      <c r="AD49" s="32"/>
      <c r="AE49" s="32"/>
      <c r="AF49" s="34"/>
      <c r="AG49" s="34"/>
    </row>
    <row r="50" spans="1:33" ht="12.75" customHeight="1" x14ac:dyDescent="0.25">
      <c r="A50" s="24" t="s">
        <v>103</v>
      </c>
      <c r="B50" s="24" t="s">
        <v>96</v>
      </c>
      <c r="C50" s="25">
        <v>83.543999999999997</v>
      </c>
      <c r="D50" s="25">
        <v>87.861000000000004</v>
      </c>
      <c r="E50" s="25">
        <v>91.3</v>
      </c>
      <c r="F50" s="25">
        <v>93.67</v>
      </c>
      <c r="G50" s="25">
        <v>91.488</v>
      </c>
      <c r="H50" s="25">
        <v>91.963999999999999</v>
      </c>
      <c r="I50" s="25">
        <v>92.028999999999996</v>
      </c>
      <c r="J50" s="25">
        <v>98.003</v>
      </c>
      <c r="K50" s="25">
        <v>102.91800000000001</v>
      </c>
      <c r="L50" s="25">
        <v>105.736</v>
      </c>
      <c r="M50" s="25">
        <v>106.101</v>
      </c>
      <c r="N50" s="25">
        <v>101.40900000000001</v>
      </c>
      <c r="O50" s="25">
        <v>86.369</v>
      </c>
      <c r="P50" s="25">
        <v>92.278000000000006</v>
      </c>
      <c r="Q50" s="25">
        <v>96.546000000000006</v>
      </c>
      <c r="R50" s="25">
        <v>100</v>
      </c>
      <c r="S50" s="25">
        <v>101.83499999999999</v>
      </c>
      <c r="T50" s="25">
        <v>108.733</v>
      </c>
      <c r="U50" s="25">
        <v>110.511</v>
      </c>
      <c r="V50" s="25">
        <v>109.521</v>
      </c>
      <c r="W50" s="25">
        <v>112.251</v>
      </c>
      <c r="X50" s="25">
        <v>112.89400000000001</v>
      </c>
      <c r="AA50" s="31"/>
      <c r="AD50" s="32"/>
      <c r="AE50" s="32"/>
      <c r="AF50" s="34"/>
      <c r="AG50" s="34"/>
    </row>
    <row r="51" spans="1:33" ht="12.75" customHeight="1" x14ac:dyDescent="0.25">
      <c r="A51" s="24" t="s">
        <v>105</v>
      </c>
      <c r="B51" s="24" t="s">
        <v>98</v>
      </c>
      <c r="C51" s="25">
        <v>79.293999999999997</v>
      </c>
      <c r="D51" s="25">
        <v>85.700999999999993</v>
      </c>
      <c r="E51" s="25">
        <v>85.138000000000005</v>
      </c>
      <c r="F51" s="25">
        <v>81.995999999999995</v>
      </c>
      <c r="G51" s="25">
        <v>82.037000000000006</v>
      </c>
      <c r="H51" s="25">
        <v>81.790999999999997</v>
      </c>
      <c r="I51" s="25">
        <v>79.055000000000007</v>
      </c>
      <c r="J51" s="25">
        <v>89.497</v>
      </c>
      <c r="K51" s="25">
        <v>95.39</v>
      </c>
      <c r="L51" s="25">
        <v>104.01600000000001</v>
      </c>
      <c r="M51" s="25">
        <v>108.62</v>
      </c>
      <c r="N51" s="25">
        <v>103.745</v>
      </c>
      <c r="O51" s="25">
        <v>98.266999999999996</v>
      </c>
      <c r="P51" s="25">
        <v>94.429000000000002</v>
      </c>
      <c r="Q51" s="25">
        <v>98.167000000000002</v>
      </c>
      <c r="R51" s="25">
        <v>100</v>
      </c>
      <c r="S51" s="25">
        <v>105.673</v>
      </c>
      <c r="T51" s="25">
        <v>117.06100000000001</v>
      </c>
      <c r="U51" s="25">
        <v>122.718</v>
      </c>
      <c r="V51" s="25">
        <v>131.90899999999999</v>
      </c>
      <c r="W51" s="25">
        <v>138.49199999999999</v>
      </c>
      <c r="X51" s="25">
        <v>139.09700000000001</v>
      </c>
      <c r="AA51" s="31"/>
      <c r="AD51" s="32"/>
      <c r="AE51" s="32"/>
      <c r="AF51" s="34"/>
      <c r="AG51" s="34"/>
    </row>
    <row r="52" spans="1:33" ht="12.75" customHeight="1" x14ac:dyDescent="0.25">
      <c r="A52" s="24" t="s">
        <v>107</v>
      </c>
      <c r="B52" s="24" t="s">
        <v>100</v>
      </c>
      <c r="C52" s="25">
        <v>103.057</v>
      </c>
      <c r="D52" s="25">
        <v>106.58499999999999</v>
      </c>
      <c r="E52" s="25">
        <v>107.678</v>
      </c>
      <c r="F52" s="25">
        <v>99.992000000000004</v>
      </c>
      <c r="G52" s="25">
        <v>94.941000000000003</v>
      </c>
      <c r="H52" s="25">
        <v>91.391000000000005</v>
      </c>
      <c r="I52" s="25">
        <v>90.433999999999997</v>
      </c>
      <c r="J52" s="25">
        <v>89.328000000000003</v>
      </c>
      <c r="K52" s="25">
        <v>85.188999999999993</v>
      </c>
      <c r="L52" s="25">
        <v>84.078999999999994</v>
      </c>
      <c r="M52" s="25">
        <v>84.995000000000005</v>
      </c>
      <c r="N52" s="25">
        <v>97.587000000000003</v>
      </c>
      <c r="O52" s="25">
        <v>86.200999999999993</v>
      </c>
      <c r="P52" s="25">
        <v>91.194000000000003</v>
      </c>
      <c r="Q52" s="25">
        <v>97.855000000000004</v>
      </c>
      <c r="R52" s="25">
        <v>100</v>
      </c>
      <c r="S52" s="25">
        <v>100.376</v>
      </c>
      <c r="T52" s="25">
        <v>106.49</v>
      </c>
      <c r="U52" s="25">
        <v>111.69799999999999</v>
      </c>
      <c r="V52" s="25">
        <v>108.712</v>
      </c>
      <c r="W52" s="25">
        <v>111.547</v>
      </c>
      <c r="X52" s="25">
        <v>122.127</v>
      </c>
      <c r="AA52" s="31"/>
      <c r="AD52" s="32"/>
      <c r="AE52" s="32"/>
      <c r="AF52" s="34"/>
      <c r="AG52" s="34"/>
    </row>
    <row r="53" spans="1:33" ht="12.75" customHeight="1" x14ac:dyDescent="0.25">
      <c r="A53" s="24" t="s">
        <v>108</v>
      </c>
      <c r="B53" s="24" t="s">
        <v>102</v>
      </c>
      <c r="C53" s="25">
        <v>74.549000000000007</v>
      </c>
      <c r="D53" s="25">
        <v>84.072000000000003</v>
      </c>
      <c r="E53" s="25">
        <v>90.655000000000001</v>
      </c>
      <c r="F53" s="25">
        <v>95.215999999999994</v>
      </c>
      <c r="G53" s="25">
        <v>95.745000000000005</v>
      </c>
      <c r="H53" s="25">
        <v>97.837999999999994</v>
      </c>
      <c r="I53" s="25">
        <v>99.176000000000002</v>
      </c>
      <c r="J53" s="25">
        <v>103.923</v>
      </c>
      <c r="K53" s="25">
        <v>106.637</v>
      </c>
      <c r="L53" s="25">
        <v>112.30500000000001</v>
      </c>
      <c r="M53" s="25">
        <v>114.489</v>
      </c>
      <c r="N53" s="25">
        <v>107.673</v>
      </c>
      <c r="O53" s="25">
        <v>95.855000000000004</v>
      </c>
      <c r="P53" s="25">
        <v>97.183999999999997</v>
      </c>
      <c r="Q53" s="25">
        <v>98.93</v>
      </c>
      <c r="R53" s="25">
        <v>100</v>
      </c>
      <c r="S53" s="25">
        <v>101.506</v>
      </c>
      <c r="T53" s="25">
        <v>106.18300000000001</v>
      </c>
      <c r="U53" s="25">
        <v>110.307</v>
      </c>
      <c r="V53" s="25">
        <v>112.40600000000001</v>
      </c>
      <c r="W53" s="25">
        <v>114.577</v>
      </c>
      <c r="X53" s="25">
        <v>119.467</v>
      </c>
      <c r="AA53" s="31"/>
      <c r="AD53" s="32"/>
      <c r="AE53" s="32"/>
      <c r="AF53" s="34"/>
      <c r="AG53" s="34"/>
    </row>
    <row r="54" spans="1:33" ht="12.75" customHeight="1" x14ac:dyDescent="0.25">
      <c r="A54" s="24" t="s">
        <v>110</v>
      </c>
      <c r="B54" s="24" t="s">
        <v>104</v>
      </c>
      <c r="C54" s="25">
        <v>28.37</v>
      </c>
      <c r="D54" s="25">
        <v>30.47</v>
      </c>
      <c r="E54" s="25">
        <v>32.348999999999997</v>
      </c>
      <c r="F54" s="25">
        <v>34.57</v>
      </c>
      <c r="G54" s="25">
        <v>36.377000000000002</v>
      </c>
      <c r="H54" s="25">
        <v>39.258000000000003</v>
      </c>
      <c r="I54" s="25">
        <v>44.192999999999998</v>
      </c>
      <c r="J54" s="25">
        <v>48.143999999999998</v>
      </c>
      <c r="K54" s="25">
        <v>51.274999999999999</v>
      </c>
      <c r="L54" s="25">
        <v>58.753999999999998</v>
      </c>
      <c r="M54" s="25">
        <v>62.762999999999998</v>
      </c>
      <c r="N54" s="25">
        <v>67.233999999999995</v>
      </c>
      <c r="O54" s="25">
        <v>68.350999999999999</v>
      </c>
      <c r="P54" s="25">
        <v>78.102999999999994</v>
      </c>
      <c r="Q54" s="25">
        <v>87.739000000000004</v>
      </c>
      <c r="R54" s="25">
        <v>100</v>
      </c>
      <c r="S54" s="25">
        <v>104.983</v>
      </c>
      <c r="T54" s="25">
        <v>107.925</v>
      </c>
      <c r="U54" s="25">
        <v>109.97499999999999</v>
      </c>
      <c r="V54" s="25">
        <v>115.136</v>
      </c>
      <c r="W54" s="25">
        <v>117.57299999999999</v>
      </c>
      <c r="X54" s="25">
        <v>119.72199999999999</v>
      </c>
      <c r="AA54" s="31"/>
      <c r="AD54" s="32"/>
      <c r="AE54" s="32"/>
      <c r="AF54" s="34"/>
      <c r="AG54" s="34"/>
    </row>
    <row r="55" spans="1:33" ht="12.75" customHeight="1" x14ac:dyDescent="0.25">
      <c r="A55" s="24" t="s">
        <v>112</v>
      </c>
      <c r="B55" s="21" t="s">
        <v>106</v>
      </c>
      <c r="C55" s="25">
        <v>52.045999999999999</v>
      </c>
      <c r="D55" s="25">
        <v>57.551000000000002</v>
      </c>
      <c r="E55" s="25">
        <v>65.001000000000005</v>
      </c>
      <c r="F55" s="25">
        <v>71.649000000000001</v>
      </c>
      <c r="G55" s="25">
        <v>73.516000000000005</v>
      </c>
      <c r="H55" s="25">
        <v>74.222999999999999</v>
      </c>
      <c r="I55" s="25">
        <v>74.379000000000005</v>
      </c>
      <c r="J55" s="25">
        <v>77.066999999999993</v>
      </c>
      <c r="K55" s="25">
        <v>81.268000000000001</v>
      </c>
      <c r="L55" s="25">
        <v>85.13</v>
      </c>
      <c r="M55" s="25">
        <v>87.965000000000003</v>
      </c>
      <c r="N55" s="25">
        <v>90.343999999999994</v>
      </c>
      <c r="O55" s="25">
        <v>88.561999999999998</v>
      </c>
      <c r="P55" s="25">
        <v>92.521000000000001</v>
      </c>
      <c r="Q55" s="25">
        <v>96.501000000000005</v>
      </c>
      <c r="R55" s="25">
        <v>100</v>
      </c>
      <c r="S55" s="25">
        <v>103.602</v>
      </c>
      <c r="T55" s="25">
        <v>109.017</v>
      </c>
      <c r="U55" s="25">
        <v>114.559</v>
      </c>
      <c r="V55" s="25">
        <v>121.777</v>
      </c>
      <c r="W55" s="25">
        <v>126.04900000000001</v>
      </c>
      <c r="X55" s="25">
        <v>135.125</v>
      </c>
      <c r="AA55" s="31"/>
      <c r="AD55" s="32"/>
      <c r="AE55" s="32"/>
      <c r="AF55" s="34"/>
      <c r="AG55" s="34"/>
    </row>
    <row r="56" spans="1:33" ht="12.75" customHeight="1" x14ac:dyDescent="0.25">
      <c r="A56" s="24" t="s">
        <v>113</v>
      </c>
      <c r="B56" s="24" t="s">
        <v>209</v>
      </c>
      <c r="C56" s="25">
        <v>75.379000000000005</v>
      </c>
      <c r="D56" s="25">
        <v>83.328999999999994</v>
      </c>
      <c r="E56" s="25">
        <v>91.394000000000005</v>
      </c>
      <c r="F56" s="25">
        <v>97.210999999999999</v>
      </c>
      <c r="G56" s="25">
        <v>96.088999999999999</v>
      </c>
      <c r="H56" s="25">
        <v>96.509</v>
      </c>
      <c r="I56" s="25">
        <v>95.12</v>
      </c>
      <c r="J56" s="25">
        <v>101.93300000000001</v>
      </c>
      <c r="K56" s="25">
        <v>104.798</v>
      </c>
      <c r="L56" s="25">
        <v>107.107</v>
      </c>
      <c r="M56" s="25">
        <v>108.63</v>
      </c>
      <c r="N56" s="25">
        <v>107.28100000000001</v>
      </c>
      <c r="O56" s="25">
        <v>98.486999999999995</v>
      </c>
      <c r="P56" s="25">
        <v>99.194999999999993</v>
      </c>
      <c r="Q56" s="25">
        <v>101.304</v>
      </c>
      <c r="R56" s="25">
        <v>100</v>
      </c>
      <c r="S56" s="25">
        <v>102.94499999999999</v>
      </c>
      <c r="T56" s="25">
        <v>106.239</v>
      </c>
      <c r="U56" s="25">
        <v>105.95399999999999</v>
      </c>
      <c r="V56" s="25">
        <v>109.27</v>
      </c>
      <c r="W56" s="25">
        <v>111.649</v>
      </c>
      <c r="X56" s="25">
        <v>118.733</v>
      </c>
      <c r="AA56" s="31"/>
      <c r="AD56" s="32"/>
      <c r="AE56" s="32"/>
      <c r="AF56" s="34"/>
      <c r="AG56" s="34"/>
    </row>
    <row r="57" spans="1:33" ht="12.75" customHeight="1" x14ac:dyDescent="0.25">
      <c r="A57" s="24" t="s">
        <v>115</v>
      </c>
      <c r="B57" s="24" t="s">
        <v>109</v>
      </c>
      <c r="C57" s="25">
        <v>69.263000000000005</v>
      </c>
      <c r="D57" s="25">
        <v>74.578999999999994</v>
      </c>
      <c r="E57" s="25">
        <v>79.108000000000004</v>
      </c>
      <c r="F57" s="25">
        <v>85.335999999999999</v>
      </c>
      <c r="G57" s="25">
        <v>88.483999999999995</v>
      </c>
      <c r="H57" s="25">
        <v>89.180999999999997</v>
      </c>
      <c r="I57" s="25">
        <v>95.697000000000003</v>
      </c>
      <c r="J57" s="25">
        <v>93.528000000000006</v>
      </c>
      <c r="K57" s="25">
        <v>97.576999999999998</v>
      </c>
      <c r="L57" s="25">
        <v>100.628</v>
      </c>
      <c r="M57" s="25">
        <v>101.45</v>
      </c>
      <c r="N57" s="25">
        <v>96.984999999999999</v>
      </c>
      <c r="O57" s="25">
        <v>96.319000000000003</v>
      </c>
      <c r="P57" s="25">
        <v>100.482</v>
      </c>
      <c r="Q57" s="25">
        <v>99.68</v>
      </c>
      <c r="R57" s="25">
        <v>100</v>
      </c>
      <c r="S57" s="25">
        <v>103.608</v>
      </c>
      <c r="T57" s="25">
        <v>104.875</v>
      </c>
      <c r="U57" s="25">
        <v>110.14100000000001</v>
      </c>
      <c r="V57" s="25">
        <v>111.718</v>
      </c>
      <c r="W57" s="25">
        <v>113.48699999999999</v>
      </c>
      <c r="X57" s="25">
        <v>121.34</v>
      </c>
      <c r="AA57" s="31"/>
      <c r="AD57" s="32"/>
      <c r="AE57" s="32"/>
      <c r="AF57" s="34"/>
      <c r="AG57" s="34"/>
    </row>
    <row r="58" spans="1:33" ht="12.75" customHeight="1" x14ac:dyDescent="0.25">
      <c r="A58" s="24" t="s">
        <v>117</v>
      </c>
      <c r="B58" s="24" t="s">
        <v>111</v>
      </c>
      <c r="C58" s="25">
        <v>49.063000000000002</v>
      </c>
      <c r="D58" s="25">
        <v>54.77</v>
      </c>
      <c r="E58" s="25">
        <v>62.831000000000003</v>
      </c>
      <c r="F58" s="25">
        <v>70.83</v>
      </c>
      <c r="G58" s="25">
        <v>73.683999999999997</v>
      </c>
      <c r="H58" s="25">
        <v>73.789000000000001</v>
      </c>
      <c r="I58" s="25">
        <v>73.239000000000004</v>
      </c>
      <c r="J58" s="25">
        <v>75.057000000000002</v>
      </c>
      <c r="K58" s="25">
        <v>80.144999999999996</v>
      </c>
      <c r="L58" s="25">
        <v>84.412000000000006</v>
      </c>
      <c r="M58" s="25">
        <v>87.478999999999999</v>
      </c>
      <c r="N58" s="25">
        <v>90.742000000000004</v>
      </c>
      <c r="O58" s="25">
        <v>90.38</v>
      </c>
      <c r="P58" s="25">
        <v>94.122</v>
      </c>
      <c r="Q58" s="25">
        <v>97.370999999999995</v>
      </c>
      <c r="R58" s="25">
        <v>100</v>
      </c>
      <c r="S58" s="25">
        <v>102.25</v>
      </c>
      <c r="T58" s="25">
        <v>108.129</v>
      </c>
      <c r="U58" s="25">
        <v>113.694</v>
      </c>
      <c r="V58" s="25">
        <v>120.599</v>
      </c>
      <c r="W58" s="25">
        <v>121.214</v>
      </c>
      <c r="X58" s="25">
        <v>125.11199999999999</v>
      </c>
      <c r="AA58" s="31"/>
      <c r="AD58" s="32"/>
      <c r="AE58" s="32"/>
      <c r="AF58" s="34"/>
      <c r="AG58" s="34"/>
    </row>
    <row r="59" spans="1:33" ht="12.75" customHeight="1" x14ac:dyDescent="0.25">
      <c r="A59" s="24" t="s">
        <v>119</v>
      </c>
      <c r="B59" s="24" t="s">
        <v>210</v>
      </c>
      <c r="C59" s="25">
        <v>22.58</v>
      </c>
      <c r="D59" s="25">
        <v>24.202999999999999</v>
      </c>
      <c r="E59" s="25">
        <v>30.146999999999998</v>
      </c>
      <c r="F59" s="25">
        <v>32.86</v>
      </c>
      <c r="G59" s="25">
        <v>34.006999999999998</v>
      </c>
      <c r="H59" s="25">
        <v>37.238999999999997</v>
      </c>
      <c r="I59" s="25">
        <v>37.884999999999998</v>
      </c>
      <c r="J59" s="25">
        <v>41.527000000000001</v>
      </c>
      <c r="K59" s="25">
        <v>44.332000000000001</v>
      </c>
      <c r="L59" s="25">
        <v>49.267000000000003</v>
      </c>
      <c r="M59" s="25">
        <v>54.232999999999997</v>
      </c>
      <c r="N59" s="25">
        <v>62.743000000000002</v>
      </c>
      <c r="O59" s="25">
        <v>64.822000000000003</v>
      </c>
      <c r="P59" s="25">
        <v>73.677999999999997</v>
      </c>
      <c r="Q59" s="25">
        <v>85.344999999999999</v>
      </c>
      <c r="R59" s="25">
        <v>100</v>
      </c>
      <c r="S59" s="25">
        <v>108.96599999999999</v>
      </c>
      <c r="T59" s="25">
        <v>118.176</v>
      </c>
      <c r="U59" s="25">
        <v>131.791</v>
      </c>
      <c r="V59" s="25">
        <v>148.79499999999999</v>
      </c>
      <c r="W59" s="25">
        <v>169.03899999999999</v>
      </c>
      <c r="X59" s="25">
        <v>198.298</v>
      </c>
      <c r="AA59" s="31"/>
      <c r="AD59" s="32"/>
      <c r="AE59" s="32"/>
      <c r="AF59" s="34"/>
      <c r="AG59" s="34"/>
    </row>
    <row r="60" spans="1:33" ht="12.75" customHeight="1" x14ac:dyDescent="0.25">
      <c r="A60" s="24" t="s">
        <v>121</v>
      </c>
      <c r="B60" s="21" t="s">
        <v>114</v>
      </c>
      <c r="C60" s="25">
        <v>62.715000000000003</v>
      </c>
      <c r="D60" s="25">
        <v>67.055999999999997</v>
      </c>
      <c r="E60" s="25">
        <v>72.051000000000002</v>
      </c>
      <c r="F60" s="25">
        <v>77.795000000000002</v>
      </c>
      <c r="G60" s="25">
        <v>78.655000000000001</v>
      </c>
      <c r="H60" s="25">
        <v>79.516999999999996</v>
      </c>
      <c r="I60" s="25">
        <v>82.674000000000007</v>
      </c>
      <c r="J60" s="25">
        <v>87.256</v>
      </c>
      <c r="K60" s="25">
        <v>93.343000000000004</v>
      </c>
      <c r="L60" s="25">
        <v>95.962999999999994</v>
      </c>
      <c r="M60" s="25">
        <v>97.965999999999994</v>
      </c>
      <c r="N60" s="25">
        <v>96.138000000000005</v>
      </c>
      <c r="O60" s="25">
        <v>93.882999999999996</v>
      </c>
      <c r="P60" s="25">
        <v>94.78</v>
      </c>
      <c r="Q60" s="25">
        <v>96.275999999999996</v>
      </c>
      <c r="R60" s="25">
        <v>100</v>
      </c>
      <c r="S60" s="25">
        <v>102.595</v>
      </c>
      <c r="T60" s="25">
        <v>105.849</v>
      </c>
      <c r="U60" s="25">
        <v>108.61799999999999</v>
      </c>
      <c r="V60" s="25">
        <v>110.76300000000001</v>
      </c>
      <c r="W60" s="25">
        <v>113.92100000000001</v>
      </c>
      <c r="X60" s="25">
        <v>116.057</v>
      </c>
      <c r="AA60" s="31"/>
      <c r="AD60" s="32"/>
      <c r="AE60" s="32"/>
      <c r="AF60" s="34"/>
      <c r="AG60" s="34"/>
    </row>
    <row r="61" spans="1:33" ht="12.75" customHeight="1" x14ac:dyDescent="0.25">
      <c r="A61" s="24" t="s">
        <v>123</v>
      </c>
      <c r="B61" s="21" t="s">
        <v>116</v>
      </c>
      <c r="C61" s="25">
        <v>57.996000000000002</v>
      </c>
      <c r="D61" s="25">
        <v>64.028000000000006</v>
      </c>
      <c r="E61" s="25">
        <v>71.899000000000001</v>
      </c>
      <c r="F61" s="25">
        <v>80.429000000000002</v>
      </c>
      <c r="G61" s="25">
        <v>79.694000000000003</v>
      </c>
      <c r="H61" s="25">
        <v>79.012</v>
      </c>
      <c r="I61" s="25">
        <v>81.909000000000006</v>
      </c>
      <c r="J61" s="25">
        <v>85.325000000000003</v>
      </c>
      <c r="K61" s="25">
        <v>90.244</v>
      </c>
      <c r="L61" s="25">
        <v>94.805999999999997</v>
      </c>
      <c r="M61" s="25">
        <v>99.644999999999996</v>
      </c>
      <c r="N61" s="25">
        <v>97.807000000000002</v>
      </c>
      <c r="O61" s="25">
        <v>96.120999999999995</v>
      </c>
      <c r="P61" s="25">
        <v>94.26</v>
      </c>
      <c r="Q61" s="25">
        <v>95.04</v>
      </c>
      <c r="R61" s="25">
        <v>100</v>
      </c>
      <c r="S61" s="25">
        <v>102.398</v>
      </c>
      <c r="T61" s="25">
        <v>105.83199999999999</v>
      </c>
      <c r="U61" s="25">
        <v>108.264</v>
      </c>
      <c r="V61" s="25">
        <v>108.64400000000001</v>
      </c>
      <c r="W61" s="25">
        <v>112.563</v>
      </c>
      <c r="X61" s="25">
        <v>113.952</v>
      </c>
      <c r="AA61" s="31"/>
      <c r="AD61" s="32"/>
      <c r="AE61" s="32"/>
      <c r="AF61" s="34"/>
      <c r="AG61" s="34"/>
    </row>
    <row r="62" spans="1:33" ht="12.75" customHeight="1" x14ac:dyDescent="0.25">
      <c r="A62" s="24" t="s">
        <v>125</v>
      </c>
      <c r="B62" s="24" t="s">
        <v>118</v>
      </c>
      <c r="C62" s="25">
        <v>64.819999999999993</v>
      </c>
      <c r="D62" s="25">
        <v>70.844999999999999</v>
      </c>
      <c r="E62" s="25">
        <v>79.745999999999995</v>
      </c>
      <c r="F62" s="25">
        <v>84.025999999999996</v>
      </c>
      <c r="G62" s="25">
        <v>87.855000000000004</v>
      </c>
      <c r="H62" s="25">
        <v>90.847999999999999</v>
      </c>
      <c r="I62" s="25">
        <v>92.799000000000007</v>
      </c>
      <c r="J62" s="25">
        <v>92.933000000000007</v>
      </c>
      <c r="K62" s="25">
        <v>96.959000000000003</v>
      </c>
      <c r="L62" s="25">
        <v>98.039000000000001</v>
      </c>
      <c r="M62" s="25">
        <v>98.631</v>
      </c>
      <c r="N62" s="25">
        <v>95.78</v>
      </c>
      <c r="O62" s="25">
        <v>102.78</v>
      </c>
      <c r="P62" s="25">
        <v>96.899000000000001</v>
      </c>
      <c r="Q62" s="25">
        <v>94.888000000000005</v>
      </c>
      <c r="R62" s="25">
        <v>100</v>
      </c>
      <c r="S62" s="25">
        <v>97.173000000000002</v>
      </c>
      <c r="T62" s="25">
        <v>97.238</v>
      </c>
      <c r="U62" s="25">
        <v>95.081999999999994</v>
      </c>
      <c r="V62" s="25">
        <v>93.522000000000006</v>
      </c>
      <c r="W62" s="25">
        <v>94.474000000000004</v>
      </c>
      <c r="X62" s="25">
        <v>93.236999999999995</v>
      </c>
      <c r="AA62" s="31"/>
      <c r="AD62" s="32"/>
      <c r="AE62" s="32"/>
      <c r="AF62" s="34"/>
      <c r="AG62" s="34"/>
    </row>
    <row r="63" spans="1:33" ht="12.75" customHeight="1" x14ac:dyDescent="0.25">
      <c r="A63" s="24" t="s">
        <v>127</v>
      </c>
      <c r="B63" s="24" t="s">
        <v>120</v>
      </c>
      <c r="C63" s="25">
        <v>49.628</v>
      </c>
      <c r="D63" s="25">
        <v>59.793999999999997</v>
      </c>
      <c r="E63" s="25">
        <v>75.263000000000005</v>
      </c>
      <c r="F63" s="25">
        <v>97.406000000000006</v>
      </c>
      <c r="G63" s="25">
        <v>86.81</v>
      </c>
      <c r="H63" s="25">
        <v>78.739999999999995</v>
      </c>
      <c r="I63" s="25">
        <v>83.072000000000003</v>
      </c>
      <c r="J63" s="25">
        <v>88.228999999999999</v>
      </c>
      <c r="K63" s="25">
        <v>93.802000000000007</v>
      </c>
      <c r="L63" s="25">
        <v>106.023</v>
      </c>
      <c r="M63" s="25">
        <v>112.25</v>
      </c>
      <c r="N63" s="25">
        <v>102.581</v>
      </c>
      <c r="O63" s="25">
        <v>105.40300000000001</v>
      </c>
      <c r="P63" s="25">
        <v>104.05800000000001</v>
      </c>
      <c r="Q63" s="25">
        <v>97.8</v>
      </c>
      <c r="R63" s="25">
        <v>100</v>
      </c>
      <c r="S63" s="25">
        <v>102.521</v>
      </c>
      <c r="T63" s="25">
        <v>102.67100000000001</v>
      </c>
      <c r="U63" s="25">
        <v>102.60299999999999</v>
      </c>
      <c r="V63" s="25">
        <v>103.121</v>
      </c>
      <c r="W63" s="25">
        <v>106.91</v>
      </c>
      <c r="X63" s="25">
        <v>110.822</v>
      </c>
      <c r="AA63" s="31"/>
      <c r="AD63" s="32"/>
      <c r="AE63" s="32"/>
      <c r="AF63" s="34"/>
      <c r="AG63" s="34"/>
    </row>
    <row r="64" spans="1:33" ht="12.75" customHeight="1" x14ac:dyDescent="0.25">
      <c r="A64" s="24" t="s">
        <v>129</v>
      </c>
      <c r="B64" s="24" t="s">
        <v>122</v>
      </c>
      <c r="C64" s="25">
        <v>55.911999999999999</v>
      </c>
      <c r="D64" s="25">
        <v>58.866</v>
      </c>
      <c r="E64" s="25">
        <v>60.796999999999997</v>
      </c>
      <c r="F64" s="25">
        <v>64.629000000000005</v>
      </c>
      <c r="G64" s="25">
        <v>66.072999999999993</v>
      </c>
      <c r="H64" s="25">
        <v>67.507999999999996</v>
      </c>
      <c r="I64" s="25">
        <v>71.457999999999998</v>
      </c>
      <c r="J64" s="25">
        <v>76.346999999999994</v>
      </c>
      <c r="K64" s="25">
        <v>81.706999999999994</v>
      </c>
      <c r="L64" s="25">
        <v>84.914000000000001</v>
      </c>
      <c r="M64" s="25">
        <v>91.870999999999995</v>
      </c>
      <c r="N64" s="25">
        <v>95.132000000000005</v>
      </c>
      <c r="O64" s="25">
        <v>84.418999999999997</v>
      </c>
      <c r="P64" s="25">
        <v>85.063000000000002</v>
      </c>
      <c r="Q64" s="25">
        <v>92.194999999999993</v>
      </c>
      <c r="R64" s="25">
        <v>100</v>
      </c>
      <c r="S64" s="25">
        <v>105.488</v>
      </c>
      <c r="T64" s="25">
        <v>114.864</v>
      </c>
      <c r="U64" s="25">
        <v>122.637</v>
      </c>
      <c r="V64" s="25">
        <v>127.239</v>
      </c>
      <c r="W64" s="25">
        <v>135.476</v>
      </c>
      <c r="X64" s="25">
        <v>138.23599999999999</v>
      </c>
      <c r="AA64" s="31"/>
      <c r="AD64" s="32"/>
      <c r="AE64" s="32"/>
      <c r="AF64" s="34"/>
      <c r="AG64" s="34"/>
    </row>
    <row r="65" spans="1:33" ht="12.75" customHeight="1" x14ac:dyDescent="0.25">
      <c r="A65" s="24" t="s">
        <v>131</v>
      </c>
      <c r="B65" s="24" t="s">
        <v>124</v>
      </c>
      <c r="C65" s="25">
        <v>68.557000000000002</v>
      </c>
      <c r="D65" s="25">
        <v>77.781000000000006</v>
      </c>
      <c r="E65" s="25">
        <v>87.548000000000002</v>
      </c>
      <c r="F65" s="25">
        <v>101.85899999999999</v>
      </c>
      <c r="G65" s="25">
        <v>92.908000000000001</v>
      </c>
      <c r="H65" s="25">
        <v>79.772999999999996</v>
      </c>
      <c r="I65" s="25">
        <v>75.504999999999995</v>
      </c>
      <c r="J65" s="25">
        <v>83.801000000000002</v>
      </c>
      <c r="K65" s="25">
        <v>88.769000000000005</v>
      </c>
      <c r="L65" s="25">
        <v>95.923000000000002</v>
      </c>
      <c r="M65" s="25">
        <v>108.976</v>
      </c>
      <c r="N65" s="25">
        <v>110.943</v>
      </c>
      <c r="O65" s="25">
        <v>97.884</v>
      </c>
      <c r="P65" s="25">
        <v>101.979</v>
      </c>
      <c r="Q65" s="25">
        <v>104.459</v>
      </c>
      <c r="R65" s="25">
        <v>100</v>
      </c>
      <c r="S65" s="25">
        <v>114.732</v>
      </c>
      <c r="T65" s="25">
        <v>115.004</v>
      </c>
      <c r="U65" s="25">
        <v>123.89100000000001</v>
      </c>
      <c r="V65" s="25">
        <v>110.51300000000001</v>
      </c>
      <c r="W65" s="25">
        <v>108.803</v>
      </c>
      <c r="X65" s="25">
        <v>109.971</v>
      </c>
      <c r="AA65" s="31"/>
      <c r="AD65" s="32"/>
      <c r="AE65" s="32"/>
      <c r="AF65" s="34"/>
      <c r="AG65" s="34"/>
    </row>
    <row r="66" spans="1:33" ht="12.75" customHeight="1" x14ac:dyDescent="0.25">
      <c r="A66" s="24" t="s">
        <v>133</v>
      </c>
      <c r="B66" s="21" t="s">
        <v>126</v>
      </c>
      <c r="C66" s="25">
        <v>66.597999999999999</v>
      </c>
      <c r="D66" s="25">
        <v>69.564999999999998</v>
      </c>
      <c r="E66" s="25">
        <v>72.284999999999997</v>
      </c>
      <c r="F66" s="25">
        <v>75.894999999999996</v>
      </c>
      <c r="G66" s="25">
        <v>77.950999999999993</v>
      </c>
      <c r="H66" s="25">
        <v>79.953000000000003</v>
      </c>
      <c r="I66" s="25">
        <v>83.302999999999997</v>
      </c>
      <c r="J66" s="25">
        <v>88.753</v>
      </c>
      <c r="K66" s="25">
        <v>95.710999999999999</v>
      </c>
      <c r="L66" s="25">
        <v>96.900999999999996</v>
      </c>
      <c r="M66" s="25">
        <v>96.813000000000002</v>
      </c>
      <c r="N66" s="25">
        <v>94.99</v>
      </c>
      <c r="O66" s="25">
        <v>92.326999999999998</v>
      </c>
      <c r="P66" s="25">
        <v>95.168000000000006</v>
      </c>
      <c r="Q66" s="25">
        <v>97.182000000000002</v>
      </c>
      <c r="R66" s="25">
        <v>100</v>
      </c>
      <c r="S66" s="25">
        <v>102.741</v>
      </c>
      <c r="T66" s="25">
        <v>105.85899999999999</v>
      </c>
      <c r="U66" s="25">
        <v>108.887</v>
      </c>
      <c r="V66" s="25">
        <v>112.389</v>
      </c>
      <c r="W66" s="25">
        <v>114.958</v>
      </c>
      <c r="X66" s="25">
        <v>117.679</v>
      </c>
      <c r="AA66" s="31"/>
      <c r="AD66" s="32"/>
      <c r="AE66" s="32"/>
      <c r="AF66" s="34"/>
      <c r="AG66" s="34"/>
    </row>
    <row r="67" spans="1:33" ht="12.75" customHeight="1" x14ac:dyDescent="0.25">
      <c r="A67" s="24" t="s">
        <v>135</v>
      </c>
      <c r="B67" s="24" t="s">
        <v>128</v>
      </c>
      <c r="C67" s="25">
        <v>66.549000000000007</v>
      </c>
      <c r="D67" s="25">
        <v>68.528000000000006</v>
      </c>
      <c r="E67" s="25">
        <v>70.867999999999995</v>
      </c>
      <c r="F67" s="25">
        <v>74.290999999999997</v>
      </c>
      <c r="G67" s="25">
        <v>76.584000000000003</v>
      </c>
      <c r="H67" s="25">
        <v>79.328999999999994</v>
      </c>
      <c r="I67" s="25">
        <v>82.498999999999995</v>
      </c>
      <c r="J67" s="25">
        <v>88.346999999999994</v>
      </c>
      <c r="K67" s="25">
        <v>95.537000000000006</v>
      </c>
      <c r="L67" s="25">
        <v>96.700999999999993</v>
      </c>
      <c r="M67" s="25">
        <v>96.561999999999998</v>
      </c>
      <c r="N67" s="25">
        <v>94.12</v>
      </c>
      <c r="O67" s="25">
        <v>92.867000000000004</v>
      </c>
      <c r="P67" s="25">
        <v>95.435000000000002</v>
      </c>
      <c r="Q67" s="25">
        <v>97.225999999999999</v>
      </c>
      <c r="R67" s="25">
        <v>100</v>
      </c>
      <c r="S67" s="25">
        <v>102.503</v>
      </c>
      <c r="T67" s="25">
        <v>105.36499999999999</v>
      </c>
      <c r="U67" s="25">
        <v>108.81699999999999</v>
      </c>
      <c r="V67" s="25">
        <v>112.755</v>
      </c>
      <c r="W67" s="25">
        <v>115.61199999999999</v>
      </c>
      <c r="X67" s="25">
        <v>118.50700000000001</v>
      </c>
      <c r="AA67" s="31"/>
      <c r="AD67" s="32"/>
      <c r="AE67" s="32"/>
      <c r="AF67" s="34"/>
      <c r="AG67" s="34"/>
    </row>
    <row r="68" spans="1:33" ht="12.75" customHeight="1" x14ac:dyDescent="0.25">
      <c r="A68" s="24" t="s">
        <v>137</v>
      </c>
      <c r="B68" s="24" t="s">
        <v>220</v>
      </c>
      <c r="C68" s="25">
        <v>74.17</v>
      </c>
      <c r="D68" s="25">
        <v>76.370999999999995</v>
      </c>
      <c r="E68" s="25">
        <v>78.879000000000005</v>
      </c>
      <c r="F68" s="25">
        <v>81.233999999999995</v>
      </c>
      <c r="G68" s="25">
        <v>83.846999999999994</v>
      </c>
      <c r="H68" s="25">
        <v>84.256</v>
      </c>
      <c r="I68" s="25">
        <v>85.239000000000004</v>
      </c>
      <c r="J68" s="25">
        <v>87.924999999999997</v>
      </c>
      <c r="K68" s="25">
        <v>91.811000000000007</v>
      </c>
      <c r="L68" s="25">
        <v>94.332999999999998</v>
      </c>
      <c r="M68" s="25">
        <v>94.81</v>
      </c>
      <c r="N68" s="25">
        <v>95.977999999999994</v>
      </c>
      <c r="O68" s="25">
        <v>96.715000000000003</v>
      </c>
      <c r="P68" s="25">
        <v>97.468000000000004</v>
      </c>
      <c r="Q68" s="25">
        <v>99.265000000000001</v>
      </c>
      <c r="R68" s="25">
        <v>100</v>
      </c>
      <c r="S68" s="25">
        <v>100.274</v>
      </c>
      <c r="T68" s="25">
        <v>102.036</v>
      </c>
      <c r="U68" s="25">
        <v>105.108</v>
      </c>
      <c r="V68" s="25">
        <v>107.044</v>
      </c>
      <c r="W68" s="25">
        <v>108.14400000000001</v>
      </c>
      <c r="X68" s="25">
        <v>109.142</v>
      </c>
      <c r="AA68" s="31"/>
      <c r="AD68" s="32"/>
      <c r="AE68" s="32"/>
      <c r="AF68" s="34"/>
      <c r="AG68" s="34"/>
    </row>
    <row r="69" spans="1:33" ht="12.75" customHeight="1" x14ac:dyDescent="0.25">
      <c r="A69" s="24" t="s">
        <v>139</v>
      </c>
      <c r="B69" s="24" t="s">
        <v>221</v>
      </c>
      <c r="C69" s="25">
        <v>53.856000000000002</v>
      </c>
      <c r="D69" s="25">
        <v>55.466000000000001</v>
      </c>
      <c r="E69" s="25">
        <v>57.518999999999998</v>
      </c>
      <c r="F69" s="25">
        <v>62.619</v>
      </c>
      <c r="G69" s="25">
        <v>64.382000000000005</v>
      </c>
      <c r="H69" s="25">
        <v>70.968999999999994</v>
      </c>
      <c r="I69" s="25">
        <v>77.798000000000002</v>
      </c>
      <c r="J69" s="25">
        <v>88.984999999999999</v>
      </c>
      <c r="K69" s="25">
        <v>101.765</v>
      </c>
      <c r="L69" s="25">
        <v>100.614</v>
      </c>
      <c r="M69" s="25">
        <v>99.397999999999996</v>
      </c>
      <c r="N69" s="25">
        <v>90.494</v>
      </c>
      <c r="O69" s="25">
        <v>85.596999999999994</v>
      </c>
      <c r="P69" s="25">
        <v>91.558000000000007</v>
      </c>
      <c r="Q69" s="25">
        <v>93.338999999999999</v>
      </c>
      <c r="R69" s="25">
        <v>100</v>
      </c>
      <c r="S69" s="25">
        <v>106.801</v>
      </c>
      <c r="T69" s="25">
        <v>111.79900000000001</v>
      </c>
      <c r="U69" s="25">
        <v>115.99</v>
      </c>
      <c r="V69" s="25">
        <v>123.873</v>
      </c>
      <c r="W69" s="25">
        <v>130.24100000000001</v>
      </c>
      <c r="X69" s="25">
        <v>136.97900000000001</v>
      </c>
      <c r="AA69" s="31"/>
      <c r="AD69" s="32"/>
      <c r="AE69" s="32"/>
      <c r="AF69" s="34"/>
      <c r="AG69" s="34"/>
    </row>
    <row r="70" spans="1:33" ht="12.75" customHeight="1" x14ac:dyDescent="0.25">
      <c r="A70" s="24" t="s">
        <v>141</v>
      </c>
      <c r="B70" s="24" t="s">
        <v>130</v>
      </c>
      <c r="C70" s="25">
        <v>67.495999999999995</v>
      </c>
      <c r="D70" s="25">
        <v>79.078999999999994</v>
      </c>
      <c r="E70" s="25">
        <v>85.221000000000004</v>
      </c>
      <c r="F70" s="25">
        <v>90.516999999999996</v>
      </c>
      <c r="G70" s="25">
        <v>90.447000000000003</v>
      </c>
      <c r="H70" s="25">
        <v>85.61</v>
      </c>
      <c r="I70" s="25">
        <v>90.620999999999995</v>
      </c>
      <c r="J70" s="25">
        <v>92.411000000000001</v>
      </c>
      <c r="K70" s="25">
        <v>97.244</v>
      </c>
      <c r="L70" s="25">
        <v>98.673000000000002</v>
      </c>
      <c r="M70" s="25">
        <v>99.05</v>
      </c>
      <c r="N70" s="25">
        <v>102.8</v>
      </c>
      <c r="O70" s="25">
        <v>87.599000000000004</v>
      </c>
      <c r="P70" s="25">
        <v>92.849000000000004</v>
      </c>
      <c r="Q70" s="25">
        <v>96.796999999999997</v>
      </c>
      <c r="R70" s="25">
        <v>100</v>
      </c>
      <c r="S70" s="25">
        <v>104.824</v>
      </c>
      <c r="T70" s="25">
        <v>110.193</v>
      </c>
      <c r="U70" s="25">
        <v>109.387</v>
      </c>
      <c r="V70" s="25">
        <v>108.80200000000001</v>
      </c>
      <c r="W70" s="25">
        <v>108.595</v>
      </c>
      <c r="X70" s="25">
        <v>109.629</v>
      </c>
      <c r="AA70" s="31"/>
      <c r="AD70" s="32"/>
      <c r="AE70" s="32"/>
      <c r="AF70" s="34"/>
      <c r="AG70" s="34"/>
    </row>
    <row r="71" spans="1:33" ht="12.75" customHeight="1" x14ac:dyDescent="0.25">
      <c r="A71" s="24" t="s">
        <v>143</v>
      </c>
      <c r="B71" s="21" t="s">
        <v>132</v>
      </c>
      <c r="C71" s="25">
        <v>63.505000000000003</v>
      </c>
      <c r="D71" s="25">
        <v>69.28</v>
      </c>
      <c r="E71" s="25">
        <v>73.483000000000004</v>
      </c>
      <c r="F71" s="25">
        <v>77.254000000000005</v>
      </c>
      <c r="G71" s="25">
        <v>77.241</v>
      </c>
      <c r="H71" s="25">
        <v>76.846000000000004</v>
      </c>
      <c r="I71" s="25">
        <v>79.278000000000006</v>
      </c>
      <c r="J71" s="25">
        <v>82.162999999999997</v>
      </c>
      <c r="K71" s="25">
        <v>86.512</v>
      </c>
      <c r="L71" s="25">
        <v>89.111999999999995</v>
      </c>
      <c r="M71" s="25">
        <v>93.393000000000001</v>
      </c>
      <c r="N71" s="25">
        <v>94.674999999999997</v>
      </c>
      <c r="O71" s="25">
        <v>89.025000000000006</v>
      </c>
      <c r="P71" s="25">
        <v>92.418999999999997</v>
      </c>
      <c r="Q71" s="25">
        <v>96.451999999999998</v>
      </c>
      <c r="R71" s="25">
        <v>100</v>
      </c>
      <c r="S71" s="25">
        <v>101.482</v>
      </c>
      <c r="T71" s="25">
        <v>107.324</v>
      </c>
      <c r="U71" s="25">
        <v>110.738</v>
      </c>
      <c r="V71" s="25">
        <v>114.721</v>
      </c>
      <c r="W71" s="25">
        <v>120.336</v>
      </c>
      <c r="X71" s="25">
        <v>127.01</v>
      </c>
      <c r="AA71" s="31"/>
      <c r="AD71" s="32"/>
      <c r="AE71" s="32"/>
      <c r="AF71" s="34"/>
      <c r="AG71" s="34"/>
    </row>
    <row r="72" spans="1:33" ht="12.75" customHeight="1" x14ac:dyDescent="0.25">
      <c r="A72" s="24" t="s">
        <v>145</v>
      </c>
      <c r="B72" s="21" t="s">
        <v>134</v>
      </c>
      <c r="C72" s="25">
        <v>62.116999999999997</v>
      </c>
      <c r="D72" s="25">
        <v>67.457999999999998</v>
      </c>
      <c r="E72" s="25">
        <v>71.938000000000002</v>
      </c>
      <c r="F72" s="25">
        <v>76.397999999999996</v>
      </c>
      <c r="G72" s="25">
        <v>77.195999999999998</v>
      </c>
      <c r="H72" s="25">
        <v>77.483999999999995</v>
      </c>
      <c r="I72" s="25">
        <v>79.209000000000003</v>
      </c>
      <c r="J72" s="25">
        <v>81.734999999999999</v>
      </c>
      <c r="K72" s="25">
        <v>85.373000000000005</v>
      </c>
      <c r="L72" s="25">
        <v>87.774000000000001</v>
      </c>
      <c r="M72" s="25">
        <v>91.981999999999999</v>
      </c>
      <c r="N72" s="25">
        <v>94.665000000000006</v>
      </c>
      <c r="O72" s="25">
        <v>90.582999999999998</v>
      </c>
      <c r="P72" s="25">
        <v>93.174000000000007</v>
      </c>
      <c r="Q72" s="25">
        <v>97.040999999999997</v>
      </c>
      <c r="R72" s="25">
        <v>100</v>
      </c>
      <c r="S72" s="25">
        <v>100.574</v>
      </c>
      <c r="T72" s="25">
        <v>105.117</v>
      </c>
      <c r="U72" s="25">
        <v>107.675</v>
      </c>
      <c r="V72" s="25">
        <v>112.083</v>
      </c>
      <c r="W72" s="25">
        <v>117.175</v>
      </c>
      <c r="X72" s="25">
        <v>123.45</v>
      </c>
      <c r="AA72" s="31"/>
      <c r="AD72" s="32"/>
      <c r="AE72" s="32"/>
      <c r="AF72" s="34"/>
      <c r="AG72" s="34"/>
    </row>
    <row r="73" spans="1:33" ht="12.75" customHeight="1" x14ac:dyDescent="0.25">
      <c r="A73" s="24" t="s">
        <v>147</v>
      </c>
      <c r="B73" s="24" t="s">
        <v>136</v>
      </c>
      <c r="C73" s="25">
        <v>90.704999999999998</v>
      </c>
      <c r="D73" s="25">
        <v>95.352000000000004</v>
      </c>
      <c r="E73" s="25">
        <v>98.884</v>
      </c>
      <c r="F73" s="25">
        <v>99.177000000000007</v>
      </c>
      <c r="G73" s="25">
        <v>101.425</v>
      </c>
      <c r="H73" s="25">
        <v>102.768</v>
      </c>
      <c r="I73" s="25">
        <v>110.166</v>
      </c>
      <c r="J73" s="25">
        <v>109.059</v>
      </c>
      <c r="K73" s="25">
        <v>108.79600000000001</v>
      </c>
      <c r="L73" s="25">
        <v>108.959</v>
      </c>
      <c r="M73" s="25">
        <v>108.039</v>
      </c>
      <c r="N73" s="25">
        <v>105.428</v>
      </c>
      <c r="O73" s="25">
        <v>100.794</v>
      </c>
      <c r="P73" s="25">
        <v>99.555999999999997</v>
      </c>
      <c r="Q73" s="25">
        <v>99.977000000000004</v>
      </c>
      <c r="R73" s="25">
        <v>100</v>
      </c>
      <c r="S73" s="25">
        <v>97.233999999999995</v>
      </c>
      <c r="T73" s="25">
        <v>96.59</v>
      </c>
      <c r="U73" s="25">
        <v>97.591999999999999</v>
      </c>
      <c r="V73" s="25">
        <v>98.043000000000006</v>
      </c>
      <c r="W73" s="25">
        <v>100.967</v>
      </c>
      <c r="X73" s="25">
        <v>98.882999999999996</v>
      </c>
      <c r="AA73" s="31"/>
      <c r="AD73" s="32"/>
      <c r="AE73" s="32"/>
      <c r="AF73" s="34"/>
      <c r="AG73" s="34"/>
    </row>
    <row r="74" spans="1:33" ht="12.75" customHeight="1" x14ac:dyDescent="0.25">
      <c r="A74" s="24" t="s">
        <v>149</v>
      </c>
      <c r="B74" s="24" t="s">
        <v>138</v>
      </c>
      <c r="C74" s="25">
        <v>32.090000000000003</v>
      </c>
      <c r="D74" s="25">
        <v>40.374000000000002</v>
      </c>
      <c r="E74" s="25">
        <v>48.338999999999999</v>
      </c>
      <c r="F74" s="25">
        <v>53.55</v>
      </c>
      <c r="G74" s="25">
        <v>52.24</v>
      </c>
      <c r="H74" s="25">
        <v>51.917000000000002</v>
      </c>
      <c r="I74" s="25">
        <v>52.780999999999999</v>
      </c>
      <c r="J74" s="25">
        <v>55.027999999999999</v>
      </c>
      <c r="K74" s="25">
        <v>59.86</v>
      </c>
      <c r="L74" s="25">
        <v>62.95</v>
      </c>
      <c r="M74" s="25">
        <v>70.260999999999996</v>
      </c>
      <c r="N74" s="25">
        <v>76.418999999999997</v>
      </c>
      <c r="O74" s="25">
        <v>76.676000000000002</v>
      </c>
      <c r="P74" s="25">
        <v>85.572999999999993</v>
      </c>
      <c r="Q74" s="25">
        <v>92.712000000000003</v>
      </c>
      <c r="R74" s="25">
        <v>100</v>
      </c>
      <c r="S74" s="25">
        <v>101.621</v>
      </c>
      <c r="T74" s="25">
        <v>107.554</v>
      </c>
      <c r="U74" s="25">
        <v>109.24299999999999</v>
      </c>
      <c r="V74" s="25">
        <v>117.482</v>
      </c>
      <c r="W74" s="25">
        <v>126.904</v>
      </c>
      <c r="X74" s="25">
        <v>138.619</v>
      </c>
      <c r="AA74" s="31"/>
      <c r="AD74" s="32"/>
      <c r="AE74" s="32"/>
      <c r="AF74" s="34"/>
      <c r="AG74" s="34"/>
    </row>
    <row r="75" spans="1:33" ht="12.75" customHeight="1" x14ac:dyDescent="0.25">
      <c r="A75" s="24" t="s">
        <v>151</v>
      </c>
      <c r="B75" s="24" t="s">
        <v>140</v>
      </c>
      <c r="C75" s="25">
        <v>66.596999999999994</v>
      </c>
      <c r="D75" s="25">
        <v>70.346000000000004</v>
      </c>
      <c r="E75" s="25">
        <v>73.167000000000002</v>
      </c>
      <c r="F75" s="25">
        <v>77.968000000000004</v>
      </c>
      <c r="G75" s="25">
        <v>79.355999999999995</v>
      </c>
      <c r="H75" s="25">
        <v>79.659000000000006</v>
      </c>
      <c r="I75" s="25">
        <v>80.358000000000004</v>
      </c>
      <c r="J75" s="25">
        <v>83.805999999999997</v>
      </c>
      <c r="K75" s="25">
        <v>87.906999999999996</v>
      </c>
      <c r="L75" s="25">
        <v>90.6</v>
      </c>
      <c r="M75" s="25">
        <v>94.988</v>
      </c>
      <c r="N75" s="25">
        <v>97.817999999999998</v>
      </c>
      <c r="O75" s="25">
        <v>92.414000000000001</v>
      </c>
      <c r="P75" s="25">
        <v>93.903000000000006</v>
      </c>
      <c r="Q75" s="25">
        <v>97.625</v>
      </c>
      <c r="R75" s="25">
        <v>100</v>
      </c>
      <c r="S75" s="25">
        <v>101.16800000000001</v>
      </c>
      <c r="T75" s="25">
        <v>106.75</v>
      </c>
      <c r="U75" s="25">
        <v>110.018</v>
      </c>
      <c r="V75" s="25">
        <v>114.44199999999999</v>
      </c>
      <c r="W75" s="25">
        <v>118.91200000000001</v>
      </c>
      <c r="X75" s="25">
        <v>126.146</v>
      </c>
      <c r="AA75" s="31"/>
      <c r="AD75" s="32"/>
      <c r="AE75" s="32"/>
      <c r="AF75" s="34"/>
      <c r="AG75" s="34"/>
    </row>
    <row r="76" spans="1:33" ht="12.75" customHeight="1" x14ac:dyDescent="0.25">
      <c r="A76" s="24" t="s">
        <v>153</v>
      </c>
      <c r="B76" s="21" t="s">
        <v>142</v>
      </c>
      <c r="C76" s="25">
        <v>68.888999999999996</v>
      </c>
      <c r="D76" s="25">
        <v>74.09</v>
      </c>
      <c r="E76" s="25">
        <v>76.665000000000006</v>
      </c>
      <c r="F76" s="25">
        <v>77.75</v>
      </c>
      <c r="G76" s="25">
        <v>78.602000000000004</v>
      </c>
      <c r="H76" s="25">
        <v>78.23</v>
      </c>
      <c r="I76" s="25">
        <v>81.963999999999999</v>
      </c>
      <c r="J76" s="25">
        <v>84.528000000000006</v>
      </c>
      <c r="K76" s="25">
        <v>89.605000000000004</v>
      </c>
      <c r="L76" s="25">
        <v>91.472999999999999</v>
      </c>
      <c r="M76" s="25">
        <v>96.272999999999996</v>
      </c>
      <c r="N76" s="25">
        <v>94.346999999999994</v>
      </c>
      <c r="O76" s="25">
        <v>86.04</v>
      </c>
      <c r="P76" s="25">
        <v>89.790999999999997</v>
      </c>
      <c r="Q76" s="25">
        <v>94.058000000000007</v>
      </c>
      <c r="R76" s="25">
        <v>100</v>
      </c>
      <c r="S76" s="25">
        <v>103.26300000000001</v>
      </c>
      <c r="T76" s="25">
        <v>111.07299999999999</v>
      </c>
      <c r="U76" s="25">
        <v>116.005</v>
      </c>
      <c r="V76" s="25">
        <v>117.009</v>
      </c>
      <c r="W76" s="25">
        <v>124.36199999999999</v>
      </c>
      <c r="X76" s="25">
        <v>131.29900000000001</v>
      </c>
      <c r="AA76" s="31"/>
      <c r="AD76" s="32"/>
      <c r="AE76" s="32"/>
      <c r="AF76" s="34"/>
      <c r="AG76" s="34"/>
    </row>
    <row r="77" spans="1:33" ht="12.75" customHeight="1" x14ac:dyDescent="0.25">
      <c r="A77" s="24" t="s">
        <v>155</v>
      </c>
      <c r="B77" s="21" t="s">
        <v>144</v>
      </c>
      <c r="C77" s="25">
        <v>63.673999999999999</v>
      </c>
      <c r="D77" s="25">
        <v>70.739000000000004</v>
      </c>
      <c r="E77" s="25">
        <v>75.153000000000006</v>
      </c>
      <c r="F77" s="25">
        <v>78.771000000000001</v>
      </c>
      <c r="G77" s="25">
        <v>76.406000000000006</v>
      </c>
      <c r="H77" s="25">
        <v>74.421999999999997</v>
      </c>
      <c r="I77" s="25">
        <v>77.790999999999997</v>
      </c>
      <c r="J77" s="25">
        <v>81.692999999999998</v>
      </c>
      <c r="K77" s="25">
        <v>87.287000000000006</v>
      </c>
      <c r="L77" s="25">
        <v>90.799000000000007</v>
      </c>
      <c r="M77" s="25">
        <v>94.924000000000007</v>
      </c>
      <c r="N77" s="25">
        <v>94.912000000000006</v>
      </c>
      <c r="O77" s="25">
        <v>87.23</v>
      </c>
      <c r="P77" s="25">
        <v>92.305999999999997</v>
      </c>
      <c r="Q77" s="25">
        <v>96.58</v>
      </c>
      <c r="R77" s="25">
        <v>100</v>
      </c>
      <c r="S77" s="25">
        <v>102.518</v>
      </c>
      <c r="T77" s="25">
        <v>110.214</v>
      </c>
      <c r="U77" s="25">
        <v>114.718</v>
      </c>
      <c r="V77" s="25">
        <v>119.523</v>
      </c>
      <c r="W77" s="25">
        <v>125.315</v>
      </c>
      <c r="X77" s="25">
        <v>132.76400000000001</v>
      </c>
      <c r="AA77" s="31"/>
      <c r="AD77" s="32"/>
      <c r="AE77" s="32"/>
      <c r="AF77" s="34"/>
      <c r="AG77" s="34"/>
    </row>
    <row r="78" spans="1:33" ht="12.75" customHeight="1" x14ac:dyDescent="0.25">
      <c r="A78" s="24" t="s">
        <v>157</v>
      </c>
      <c r="B78" s="24" t="s">
        <v>146</v>
      </c>
      <c r="C78" s="25">
        <v>62.209000000000003</v>
      </c>
      <c r="D78" s="25">
        <v>69.135000000000005</v>
      </c>
      <c r="E78" s="25">
        <v>73.471000000000004</v>
      </c>
      <c r="F78" s="25">
        <v>77.59</v>
      </c>
      <c r="G78" s="25">
        <v>75.209999999999994</v>
      </c>
      <c r="H78" s="25">
        <v>73.241</v>
      </c>
      <c r="I78" s="25">
        <v>76.614999999999995</v>
      </c>
      <c r="J78" s="25">
        <v>80.400000000000006</v>
      </c>
      <c r="K78" s="25">
        <v>86.024000000000001</v>
      </c>
      <c r="L78" s="25">
        <v>89.156999999999996</v>
      </c>
      <c r="M78" s="25">
        <v>93.679000000000002</v>
      </c>
      <c r="N78" s="25">
        <v>93.751999999999995</v>
      </c>
      <c r="O78" s="25">
        <v>86.129000000000005</v>
      </c>
      <c r="P78" s="25">
        <v>90.968999999999994</v>
      </c>
      <c r="Q78" s="25">
        <v>96.001000000000005</v>
      </c>
      <c r="R78" s="25">
        <v>100</v>
      </c>
      <c r="S78" s="25">
        <v>102.839</v>
      </c>
      <c r="T78" s="25">
        <v>111.12</v>
      </c>
      <c r="U78" s="25">
        <v>116.29600000000001</v>
      </c>
      <c r="V78" s="25">
        <v>121.34099999999999</v>
      </c>
      <c r="W78" s="25">
        <v>127.441</v>
      </c>
      <c r="X78" s="25">
        <v>135.697</v>
      </c>
      <c r="AA78" s="31"/>
      <c r="AD78" s="32"/>
      <c r="AE78" s="32"/>
      <c r="AF78" s="34"/>
      <c r="AG78" s="34"/>
    </row>
    <row r="79" spans="1:33" ht="12.75" customHeight="1" x14ac:dyDescent="0.25">
      <c r="A79" s="24" t="s">
        <v>158</v>
      </c>
      <c r="B79" s="24" t="s">
        <v>148</v>
      </c>
      <c r="C79" s="25">
        <v>76.043000000000006</v>
      </c>
      <c r="D79" s="25">
        <v>84.266999999999996</v>
      </c>
      <c r="E79" s="25">
        <v>89.307000000000002</v>
      </c>
      <c r="F79" s="25">
        <v>88.278999999999996</v>
      </c>
      <c r="G79" s="25">
        <v>86.076999999999998</v>
      </c>
      <c r="H79" s="25">
        <v>83.981999999999999</v>
      </c>
      <c r="I79" s="25">
        <v>87.272000000000006</v>
      </c>
      <c r="J79" s="25">
        <v>92.155000000000001</v>
      </c>
      <c r="K79" s="25">
        <v>97.433999999999997</v>
      </c>
      <c r="L79" s="25">
        <v>104.22</v>
      </c>
      <c r="M79" s="25">
        <v>104.86499999999999</v>
      </c>
      <c r="N79" s="25">
        <v>104.13</v>
      </c>
      <c r="O79" s="25">
        <v>95.991</v>
      </c>
      <c r="P79" s="25">
        <v>102.986</v>
      </c>
      <c r="Q79" s="25">
        <v>101.172</v>
      </c>
      <c r="R79" s="25">
        <v>100</v>
      </c>
      <c r="S79" s="25">
        <v>99.977000000000004</v>
      </c>
      <c r="T79" s="25">
        <v>103.08</v>
      </c>
      <c r="U79" s="25">
        <v>102.3</v>
      </c>
      <c r="V79" s="25">
        <v>105.209</v>
      </c>
      <c r="W79" s="25">
        <v>108.598</v>
      </c>
      <c r="X79" s="25">
        <v>109.82599999999999</v>
      </c>
      <c r="AA79" s="31"/>
      <c r="AD79" s="32"/>
      <c r="AE79" s="32"/>
      <c r="AF79" s="34"/>
      <c r="AG79" s="34"/>
    </row>
    <row r="80" spans="1:33" ht="12.75" customHeight="1" x14ac:dyDescent="0.25">
      <c r="A80" s="24" t="s">
        <v>160</v>
      </c>
      <c r="B80" s="21" t="s">
        <v>150</v>
      </c>
      <c r="C80" s="25">
        <v>61.506999999999998</v>
      </c>
      <c r="D80" s="25">
        <v>63.625999999999998</v>
      </c>
      <c r="E80" s="25">
        <v>65.177000000000007</v>
      </c>
      <c r="F80" s="25">
        <v>67.459000000000003</v>
      </c>
      <c r="G80" s="25">
        <v>70.840999999999994</v>
      </c>
      <c r="H80" s="25">
        <v>74.745000000000005</v>
      </c>
      <c r="I80" s="25">
        <v>77.587999999999994</v>
      </c>
      <c r="J80" s="25">
        <v>79.911000000000001</v>
      </c>
      <c r="K80" s="25">
        <v>82.38</v>
      </c>
      <c r="L80" s="25">
        <v>84.870999999999995</v>
      </c>
      <c r="M80" s="25">
        <v>87.242000000000004</v>
      </c>
      <c r="N80" s="25">
        <v>90.519000000000005</v>
      </c>
      <c r="O80" s="25">
        <v>93.266999999999996</v>
      </c>
      <c r="P80" s="25">
        <v>95.69</v>
      </c>
      <c r="Q80" s="25">
        <v>97.62</v>
      </c>
      <c r="R80" s="25">
        <v>100</v>
      </c>
      <c r="S80" s="25">
        <v>100.56100000000001</v>
      </c>
      <c r="T80" s="25">
        <v>102.628</v>
      </c>
      <c r="U80" s="25">
        <v>106.977</v>
      </c>
      <c r="V80" s="25">
        <v>110.51300000000001</v>
      </c>
      <c r="W80" s="25">
        <v>113.119</v>
      </c>
      <c r="X80" s="25">
        <v>116.068</v>
      </c>
      <c r="AA80" s="31"/>
      <c r="AD80" s="32"/>
      <c r="AE80" s="32"/>
      <c r="AF80" s="34"/>
      <c r="AG80" s="34"/>
    </row>
    <row r="81" spans="1:33" ht="12.75" customHeight="1" x14ac:dyDescent="0.25">
      <c r="A81" s="24" t="s">
        <v>162</v>
      </c>
      <c r="B81" s="21" t="s">
        <v>152</v>
      </c>
      <c r="C81" s="25">
        <v>59.594999999999999</v>
      </c>
      <c r="D81" s="25">
        <v>62.188000000000002</v>
      </c>
      <c r="E81" s="25">
        <v>64.165000000000006</v>
      </c>
      <c r="F81" s="25">
        <v>67.188000000000002</v>
      </c>
      <c r="G81" s="25">
        <v>71.397999999999996</v>
      </c>
      <c r="H81" s="25">
        <v>74.506</v>
      </c>
      <c r="I81" s="25">
        <v>76.135000000000005</v>
      </c>
      <c r="J81" s="25">
        <v>76.921999999999997</v>
      </c>
      <c r="K81" s="25">
        <v>77.477999999999994</v>
      </c>
      <c r="L81" s="25">
        <v>81.537000000000006</v>
      </c>
      <c r="M81" s="25">
        <v>87.307000000000002</v>
      </c>
      <c r="N81" s="25">
        <v>91.525999999999996</v>
      </c>
      <c r="O81" s="25">
        <v>95.293000000000006</v>
      </c>
      <c r="P81" s="25">
        <v>99.909000000000006</v>
      </c>
      <c r="Q81" s="25">
        <v>101.718</v>
      </c>
      <c r="R81" s="25">
        <v>100</v>
      </c>
      <c r="S81" s="25">
        <v>100.712</v>
      </c>
      <c r="T81" s="25">
        <v>101.455</v>
      </c>
      <c r="U81" s="25">
        <v>103.38800000000001</v>
      </c>
      <c r="V81" s="25">
        <v>104.95</v>
      </c>
      <c r="W81" s="25">
        <v>105.907</v>
      </c>
      <c r="X81" s="25">
        <v>104.65300000000001</v>
      </c>
      <c r="AA81" s="31"/>
      <c r="AD81" s="32"/>
      <c r="AE81" s="32"/>
      <c r="AF81" s="34"/>
      <c r="AG81" s="34"/>
    </row>
    <row r="82" spans="1:33" ht="12.75" customHeight="1" x14ac:dyDescent="0.25">
      <c r="A82" s="24" t="s">
        <v>164</v>
      </c>
      <c r="B82" s="21" t="s">
        <v>154</v>
      </c>
      <c r="C82" s="25">
        <v>61.792000000000002</v>
      </c>
      <c r="D82" s="25">
        <v>63.843000000000004</v>
      </c>
      <c r="E82" s="25">
        <v>65.331999999999994</v>
      </c>
      <c r="F82" s="25">
        <v>67.506</v>
      </c>
      <c r="G82" s="25">
        <v>70.766999999999996</v>
      </c>
      <c r="H82" s="25">
        <v>74.787999999999997</v>
      </c>
      <c r="I82" s="25">
        <v>77.81</v>
      </c>
      <c r="J82" s="25">
        <v>80.363</v>
      </c>
      <c r="K82" s="25">
        <v>83.119</v>
      </c>
      <c r="L82" s="25">
        <v>85.370999999999995</v>
      </c>
      <c r="M82" s="25">
        <v>87.221000000000004</v>
      </c>
      <c r="N82" s="25">
        <v>90.353999999999999</v>
      </c>
      <c r="O82" s="25">
        <v>92.942999999999998</v>
      </c>
      <c r="P82" s="25">
        <v>95.027000000000001</v>
      </c>
      <c r="Q82" s="25">
        <v>96.975999999999999</v>
      </c>
      <c r="R82" s="25">
        <v>100</v>
      </c>
      <c r="S82" s="25">
        <v>100.53700000000001</v>
      </c>
      <c r="T82" s="25">
        <v>102.818</v>
      </c>
      <c r="U82" s="25">
        <v>107.55800000000001</v>
      </c>
      <c r="V82" s="25">
        <v>111.41500000000001</v>
      </c>
      <c r="W82" s="25">
        <v>114.291</v>
      </c>
      <c r="X82" s="25">
        <v>117.932</v>
      </c>
      <c r="AA82" s="31"/>
      <c r="AD82" s="32"/>
      <c r="AE82" s="32"/>
      <c r="AF82" s="34"/>
      <c r="AG82" s="34"/>
    </row>
    <row r="83" spans="1:33" ht="12.75" customHeight="1" x14ac:dyDescent="0.25">
      <c r="A83" s="24" t="s">
        <v>166</v>
      </c>
      <c r="B83" s="24" t="s">
        <v>156</v>
      </c>
      <c r="C83" s="25">
        <v>62.304000000000002</v>
      </c>
      <c r="D83" s="25">
        <v>63.984999999999999</v>
      </c>
      <c r="E83" s="25">
        <v>65.346000000000004</v>
      </c>
      <c r="F83" s="25">
        <v>67.861999999999995</v>
      </c>
      <c r="G83" s="25">
        <v>71.626000000000005</v>
      </c>
      <c r="H83" s="25">
        <v>76</v>
      </c>
      <c r="I83" s="25">
        <v>79.635000000000005</v>
      </c>
      <c r="J83" s="25">
        <v>83.254000000000005</v>
      </c>
      <c r="K83" s="25">
        <v>85.766000000000005</v>
      </c>
      <c r="L83" s="25">
        <v>87.87</v>
      </c>
      <c r="M83" s="25">
        <v>89.307000000000002</v>
      </c>
      <c r="N83" s="25">
        <v>92.04</v>
      </c>
      <c r="O83" s="25">
        <v>93.412000000000006</v>
      </c>
      <c r="P83" s="25">
        <v>95.019000000000005</v>
      </c>
      <c r="Q83" s="25">
        <v>97.173000000000002</v>
      </c>
      <c r="R83" s="25">
        <v>100</v>
      </c>
      <c r="S83" s="25">
        <v>99.864999999999995</v>
      </c>
      <c r="T83" s="25">
        <v>102.779</v>
      </c>
      <c r="U83" s="25">
        <v>108.175</v>
      </c>
      <c r="V83" s="25">
        <v>112.488</v>
      </c>
      <c r="W83" s="25">
        <v>115.84399999999999</v>
      </c>
      <c r="X83" s="25">
        <v>120.572</v>
      </c>
      <c r="AA83" s="31"/>
      <c r="AD83" s="32"/>
      <c r="AE83" s="32"/>
      <c r="AF83" s="34"/>
      <c r="AG83" s="34"/>
    </row>
    <row r="84" spans="1:33" ht="12.75" customHeight="1" x14ac:dyDescent="0.25">
      <c r="A84" s="24" t="s">
        <v>168</v>
      </c>
      <c r="B84" s="24" t="s">
        <v>211</v>
      </c>
      <c r="C84" s="25">
        <v>59.234999999999999</v>
      </c>
      <c r="D84" s="25">
        <v>61.616999999999997</v>
      </c>
      <c r="E84" s="25">
        <v>62.878</v>
      </c>
      <c r="F84" s="25">
        <v>64.245000000000005</v>
      </c>
      <c r="G84" s="25">
        <v>66.497</v>
      </c>
      <c r="H84" s="25">
        <v>70.966999999999999</v>
      </c>
      <c r="I84" s="25">
        <v>73.292000000000002</v>
      </c>
      <c r="J84" s="25">
        <v>75.319999999999993</v>
      </c>
      <c r="K84" s="25">
        <v>78.513999999999996</v>
      </c>
      <c r="L84" s="25">
        <v>81.031000000000006</v>
      </c>
      <c r="M84" s="25">
        <v>83.046000000000006</v>
      </c>
      <c r="N84" s="25">
        <v>86.747</v>
      </c>
      <c r="O84" s="25">
        <v>91.186000000000007</v>
      </c>
      <c r="P84" s="25">
        <v>93.194999999999993</v>
      </c>
      <c r="Q84" s="25">
        <v>95.933000000000007</v>
      </c>
      <c r="R84" s="25">
        <v>100</v>
      </c>
      <c r="S84" s="25">
        <v>101.387</v>
      </c>
      <c r="T84" s="25">
        <v>103.102</v>
      </c>
      <c r="U84" s="25">
        <v>108.47799999999999</v>
      </c>
      <c r="V84" s="25">
        <v>112.685</v>
      </c>
      <c r="W84" s="25">
        <v>115.399</v>
      </c>
      <c r="X84" s="25">
        <v>118.52800000000001</v>
      </c>
      <c r="AA84" s="31"/>
      <c r="AD84" s="32"/>
      <c r="AE84" s="32"/>
      <c r="AF84" s="34"/>
      <c r="AG84" s="34"/>
    </row>
    <row r="85" spans="1:33" ht="12.75" customHeight="1" x14ac:dyDescent="0.25">
      <c r="A85" s="24" t="s">
        <v>170</v>
      </c>
      <c r="B85" s="24" t="s">
        <v>212</v>
      </c>
      <c r="C85" s="25">
        <v>73.923000000000002</v>
      </c>
      <c r="D85" s="25">
        <v>76.379000000000005</v>
      </c>
      <c r="E85" s="25">
        <v>76.747</v>
      </c>
      <c r="F85" s="25">
        <v>77.888000000000005</v>
      </c>
      <c r="G85" s="25">
        <v>79.775999999999996</v>
      </c>
      <c r="H85" s="25">
        <v>81.611999999999995</v>
      </c>
      <c r="I85" s="25">
        <v>84.537000000000006</v>
      </c>
      <c r="J85" s="25">
        <v>85.924999999999997</v>
      </c>
      <c r="K85" s="25">
        <v>88.828999999999994</v>
      </c>
      <c r="L85" s="25">
        <v>90.872</v>
      </c>
      <c r="M85" s="25">
        <v>92.453000000000003</v>
      </c>
      <c r="N85" s="25">
        <v>93.893000000000001</v>
      </c>
      <c r="O85" s="25">
        <v>94.188000000000002</v>
      </c>
      <c r="P85" s="25">
        <v>97.034000000000006</v>
      </c>
      <c r="Q85" s="25">
        <v>98.052999999999997</v>
      </c>
      <c r="R85" s="25">
        <v>100</v>
      </c>
      <c r="S85" s="25">
        <v>101.32</v>
      </c>
      <c r="T85" s="25">
        <v>103.371</v>
      </c>
      <c r="U85" s="25">
        <v>105.84</v>
      </c>
      <c r="V85" s="25">
        <v>107.547</v>
      </c>
      <c r="W85" s="25">
        <v>108.096</v>
      </c>
      <c r="X85" s="25">
        <v>109.55</v>
      </c>
      <c r="AA85" s="31"/>
      <c r="AD85" s="32"/>
      <c r="AE85" s="32"/>
      <c r="AF85" s="34"/>
      <c r="AG85" s="34"/>
    </row>
    <row r="86" spans="1:33" ht="12.75" customHeight="1" x14ac:dyDescent="0.25">
      <c r="A86" s="24" t="s">
        <v>172</v>
      </c>
      <c r="B86" s="24" t="s">
        <v>159</v>
      </c>
      <c r="C86" s="25">
        <v>55.567</v>
      </c>
      <c r="D86" s="25">
        <v>57.871000000000002</v>
      </c>
      <c r="E86" s="25">
        <v>62.317999999999998</v>
      </c>
      <c r="F86" s="25">
        <v>67.11</v>
      </c>
      <c r="G86" s="25">
        <v>73.384</v>
      </c>
      <c r="H86" s="25">
        <v>76.332999999999998</v>
      </c>
      <c r="I86" s="25">
        <v>79.114999999999995</v>
      </c>
      <c r="J86" s="25">
        <v>79.631</v>
      </c>
      <c r="K86" s="25">
        <v>81.668999999999997</v>
      </c>
      <c r="L86" s="25">
        <v>83.834999999999994</v>
      </c>
      <c r="M86" s="25">
        <v>87.457999999999998</v>
      </c>
      <c r="N86" s="25">
        <v>92.355000000000004</v>
      </c>
      <c r="O86" s="25">
        <v>96.332999999999998</v>
      </c>
      <c r="P86" s="25">
        <v>100.265</v>
      </c>
      <c r="Q86" s="25">
        <v>98.995999999999995</v>
      </c>
      <c r="R86" s="25">
        <v>100</v>
      </c>
      <c r="S86" s="25">
        <v>99.447999999999993</v>
      </c>
      <c r="T86" s="25">
        <v>101.182</v>
      </c>
      <c r="U86" s="25">
        <v>102.80500000000001</v>
      </c>
      <c r="V86" s="25">
        <v>105.61</v>
      </c>
      <c r="W86" s="25">
        <v>109.648</v>
      </c>
      <c r="X86" s="25">
        <v>112.901</v>
      </c>
      <c r="AA86" s="31"/>
      <c r="AD86" s="32"/>
      <c r="AE86" s="32"/>
      <c r="AF86" s="34"/>
      <c r="AG86" s="34"/>
    </row>
    <row r="87" spans="1:33" ht="12.75" customHeight="1" x14ac:dyDescent="0.25">
      <c r="A87" s="24" t="s">
        <v>174</v>
      </c>
      <c r="B87" s="21" t="s">
        <v>161</v>
      </c>
      <c r="C87" s="25">
        <v>76.596000000000004</v>
      </c>
      <c r="D87" s="25">
        <v>78.959000000000003</v>
      </c>
      <c r="E87" s="25">
        <v>81.292000000000002</v>
      </c>
      <c r="F87" s="25">
        <v>85.528999999999996</v>
      </c>
      <c r="G87" s="25">
        <v>85.070999999999998</v>
      </c>
      <c r="H87" s="25">
        <v>87.049000000000007</v>
      </c>
      <c r="I87" s="25">
        <v>89.625</v>
      </c>
      <c r="J87" s="25">
        <v>92.677000000000007</v>
      </c>
      <c r="K87" s="25">
        <v>94.497</v>
      </c>
      <c r="L87" s="25">
        <v>97.453999999999994</v>
      </c>
      <c r="M87" s="25">
        <v>98.299000000000007</v>
      </c>
      <c r="N87" s="25">
        <v>96.626999999999995</v>
      </c>
      <c r="O87" s="25">
        <v>92.453999999999994</v>
      </c>
      <c r="P87" s="25">
        <v>93.789000000000001</v>
      </c>
      <c r="Q87" s="25">
        <v>96.935000000000002</v>
      </c>
      <c r="R87" s="25">
        <v>100</v>
      </c>
      <c r="S87" s="25">
        <v>102.102</v>
      </c>
      <c r="T87" s="25">
        <v>106.142</v>
      </c>
      <c r="U87" s="25">
        <v>110.70699999999999</v>
      </c>
      <c r="V87" s="25">
        <v>112.795</v>
      </c>
      <c r="W87" s="25">
        <v>115.931</v>
      </c>
      <c r="X87" s="25">
        <v>119.828</v>
      </c>
      <c r="AA87" s="31"/>
      <c r="AD87" s="32"/>
      <c r="AE87" s="32"/>
      <c r="AF87" s="34"/>
      <c r="AG87" s="34"/>
    </row>
    <row r="88" spans="1:33" ht="12.75" customHeight="1" x14ac:dyDescent="0.25">
      <c r="A88" s="24" t="s">
        <v>176</v>
      </c>
      <c r="B88" s="21" t="s">
        <v>163</v>
      </c>
      <c r="C88" s="25">
        <v>72.825000000000003</v>
      </c>
      <c r="D88" s="25">
        <v>74.418999999999997</v>
      </c>
      <c r="E88" s="25">
        <v>76.275999999999996</v>
      </c>
      <c r="F88" s="25">
        <v>77.915000000000006</v>
      </c>
      <c r="G88" s="25">
        <v>79.804000000000002</v>
      </c>
      <c r="H88" s="25">
        <v>81.691000000000003</v>
      </c>
      <c r="I88" s="25">
        <v>85.617000000000004</v>
      </c>
      <c r="J88" s="25">
        <v>88.314999999999998</v>
      </c>
      <c r="K88" s="25">
        <v>89.561999999999998</v>
      </c>
      <c r="L88" s="25">
        <v>95.263000000000005</v>
      </c>
      <c r="M88" s="25">
        <v>99.915999999999997</v>
      </c>
      <c r="N88" s="25">
        <v>99.242000000000004</v>
      </c>
      <c r="O88" s="25">
        <v>96.878</v>
      </c>
      <c r="P88" s="25">
        <v>96.771000000000001</v>
      </c>
      <c r="Q88" s="25">
        <v>97.727000000000004</v>
      </c>
      <c r="R88" s="25">
        <v>100</v>
      </c>
      <c r="S88" s="25">
        <v>102.047</v>
      </c>
      <c r="T88" s="25">
        <v>105.285</v>
      </c>
      <c r="U88" s="25">
        <v>108.196</v>
      </c>
      <c r="V88" s="25">
        <v>110.42</v>
      </c>
      <c r="W88" s="25">
        <v>116.102</v>
      </c>
      <c r="X88" s="25">
        <v>120.71899999999999</v>
      </c>
      <c r="AA88" s="31"/>
      <c r="AD88" s="32"/>
      <c r="AE88" s="32"/>
      <c r="AF88" s="34"/>
      <c r="AG88" s="34"/>
    </row>
    <row r="89" spans="1:33" ht="12.75" customHeight="1" x14ac:dyDescent="0.25">
      <c r="A89" s="24" t="s">
        <v>178</v>
      </c>
      <c r="B89" s="24" t="s">
        <v>165</v>
      </c>
      <c r="C89" s="25">
        <v>65.578999999999994</v>
      </c>
      <c r="D89" s="25">
        <v>69.661000000000001</v>
      </c>
      <c r="E89" s="25">
        <v>70.625</v>
      </c>
      <c r="F89" s="25">
        <v>73.557000000000002</v>
      </c>
      <c r="G89" s="25">
        <v>77.641000000000005</v>
      </c>
      <c r="H89" s="25">
        <v>83.183999999999997</v>
      </c>
      <c r="I89" s="25">
        <v>86.394999999999996</v>
      </c>
      <c r="J89" s="25">
        <v>86.397999999999996</v>
      </c>
      <c r="K89" s="25">
        <v>86.981999999999999</v>
      </c>
      <c r="L89" s="25">
        <v>91.603999999999999</v>
      </c>
      <c r="M89" s="25">
        <v>95.823999999999998</v>
      </c>
      <c r="N89" s="25">
        <v>96.387</v>
      </c>
      <c r="O89" s="25">
        <v>96.004000000000005</v>
      </c>
      <c r="P89" s="25">
        <v>95.355999999999995</v>
      </c>
      <c r="Q89" s="25">
        <v>96.369</v>
      </c>
      <c r="R89" s="25">
        <v>100</v>
      </c>
      <c r="S89" s="25">
        <v>101.658</v>
      </c>
      <c r="T89" s="25">
        <v>105.956</v>
      </c>
      <c r="U89" s="25">
        <v>108.80800000000001</v>
      </c>
      <c r="V89" s="25">
        <v>110.423</v>
      </c>
      <c r="W89" s="25">
        <v>115.55200000000001</v>
      </c>
      <c r="X89" s="25">
        <v>121.548</v>
      </c>
      <c r="AA89" s="31"/>
      <c r="AD89" s="32"/>
      <c r="AE89" s="32"/>
      <c r="AF89" s="34"/>
      <c r="AG89" s="34"/>
    </row>
    <row r="90" spans="1:33" ht="12.75" customHeight="1" x14ac:dyDescent="0.25">
      <c r="A90" s="24" t="s">
        <v>180</v>
      </c>
      <c r="B90" s="24" t="s">
        <v>167</v>
      </c>
      <c r="C90" s="25">
        <v>81.048000000000002</v>
      </c>
      <c r="D90" s="25">
        <v>79.971999999999994</v>
      </c>
      <c r="E90" s="25">
        <v>82.813000000000002</v>
      </c>
      <c r="F90" s="25">
        <v>83.01</v>
      </c>
      <c r="G90" s="25">
        <v>82.402000000000001</v>
      </c>
      <c r="H90" s="25">
        <v>80.097999999999999</v>
      </c>
      <c r="I90" s="25">
        <v>84.852999999999994</v>
      </c>
      <c r="J90" s="25">
        <v>90.683999999999997</v>
      </c>
      <c r="K90" s="25">
        <v>92.715000000000003</v>
      </c>
      <c r="L90" s="25">
        <v>99.704999999999998</v>
      </c>
      <c r="M90" s="25">
        <v>104.88</v>
      </c>
      <c r="N90" s="25">
        <v>102.709</v>
      </c>
      <c r="O90" s="25">
        <v>97.927999999999997</v>
      </c>
      <c r="P90" s="25">
        <v>98.488</v>
      </c>
      <c r="Q90" s="25">
        <v>99.375</v>
      </c>
      <c r="R90" s="25">
        <v>100</v>
      </c>
      <c r="S90" s="25">
        <v>102.517</v>
      </c>
      <c r="T90" s="25">
        <v>104.47199999999999</v>
      </c>
      <c r="U90" s="25">
        <v>107.45399999999999</v>
      </c>
      <c r="V90" s="25">
        <v>110.429</v>
      </c>
      <c r="W90" s="25">
        <v>116.803</v>
      </c>
      <c r="X90" s="25">
        <v>119.69799999999999</v>
      </c>
      <c r="AA90" s="31"/>
      <c r="AD90" s="32"/>
      <c r="AE90" s="32"/>
      <c r="AF90" s="34"/>
      <c r="AG90" s="34"/>
    </row>
    <row r="91" spans="1:33" ht="12.75" customHeight="1" x14ac:dyDescent="0.25">
      <c r="A91" s="24" t="s">
        <v>182</v>
      </c>
      <c r="B91" s="21" t="s">
        <v>169</v>
      </c>
      <c r="C91" s="25">
        <v>77.885000000000005</v>
      </c>
      <c r="D91" s="25">
        <v>80.497</v>
      </c>
      <c r="E91" s="25">
        <v>82.986000000000004</v>
      </c>
      <c r="F91" s="25">
        <v>88.076999999999998</v>
      </c>
      <c r="G91" s="25">
        <v>86.846000000000004</v>
      </c>
      <c r="H91" s="25">
        <v>88.855000000000004</v>
      </c>
      <c r="I91" s="25">
        <v>90.986000000000004</v>
      </c>
      <c r="J91" s="25">
        <v>94.156000000000006</v>
      </c>
      <c r="K91" s="25">
        <v>96.168000000000006</v>
      </c>
      <c r="L91" s="25">
        <v>98.212000000000003</v>
      </c>
      <c r="M91" s="25">
        <v>97.795000000000002</v>
      </c>
      <c r="N91" s="25">
        <v>95.795000000000002</v>
      </c>
      <c r="O91" s="25">
        <v>91.033000000000001</v>
      </c>
      <c r="P91" s="25">
        <v>92.831999999999994</v>
      </c>
      <c r="Q91" s="25">
        <v>96.680999999999997</v>
      </c>
      <c r="R91" s="25">
        <v>100</v>
      </c>
      <c r="S91" s="25">
        <v>102.12</v>
      </c>
      <c r="T91" s="25">
        <v>106.413</v>
      </c>
      <c r="U91" s="25">
        <v>111.501</v>
      </c>
      <c r="V91" s="25">
        <v>113.547</v>
      </c>
      <c r="W91" s="25">
        <v>115.878</v>
      </c>
      <c r="X91" s="25">
        <v>119.54900000000001</v>
      </c>
      <c r="AA91" s="31"/>
      <c r="AD91" s="32"/>
      <c r="AE91" s="32"/>
      <c r="AF91" s="34"/>
      <c r="AG91" s="34"/>
    </row>
    <row r="92" spans="1:33" ht="12.75" customHeight="1" x14ac:dyDescent="0.25">
      <c r="A92" s="24" t="s">
        <v>184</v>
      </c>
      <c r="B92" s="24" t="s">
        <v>171</v>
      </c>
      <c r="C92" s="25">
        <v>80.078000000000003</v>
      </c>
      <c r="D92" s="25">
        <v>82.260999999999996</v>
      </c>
      <c r="E92" s="25">
        <v>85.811000000000007</v>
      </c>
      <c r="F92" s="25">
        <v>93.700999999999993</v>
      </c>
      <c r="G92" s="25">
        <v>86.730999999999995</v>
      </c>
      <c r="H92" s="25">
        <v>87.834999999999994</v>
      </c>
      <c r="I92" s="25">
        <v>88.796000000000006</v>
      </c>
      <c r="J92" s="25">
        <v>93.543999999999997</v>
      </c>
      <c r="K92" s="25">
        <v>96.54</v>
      </c>
      <c r="L92" s="25">
        <v>98.337000000000003</v>
      </c>
      <c r="M92" s="25">
        <v>96.588999999999999</v>
      </c>
      <c r="N92" s="25">
        <v>95.781999999999996</v>
      </c>
      <c r="O92" s="25">
        <v>89.034000000000006</v>
      </c>
      <c r="P92" s="25">
        <v>90.763999999999996</v>
      </c>
      <c r="Q92" s="25">
        <v>95.147000000000006</v>
      </c>
      <c r="R92" s="25">
        <v>100</v>
      </c>
      <c r="S92" s="25">
        <v>102.93300000000001</v>
      </c>
      <c r="T92" s="25">
        <v>108.158</v>
      </c>
      <c r="U92" s="25">
        <v>112.318</v>
      </c>
      <c r="V92" s="25">
        <v>113.3</v>
      </c>
      <c r="W92" s="25">
        <v>113.652</v>
      </c>
      <c r="X92" s="25">
        <v>115.563</v>
      </c>
      <c r="AA92" s="31"/>
      <c r="AD92" s="32"/>
      <c r="AE92" s="32"/>
      <c r="AF92" s="34"/>
      <c r="AG92" s="34"/>
    </row>
    <row r="93" spans="1:33" ht="12.75" customHeight="1" x14ac:dyDescent="0.25">
      <c r="A93" s="24" t="s">
        <v>186</v>
      </c>
      <c r="B93" s="24" t="s">
        <v>173</v>
      </c>
      <c r="C93" s="25">
        <v>77.025999999999996</v>
      </c>
      <c r="D93" s="25">
        <v>79.793999999999997</v>
      </c>
      <c r="E93" s="25">
        <v>81.887</v>
      </c>
      <c r="F93" s="25">
        <v>85.93</v>
      </c>
      <c r="G93" s="25">
        <v>86.852999999999994</v>
      </c>
      <c r="H93" s="25">
        <v>89.198999999999998</v>
      </c>
      <c r="I93" s="25">
        <v>91.759</v>
      </c>
      <c r="J93" s="25">
        <v>94.352000000000004</v>
      </c>
      <c r="K93" s="25">
        <v>96.001999999999995</v>
      </c>
      <c r="L93" s="25">
        <v>98.138000000000005</v>
      </c>
      <c r="M93" s="25">
        <v>98.218999999999994</v>
      </c>
      <c r="N93" s="25">
        <v>95.772999999999996</v>
      </c>
      <c r="O93" s="25">
        <v>91.733000000000004</v>
      </c>
      <c r="P93" s="25">
        <v>93.555999999999997</v>
      </c>
      <c r="Q93" s="25">
        <v>97.218999999999994</v>
      </c>
      <c r="R93" s="25">
        <v>100</v>
      </c>
      <c r="S93" s="25">
        <v>101.83499999999999</v>
      </c>
      <c r="T93" s="25">
        <v>105.80200000000001</v>
      </c>
      <c r="U93" s="25">
        <v>111.215</v>
      </c>
      <c r="V93" s="25">
        <v>113.631</v>
      </c>
      <c r="W93" s="25">
        <v>116.651</v>
      </c>
      <c r="X93" s="25">
        <v>120.934</v>
      </c>
      <c r="AA93" s="31"/>
      <c r="AD93" s="32"/>
      <c r="AE93" s="32"/>
      <c r="AF93" s="34"/>
      <c r="AG93" s="34"/>
    </row>
    <row r="94" spans="1:33" ht="12.75" customHeight="1" x14ac:dyDescent="0.25">
      <c r="A94" s="24" t="s">
        <v>187</v>
      </c>
      <c r="B94" s="21" t="s">
        <v>175</v>
      </c>
      <c r="C94" s="25">
        <v>94.727999999999994</v>
      </c>
      <c r="D94" s="25">
        <v>100.80500000000001</v>
      </c>
      <c r="E94" s="25">
        <v>102.851</v>
      </c>
      <c r="F94" s="25">
        <v>105.03100000000001</v>
      </c>
      <c r="G94" s="25">
        <v>105.29300000000001</v>
      </c>
      <c r="H94" s="25">
        <v>105.85299999999999</v>
      </c>
      <c r="I94" s="25">
        <v>105.84</v>
      </c>
      <c r="J94" s="25">
        <v>106.69799999999999</v>
      </c>
      <c r="K94" s="25">
        <v>105.08</v>
      </c>
      <c r="L94" s="25">
        <v>106.44799999999999</v>
      </c>
      <c r="M94" s="25">
        <v>105.105</v>
      </c>
      <c r="N94" s="25">
        <v>104.62</v>
      </c>
      <c r="O94" s="25">
        <v>96.789000000000001</v>
      </c>
      <c r="P94" s="25">
        <v>97.274000000000001</v>
      </c>
      <c r="Q94" s="25">
        <v>97.426000000000002</v>
      </c>
      <c r="R94" s="25">
        <v>100</v>
      </c>
      <c r="S94" s="25">
        <v>98.95</v>
      </c>
      <c r="T94" s="25">
        <v>102.77500000000001</v>
      </c>
      <c r="U94" s="25">
        <v>104.209</v>
      </c>
      <c r="V94" s="25">
        <v>107.08799999999999</v>
      </c>
      <c r="W94" s="25">
        <v>107.75</v>
      </c>
      <c r="X94" s="25">
        <v>112.20699999999999</v>
      </c>
      <c r="AA94" s="31"/>
      <c r="AD94" s="32"/>
      <c r="AE94" s="32"/>
      <c r="AF94" s="34"/>
      <c r="AG94" s="34"/>
    </row>
    <row r="95" spans="1:33" ht="12.75" customHeight="1" x14ac:dyDescent="0.25">
      <c r="A95" s="24" t="s">
        <v>188</v>
      </c>
      <c r="B95" s="21" t="s">
        <v>177</v>
      </c>
      <c r="C95" s="25">
        <v>80.052000000000007</v>
      </c>
      <c r="D95" s="25">
        <v>81.757999999999996</v>
      </c>
      <c r="E95" s="25">
        <v>83.870999999999995</v>
      </c>
      <c r="F95" s="25">
        <v>85.534999999999997</v>
      </c>
      <c r="G95" s="25">
        <v>88.200999999999993</v>
      </c>
      <c r="H95" s="25">
        <v>91.331999999999994</v>
      </c>
      <c r="I95" s="25">
        <v>92.75</v>
      </c>
      <c r="J95" s="25">
        <v>94.097999999999999</v>
      </c>
      <c r="K95" s="25">
        <v>94.912000000000006</v>
      </c>
      <c r="L95" s="25">
        <v>96.284999999999997</v>
      </c>
      <c r="M95" s="25">
        <v>97.546999999999997</v>
      </c>
      <c r="N95" s="25">
        <v>99.3</v>
      </c>
      <c r="O95" s="25">
        <v>102.797</v>
      </c>
      <c r="P95" s="25">
        <v>103.09399999999999</v>
      </c>
      <c r="Q95" s="25">
        <v>100.85299999999999</v>
      </c>
      <c r="R95" s="25">
        <v>100</v>
      </c>
      <c r="S95" s="25">
        <v>98.543999999999997</v>
      </c>
      <c r="T95" s="25">
        <v>98.12</v>
      </c>
      <c r="U95" s="25">
        <v>100.15900000000001</v>
      </c>
      <c r="V95" s="25">
        <v>102.239</v>
      </c>
      <c r="W95" s="25">
        <v>102.96299999999999</v>
      </c>
      <c r="X95" s="25">
        <v>104.378</v>
      </c>
      <c r="AA95" s="31"/>
      <c r="AD95" s="32"/>
      <c r="AE95" s="32"/>
      <c r="AF95" s="34"/>
      <c r="AG95" s="34"/>
    </row>
    <row r="96" spans="1:33" ht="12.75" customHeight="1" x14ac:dyDescent="0.25">
      <c r="A96" s="24" t="s">
        <v>190</v>
      </c>
      <c r="B96" s="21" t="s">
        <v>179</v>
      </c>
      <c r="C96" s="25">
        <v>73.555999999999997</v>
      </c>
      <c r="D96" s="25">
        <v>72.677000000000007</v>
      </c>
      <c r="E96" s="25">
        <v>73.486999999999995</v>
      </c>
      <c r="F96" s="25">
        <v>74.239999999999995</v>
      </c>
      <c r="G96" s="25">
        <v>76.066000000000003</v>
      </c>
      <c r="H96" s="25">
        <v>80.087999999999994</v>
      </c>
      <c r="I96" s="25">
        <v>84.35</v>
      </c>
      <c r="J96" s="25">
        <v>87.305999999999997</v>
      </c>
      <c r="K96" s="25">
        <v>88.620999999999995</v>
      </c>
      <c r="L96" s="25">
        <v>90.09</v>
      </c>
      <c r="M96" s="25">
        <v>90.942999999999998</v>
      </c>
      <c r="N96" s="25">
        <v>95.686999999999998</v>
      </c>
      <c r="O96" s="25">
        <v>100.502</v>
      </c>
      <c r="P96" s="25">
        <v>103.919</v>
      </c>
      <c r="Q96" s="25">
        <v>101.36799999999999</v>
      </c>
      <c r="R96" s="25">
        <v>100</v>
      </c>
      <c r="S96" s="25">
        <v>94.963999999999999</v>
      </c>
      <c r="T96" s="25">
        <v>92.923000000000002</v>
      </c>
      <c r="U96" s="25">
        <v>92.650999999999996</v>
      </c>
      <c r="V96" s="25">
        <v>93.316999999999993</v>
      </c>
      <c r="W96" s="25">
        <v>93.244</v>
      </c>
      <c r="X96" s="25">
        <v>95.388000000000005</v>
      </c>
      <c r="AA96" s="31"/>
      <c r="AD96" s="32"/>
      <c r="AE96" s="32"/>
      <c r="AF96" s="34"/>
      <c r="AG96" s="34"/>
    </row>
    <row r="97" spans="1:54" ht="12.75" customHeight="1" x14ac:dyDescent="0.25">
      <c r="A97" s="24" t="s">
        <v>192</v>
      </c>
      <c r="B97" s="24" t="s">
        <v>181</v>
      </c>
      <c r="C97" s="25">
        <v>69.605000000000004</v>
      </c>
      <c r="D97" s="25">
        <v>68.450999999999993</v>
      </c>
      <c r="E97" s="25">
        <v>69.096999999999994</v>
      </c>
      <c r="F97" s="25">
        <v>69.629000000000005</v>
      </c>
      <c r="G97" s="25">
        <v>72.186999999999998</v>
      </c>
      <c r="H97" s="25">
        <v>76.504000000000005</v>
      </c>
      <c r="I97" s="25">
        <v>81.481999999999999</v>
      </c>
      <c r="J97" s="25">
        <v>84.662999999999997</v>
      </c>
      <c r="K97" s="25">
        <v>86.078999999999994</v>
      </c>
      <c r="L97" s="25">
        <v>87.435000000000002</v>
      </c>
      <c r="M97" s="25">
        <v>88.334000000000003</v>
      </c>
      <c r="N97" s="25">
        <v>93.718999999999994</v>
      </c>
      <c r="O97" s="25">
        <v>99.816999999999993</v>
      </c>
      <c r="P97" s="25">
        <v>104.01</v>
      </c>
      <c r="Q97" s="25">
        <v>101.708</v>
      </c>
      <c r="R97" s="25">
        <v>100</v>
      </c>
      <c r="S97" s="25">
        <v>94.981999999999999</v>
      </c>
      <c r="T97" s="25">
        <v>92.981999999999999</v>
      </c>
      <c r="U97" s="25">
        <v>92.831000000000003</v>
      </c>
      <c r="V97" s="25">
        <v>93.424999999999997</v>
      </c>
      <c r="W97" s="25">
        <v>93.620999999999995</v>
      </c>
      <c r="X97" s="25">
        <v>96.027000000000001</v>
      </c>
      <c r="AA97" s="31"/>
      <c r="AD97" s="32"/>
      <c r="AE97" s="32"/>
      <c r="AF97" s="34"/>
      <c r="AG97" s="34"/>
    </row>
    <row r="98" spans="1:54" ht="12.75" customHeight="1" x14ac:dyDescent="0.25">
      <c r="A98" s="24" t="s">
        <v>194</v>
      </c>
      <c r="B98" s="24" t="s">
        <v>222</v>
      </c>
      <c r="C98" s="25">
        <v>71.233000000000004</v>
      </c>
      <c r="D98" s="25">
        <v>69.257000000000005</v>
      </c>
      <c r="E98" s="25">
        <v>70.238</v>
      </c>
      <c r="F98" s="25">
        <v>69.403000000000006</v>
      </c>
      <c r="G98" s="25">
        <v>71.518000000000001</v>
      </c>
      <c r="H98" s="25">
        <v>75.578000000000003</v>
      </c>
      <c r="I98" s="25">
        <v>81.587999999999994</v>
      </c>
      <c r="J98" s="25">
        <v>85.451999999999998</v>
      </c>
      <c r="K98" s="25">
        <v>86.617000000000004</v>
      </c>
      <c r="L98" s="25">
        <v>87.554000000000002</v>
      </c>
      <c r="M98" s="25">
        <v>89.111999999999995</v>
      </c>
      <c r="N98" s="25">
        <v>94.813000000000002</v>
      </c>
      <c r="O98" s="25">
        <v>100.568</v>
      </c>
      <c r="P98" s="25">
        <v>104.07899999999999</v>
      </c>
      <c r="Q98" s="25">
        <v>102.855</v>
      </c>
      <c r="R98" s="25">
        <v>100</v>
      </c>
      <c r="S98" s="25">
        <v>93.667000000000002</v>
      </c>
      <c r="T98" s="25">
        <v>90.494</v>
      </c>
      <c r="U98" s="25">
        <v>88.563999999999993</v>
      </c>
      <c r="V98" s="25">
        <v>88.338999999999999</v>
      </c>
      <c r="W98" s="25">
        <v>88.427000000000007</v>
      </c>
      <c r="X98" s="25">
        <v>90.665000000000006</v>
      </c>
      <c r="AA98" s="31"/>
      <c r="AD98" s="32"/>
      <c r="AE98" s="32"/>
      <c r="AF98" s="34"/>
      <c r="AG98" s="34"/>
    </row>
    <row r="99" spans="1:54" ht="12.75" customHeight="1" x14ac:dyDescent="0.25">
      <c r="A99" s="24" t="s">
        <v>213</v>
      </c>
      <c r="B99" s="24" t="s">
        <v>223</v>
      </c>
      <c r="C99" s="25">
        <v>66.72</v>
      </c>
      <c r="D99" s="25">
        <v>67.031000000000006</v>
      </c>
      <c r="E99" s="25">
        <v>67.081000000000003</v>
      </c>
      <c r="F99" s="25">
        <v>70.036000000000001</v>
      </c>
      <c r="G99" s="25">
        <v>73.384</v>
      </c>
      <c r="H99" s="25">
        <v>78.158000000000001</v>
      </c>
      <c r="I99" s="25">
        <v>81.284999999999997</v>
      </c>
      <c r="J99" s="25">
        <v>83.230999999999995</v>
      </c>
      <c r="K99" s="25">
        <v>85.103999999999999</v>
      </c>
      <c r="L99" s="25">
        <v>87.228999999999999</v>
      </c>
      <c r="M99" s="25">
        <v>86.91</v>
      </c>
      <c r="N99" s="25">
        <v>91.712000000000003</v>
      </c>
      <c r="O99" s="25">
        <v>98.442999999999998</v>
      </c>
      <c r="P99" s="25">
        <v>103.875</v>
      </c>
      <c r="Q99" s="25">
        <v>99.616</v>
      </c>
      <c r="R99" s="25">
        <v>100</v>
      </c>
      <c r="S99" s="25">
        <v>97.375</v>
      </c>
      <c r="T99" s="25">
        <v>97.489000000000004</v>
      </c>
      <c r="U99" s="25">
        <v>100.52</v>
      </c>
      <c r="V99" s="25">
        <v>102.56699999999999</v>
      </c>
      <c r="W99" s="25">
        <v>102.953</v>
      </c>
      <c r="X99" s="25">
        <v>105.65900000000001</v>
      </c>
      <c r="AA99" s="31"/>
      <c r="AD99" s="32"/>
      <c r="AE99" s="32"/>
      <c r="AF99" s="34"/>
      <c r="AG99" s="34"/>
    </row>
    <row r="100" spans="1:54" ht="12.75" customHeight="1" x14ac:dyDescent="0.25">
      <c r="A100" s="24" t="s">
        <v>214</v>
      </c>
      <c r="B100" s="24" t="s">
        <v>183</v>
      </c>
      <c r="C100" s="25">
        <v>117.18600000000001</v>
      </c>
      <c r="D100" s="25">
        <v>119.113</v>
      </c>
      <c r="E100" s="25">
        <v>121.664</v>
      </c>
      <c r="F100" s="25">
        <v>124.78700000000001</v>
      </c>
      <c r="G100" s="25">
        <v>118.81399999999999</v>
      </c>
      <c r="H100" s="25">
        <v>119.80800000000001</v>
      </c>
      <c r="I100" s="25">
        <v>116.414</v>
      </c>
      <c r="J100" s="25">
        <v>116.875</v>
      </c>
      <c r="K100" s="25">
        <v>117.011</v>
      </c>
      <c r="L100" s="25">
        <v>119.777</v>
      </c>
      <c r="M100" s="25">
        <v>120.092</v>
      </c>
      <c r="N100" s="25">
        <v>117.447</v>
      </c>
      <c r="O100" s="25">
        <v>107.904</v>
      </c>
      <c r="P100" s="25">
        <v>102.943</v>
      </c>
      <c r="Q100" s="25">
        <v>97.700999999999993</v>
      </c>
      <c r="R100" s="25">
        <v>100</v>
      </c>
      <c r="S100" s="25">
        <v>94.774000000000001</v>
      </c>
      <c r="T100" s="25">
        <v>92.293999999999997</v>
      </c>
      <c r="U100" s="25">
        <v>90.754000000000005</v>
      </c>
      <c r="V100" s="25">
        <v>92.180999999999997</v>
      </c>
      <c r="W100" s="25">
        <v>89.200999999999993</v>
      </c>
      <c r="X100" s="25">
        <v>88.465999999999994</v>
      </c>
      <c r="AA100" s="31"/>
      <c r="AD100" s="32"/>
      <c r="AE100" s="32"/>
      <c r="AF100" s="34"/>
      <c r="AG100" s="34"/>
    </row>
    <row r="101" spans="1:54" ht="12.75" customHeight="1" x14ac:dyDescent="0.25">
      <c r="A101" s="24" t="s">
        <v>215</v>
      </c>
      <c r="B101" s="21" t="s">
        <v>185</v>
      </c>
      <c r="C101" s="25">
        <v>83.433999999999997</v>
      </c>
      <c r="D101" s="25">
        <v>86.546000000000006</v>
      </c>
      <c r="E101" s="25">
        <v>89.36</v>
      </c>
      <c r="F101" s="25">
        <v>91.51</v>
      </c>
      <c r="G101" s="25">
        <v>94.622</v>
      </c>
      <c r="H101" s="25">
        <v>97.277000000000001</v>
      </c>
      <c r="I101" s="25">
        <v>97.155000000000001</v>
      </c>
      <c r="J101" s="25">
        <v>97.63</v>
      </c>
      <c r="K101" s="25">
        <v>98.176000000000002</v>
      </c>
      <c r="L101" s="25">
        <v>99.495999999999995</v>
      </c>
      <c r="M101" s="25">
        <v>100.97199999999999</v>
      </c>
      <c r="N101" s="25">
        <v>101.172</v>
      </c>
      <c r="O101" s="25">
        <v>103.98699999999999</v>
      </c>
      <c r="P101" s="25">
        <v>102.67100000000001</v>
      </c>
      <c r="Q101" s="25">
        <v>100.59</v>
      </c>
      <c r="R101" s="25">
        <v>100</v>
      </c>
      <c r="S101" s="25">
        <v>100.345</v>
      </c>
      <c r="T101" s="25">
        <v>100.72499999999999</v>
      </c>
      <c r="U101" s="25">
        <v>103.911</v>
      </c>
      <c r="V101" s="25">
        <v>106.699</v>
      </c>
      <c r="W101" s="25">
        <v>107.821</v>
      </c>
      <c r="X101" s="25">
        <v>108.873</v>
      </c>
      <c r="AA101" s="31"/>
      <c r="AD101" s="32"/>
      <c r="AE101" s="32"/>
      <c r="AF101" s="34"/>
      <c r="AG101" s="34"/>
    </row>
    <row r="102" spans="1:54" ht="12.75" customHeight="1" x14ac:dyDescent="0.25">
      <c r="A102" s="24" t="s">
        <v>216</v>
      </c>
      <c r="B102" s="24" t="s">
        <v>181</v>
      </c>
      <c r="C102" s="25">
        <v>85.635000000000005</v>
      </c>
      <c r="D102" s="25">
        <v>88.959000000000003</v>
      </c>
      <c r="E102" s="25">
        <v>91.869</v>
      </c>
      <c r="F102" s="25">
        <v>94.350999999999999</v>
      </c>
      <c r="G102" s="25">
        <v>98.007000000000005</v>
      </c>
      <c r="H102" s="25">
        <v>100.54600000000001</v>
      </c>
      <c r="I102" s="25">
        <v>100.133</v>
      </c>
      <c r="J102" s="25">
        <v>100.413</v>
      </c>
      <c r="K102" s="25">
        <v>101.032</v>
      </c>
      <c r="L102" s="25">
        <v>102.137</v>
      </c>
      <c r="M102" s="25">
        <v>103.628</v>
      </c>
      <c r="N102" s="25">
        <v>103.619</v>
      </c>
      <c r="O102" s="25">
        <v>105.84099999999999</v>
      </c>
      <c r="P102" s="25">
        <v>103.879</v>
      </c>
      <c r="Q102" s="25">
        <v>101.271</v>
      </c>
      <c r="R102" s="25">
        <v>100</v>
      </c>
      <c r="S102" s="25">
        <v>100.34699999999999</v>
      </c>
      <c r="T102" s="25">
        <v>100.916</v>
      </c>
      <c r="U102" s="25">
        <v>104.039</v>
      </c>
      <c r="V102" s="25">
        <v>106.827</v>
      </c>
      <c r="W102" s="25">
        <v>108.149</v>
      </c>
      <c r="X102" s="25">
        <v>109.608</v>
      </c>
      <c r="AA102" s="31"/>
      <c r="AD102" s="32"/>
      <c r="AE102" s="32"/>
      <c r="AF102" s="34"/>
      <c r="AG102" s="34"/>
    </row>
    <row r="103" spans="1:54" ht="12.75" customHeight="1" x14ac:dyDescent="0.25">
      <c r="A103" s="24" t="s">
        <v>217</v>
      </c>
      <c r="B103" s="24" t="s">
        <v>183</v>
      </c>
      <c r="C103" s="25">
        <v>69.257000000000005</v>
      </c>
      <c r="D103" s="25">
        <v>71.037000000000006</v>
      </c>
      <c r="E103" s="25">
        <v>73.236999999999995</v>
      </c>
      <c r="F103" s="25">
        <v>73.257000000000005</v>
      </c>
      <c r="G103" s="25">
        <v>72.881</v>
      </c>
      <c r="H103" s="25">
        <v>76.284000000000006</v>
      </c>
      <c r="I103" s="25">
        <v>78.05</v>
      </c>
      <c r="J103" s="25">
        <v>79.799000000000007</v>
      </c>
      <c r="K103" s="25">
        <v>79.870999999999995</v>
      </c>
      <c r="L103" s="25">
        <v>82.555000000000007</v>
      </c>
      <c r="M103" s="25">
        <v>83.941000000000003</v>
      </c>
      <c r="N103" s="25">
        <v>85.472999999999999</v>
      </c>
      <c r="O103" s="25">
        <v>92.076999999999998</v>
      </c>
      <c r="P103" s="25">
        <v>94.894999999999996</v>
      </c>
      <c r="Q103" s="25">
        <v>96.195999999999998</v>
      </c>
      <c r="R103" s="25">
        <v>100</v>
      </c>
      <c r="S103" s="25">
        <v>100.334</v>
      </c>
      <c r="T103" s="25">
        <v>99.488</v>
      </c>
      <c r="U103" s="25">
        <v>103.08499999999999</v>
      </c>
      <c r="V103" s="25">
        <v>105.872</v>
      </c>
      <c r="W103" s="25">
        <v>105.694</v>
      </c>
      <c r="X103" s="25">
        <v>104.11199999999999</v>
      </c>
      <c r="AA103" s="31"/>
      <c r="AD103" s="32"/>
      <c r="AE103" s="32"/>
      <c r="AF103" s="34"/>
      <c r="AG103" s="34"/>
    </row>
    <row r="104" spans="1:54" ht="12.75" customHeight="1" x14ac:dyDescent="0.25">
      <c r="A104" s="24" t="s">
        <v>224</v>
      </c>
      <c r="B104" s="21" t="s">
        <v>189</v>
      </c>
      <c r="C104" s="25"/>
      <c r="D104" s="25"/>
      <c r="E104" s="25"/>
      <c r="F104" s="25"/>
      <c r="G104" s="25"/>
      <c r="H104" s="25"/>
      <c r="I104" s="25"/>
      <c r="J104" s="25"/>
      <c r="K104" s="25"/>
      <c r="L104" s="25"/>
      <c r="M104" s="25"/>
      <c r="N104" s="25"/>
      <c r="O104" s="25"/>
      <c r="P104" s="25"/>
      <c r="Q104" s="25"/>
      <c r="R104" s="25"/>
      <c r="S104" s="25"/>
      <c r="T104" s="25"/>
      <c r="U104" s="25"/>
      <c r="V104" s="25"/>
      <c r="W104" s="25"/>
      <c r="X104" s="25"/>
      <c r="AA104" s="31"/>
      <c r="AD104" s="32"/>
      <c r="AE104" s="32"/>
      <c r="AF104" s="34"/>
      <c r="AG104" s="34"/>
    </row>
    <row r="105" spans="1:54" ht="12.75" customHeight="1" x14ac:dyDescent="0.25">
      <c r="A105" s="24" t="s">
        <v>225</v>
      </c>
      <c r="B105" s="24" t="s">
        <v>191</v>
      </c>
      <c r="C105" s="25">
        <v>93.111000000000004</v>
      </c>
      <c r="D105" s="25">
        <v>97.42</v>
      </c>
      <c r="E105" s="25">
        <v>100.696</v>
      </c>
      <c r="F105" s="25">
        <v>103.657</v>
      </c>
      <c r="G105" s="25">
        <v>100.473</v>
      </c>
      <c r="H105" s="25">
        <v>99.376000000000005</v>
      </c>
      <c r="I105" s="25">
        <v>100.19499999999999</v>
      </c>
      <c r="J105" s="25">
        <v>103.351</v>
      </c>
      <c r="K105" s="25">
        <v>107.155</v>
      </c>
      <c r="L105" s="25">
        <v>108.428</v>
      </c>
      <c r="M105" s="25">
        <v>109.492</v>
      </c>
      <c r="N105" s="25">
        <v>104.071</v>
      </c>
      <c r="O105" s="25">
        <v>92.775000000000006</v>
      </c>
      <c r="P105" s="25">
        <v>95.382000000000005</v>
      </c>
      <c r="Q105" s="25">
        <v>97.557000000000002</v>
      </c>
      <c r="R105" s="25">
        <v>100</v>
      </c>
      <c r="S105" s="25">
        <v>103.411</v>
      </c>
      <c r="T105" s="25">
        <v>106.05500000000001</v>
      </c>
      <c r="U105" s="25">
        <v>107.10899999999999</v>
      </c>
      <c r="V105" s="25">
        <v>107.33799999999999</v>
      </c>
      <c r="W105" s="25">
        <v>109.18899999999999</v>
      </c>
      <c r="X105" s="25">
        <v>111.705</v>
      </c>
      <c r="AA105" s="31"/>
      <c r="AD105" s="32"/>
      <c r="AE105" s="32"/>
      <c r="AF105" s="34"/>
      <c r="AG105" s="34"/>
    </row>
    <row r="106" spans="1:54" ht="12.75" customHeight="1" x14ac:dyDescent="0.25">
      <c r="A106" s="24" t="s">
        <v>226</v>
      </c>
      <c r="B106" s="24" t="s">
        <v>193</v>
      </c>
      <c r="C106" s="25">
        <v>65.438999999999993</v>
      </c>
      <c r="D106" s="25">
        <v>69.647999999999996</v>
      </c>
      <c r="E106" s="25">
        <v>74.188000000000002</v>
      </c>
      <c r="F106" s="25">
        <v>78.436999999999998</v>
      </c>
      <c r="G106" s="25">
        <v>79.191999999999993</v>
      </c>
      <c r="H106" s="25">
        <v>79.945999999999998</v>
      </c>
      <c r="I106" s="25">
        <v>82.415000000000006</v>
      </c>
      <c r="J106" s="25">
        <v>85.945999999999998</v>
      </c>
      <c r="K106" s="25">
        <v>89.950999999999993</v>
      </c>
      <c r="L106" s="25">
        <v>92.546999999999997</v>
      </c>
      <c r="M106" s="25">
        <v>94.908000000000001</v>
      </c>
      <c r="N106" s="25">
        <v>94.787000000000006</v>
      </c>
      <c r="O106" s="25">
        <v>90.192999999999998</v>
      </c>
      <c r="P106" s="25">
        <v>93.882999999999996</v>
      </c>
      <c r="Q106" s="25">
        <v>96.736999999999995</v>
      </c>
      <c r="R106" s="25">
        <v>100</v>
      </c>
      <c r="S106" s="25">
        <v>102.188</v>
      </c>
      <c r="T106" s="25">
        <v>106.15</v>
      </c>
      <c r="U106" s="25">
        <v>109.438</v>
      </c>
      <c r="V106" s="25">
        <v>112.054</v>
      </c>
      <c r="W106" s="25">
        <v>115.578</v>
      </c>
      <c r="X106" s="25">
        <v>119.523</v>
      </c>
      <c r="AA106" s="31"/>
      <c r="AD106" s="32"/>
      <c r="AE106" s="32"/>
      <c r="AF106" s="34"/>
      <c r="AG106" s="34"/>
    </row>
    <row r="107" spans="1:54" ht="12.75" customHeight="1" x14ac:dyDescent="0.25">
      <c r="A107" s="24" t="s">
        <v>227</v>
      </c>
      <c r="B107" s="24" t="s">
        <v>195</v>
      </c>
      <c r="C107" s="25">
        <v>38.036000000000001</v>
      </c>
      <c r="D107" s="25">
        <v>44.845999999999997</v>
      </c>
      <c r="E107" s="25">
        <v>53.411000000000001</v>
      </c>
      <c r="F107" s="25">
        <v>62.612000000000002</v>
      </c>
      <c r="G107" s="25">
        <v>62.904000000000003</v>
      </c>
      <c r="H107" s="25">
        <v>61.131</v>
      </c>
      <c r="I107" s="25">
        <v>62.531999999999996</v>
      </c>
      <c r="J107" s="25">
        <v>66.045000000000002</v>
      </c>
      <c r="K107" s="25">
        <v>71.111000000000004</v>
      </c>
      <c r="L107" s="25">
        <v>76.572999999999993</v>
      </c>
      <c r="M107" s="25">
        <v>81.712999999999994</v>
      </c>
      <c r="N107" s="25">
        <v>86.387</v>
      </c>
      <c r="O107" s="25">
        <v>84.18</v>
      </c>
      <c r="P107" s="25">
        <v>90.210999999999999</v>
      </c>
      <c r="Q107" s="25">
        <v>95.694000000000003</v>
      </c>
      <c r="R107" s="25">
        <v>100</v>
      </c>
      <c r="S107" s="25">
        <v>103.521</v>
      </c>
      <c r="T107" s="25">
        <v>109.26</v>
      </c>
      <c r="U107" s="25">
        <v>114.386</v>
      </c>
      <c r="V107" s="25">
        <v>122.286</v>
      </c>
      <c r="W107" s="25">
        <v>128.10300000000001</v>
      </c>
      <c r="X107" s="25">
        <v>138.42400000000001</v>
      </c>
      <c r="AA107" s="31"/>
      <c r="AD107" s="32"/>
      <c r="AE107" s="32"/>
      <c r="AF107" s="34"/>
      <c r="AG107" s="34"/>
    </row>
    <row r="108" spans="1:54" x14ac:dyDescent="0.25">
      <c r="A108" s="61" t="s">
        <v>196</v>
      </c>
      <c r="B108" s="58"/>
      <c r="C108" s="58"/>
      <c r="D108" s="58"/>
      <c r="E108" s="58"/>
      <c r="F108" s="58"/>
      <c r="G108" s="58"/>
      <c r="H108" s="58"/>
      <c r="I108" s="58"/>
      <c r="J108" s="58"/>
      <c r="K108" s="58"/>
      <c r="L108" s="58"/>
      <c r="M108" s="58"/>
      <c r="N108" s="58"/>
      <c r="O108" s="58"/>
      <c r="P108" s="58"/>
      <c r="Q108" s="58"/>
      <c r="R108" s="58"/>
      <c r="S108" s="58"/>
      <c r="T108" s="58"/>
      <c r="U108" s="58"/>
      <c r="V108" s="58"/>
      <c r="W108" s="58"/>
      <c r="X108" s="24"/>
      <c r="AA108" s="31"/>
      <c r="AD108" s="32"/>
      <c r="AE108" s="32"/>
      <c r="AF108" s="34"/>
      <c r="AG108" s="34"/>
    </row>
    <row r="109" spans="1:54" x14ac:dyDescent="0.25">
      <c r="A109" s="57" t="s">
        <v>197</v>
      </c>
      <c r="B109" s="58"/>
      <c r="C109" s="58"/>
      <c r="D109" s="58"/>
      <c r="E109" s="58"/>
      <c r="F109" s="58"/>
      <c r="G109" s="58"/>
      <c r="H109" s="58"/>
      <c r="I109" s="58"/>
      <c r="J109" s="58"/>
      <c r="K109" s="58"/>
      <c r="L109" s="58"/>
      <c r="M109" s="58"/>
      <c r="N109" s="58"/>
      <c r="O109" s="58"/>
      <c r="P109" s="58"/>
      <c r="Q109" s="58"/>
      <c r="R109" s="58"/>
      <c r="S109" s="58"/>
      <c r="T109" s="58"/>
      <c r="U109" s="58"/>
      <c r="V109" s="58"/>
      <c r="W109" s="58"/>
      <c r="X109" s="24"/>
    </row>
    <row r="110" spans="1:54" x14ac:dyDescent="0.25">
      <c r="A110" s="57" t="s">
        <v>198</v>
      </c>
      <c r="B110" s="58"/>
      <c r="C110" s="58"/>
      <c r="D110" s="58"/>
      <c r="E110" s="58"/>
      <c r="F110" s="58"/>
      <c r="G110" s="58"/>
      <c r="H110" s="58"/>
      <c r="I110" s="58"/>
      <c r="J110" s="58"/>
      <c r="K110" s="58"/>
      <c r="L110" s="58"/>
      <c r="M110" s="58"/>
      <c r="N110" s="58"/>
      <c r="O110" s="58"/>
      <c r="P110" s="58"/>
      <c r="Q110" s="58"/>
      <c r="R110" s="58"/>
      <c r="S110" s="58"/>
      <c r="T110" s="58"/>
      <c r="U110" s="58"/>
      <c r="V110" s="58"/>
      <c r="W110" s="58"/>
      <c r="X110" s="24"/>
    </row>
    <row r="111" spans="1:54" x14ac:dyDescent="0.25">
      <c r="A111" s="57" t="s">
        <v>218</v>
      </c>
      <c r="B111" s="58"/>
      <c r="C111" s="58"/>
      <c r="D111" s="58"/>
      <c r="E111" s="58"/>
      <c r="F111" s="58"/>
      <c r="G111" s="58"/>
      <c r="H111" s="58"/>
      <c r="I111" s="58"/>
      <c r="J111" s="58"/>
      <c r="K111" s="58"/>
      <c r="L111" s="58"/>
      <c r="M111" s="58"/>
      <c r="N111" s="58"/>
      <c r="O111" s="58"/>
      <c r="P111" s="58"/>
      <c r="Q111" s="58"/>
      <c r="R111" s="58"/>
      <c r="S111" s="58"/>
      <c r="T111" s="58"/>
      <c r="U111" s="58"/>
      <c r="V111" s="58"/>
      <c r="W111" s="58"/>
      <c r="X111" s="24"/>
    </row>
    <row r="112" spans="1:54" x14ac:dyDescent="0.25">
      <c r="BB112" s="36" t="s">
        <v>346</v>
      </c>
    </row>
    <row r="114" spans="2:106" x14ac:dyDescent="0.25">
      <c r="B114" s="36" t="s">
        <v>280</v>
      </c>
      <c r="C114" s="39">
        <v>1969</v>
      </c>
      <c r="D114" s="39">
        <f>C114+1</f>
        <v>1970</v>
      </c>
      <c r="E114" s="39">
        <f t="shared" ref="E114:Z114" si="0">D114+1</f>
        <v>1971</v>
      </c>
      <c r="F114" s="39">
        <f t="shared" si="0"/>
        <v>1972</v>
      </c>
      <c r="G114" s="39">
        <f t="shared" si="0"/>
        <v>1973</v>
      </c>
      <c r="H114" s="39">
        <f t="shared" si="0"/>
        <v>1974</v>
      </c>
      <c r="I114" s="39">
        <f t="shared" si="0"/>
        <v>1975</v>
      </c>
      <c r="J114" s="39">
        <f t="shared" si="0"/>
        <v>1976</v>
      </c>
      <c r="K114" s="39">
        <f t="shared" si="0"/>
        <v>1977</v>
      </c>
      <c r="L114" s="39">
        <f t="shared" si="0"/>
        <v>1978</v>
      </c>
      <c r="M114" s="39">
        <f t="shared" si="0"/>
        <v>1979</v>
      </c>
      <c r="N114" s="39">
        <f t="shared" si="0"/>
        <v>1980</v>
      </c>
      <c r="O114" s="39">
        <f t="shared" si="0"/>
        <v>1981</v>
      </c>
      <c r="P114" s="39">
        <f t="shared" si="0"/>
        <v>1982</v>
      </c>
      <c r="Q114" s="39">
        <f t="shared" si="0"/>
        <v>1983</v>
      </c>
      <c r="R114" s="39">
        <f t="shared" si="0"/>
        <v>1984</v>
      </c>
      <c r="S114" s="39">
        <f t="shared" si="0"/>
        <v>1985</v>
      </c>
      <c r="T114" s="39">
        <f t="shared" si="0"/>
        <v>1986</v>
      </c>
      <c r="U114" s="39">
        <f t="shared" si="0"/>
        <v>1987</v>
      </c>
      <c r="V114" s="39">
        <f t="shared" si="0"/>
        <v>1988</v>
      </c>
      <c r="W114" s="39">
        <f t="shared" si="0"/>
        <v>1989</v>
      </c>
      <c r="X114" s="39">
        <f t="shared" si="0"/>
        <v>1990</v>
      </c>
      <c r="Y114" s="39">
        <f t="shared" si="0"/>
        <v>1991</v>
      </c>
      <c r="Z114" s="39">
        <f t="shared" si="0"/>
        <v>1992</v>
      </c>
      <c r="AA114" s="39">
        <f t="shared" ref="AA114:AZ114" si="1">Z114+1</f>
        <v>1993</v>
      </c>
      <c r="AB114" s="39">
        <f t="shared" si="1"/>
        <v>1994</v>
      </c>
      <c r="AC114" s="39">
        <f t="shared" si="1"/>
        <v>1995</v>
      </c>
      <c r="AD114" s="39">
        <f t="shared" si="1"/>
        <v>1996</v>
      </c>
      <c r="AE114" s="39">
        <f t="shared" si="1"/>
        <v>1997</v>
      </c>
      <c r="AF114" s="39">
        <f t="shared" si="1"/>
        <v>1998</v>
      </c>
      <c r="AG114" s="39">
        <f t="shared" si="1"/>
        <v>1999</v>
      </c>
      <c r="AH114" s="39">
        <f t="shared" si="1"/>
        <v>2000</v>
      </c>
      <c r="AI114" s="39">
        <f t="shared" si="1"/>
        <v>2001</v>
      </c>
      <c r="AJ114" s="39">
        <f t="shared" si="1"/>
        <v>2002</v>
      </c>
      <c r="AK114" s="39">
        <f t="shared" si="1"/>
        <v>2003</v>
      </c>
      <c r="AL114" s="39">
        <f t="shared" si="1"/>
        <v>2004</v>
      </c>
      <c r="AM114" s="39">
        <f t="shared" si="1"/>
        <v>2005</v>
      </c>
      <c r="AN114" s="39">
        <f t="shared" si="1"/>
        <v>2006</v>
      </c>
      <c r="AO114" s="39">
        <f t="shared" si="1"/>
        <v>2007</v>
      </c>
      <c r="AP114" s="39">
        <f t="shared" si="1"/>
        <v>2008</v>
      </c>
      <c r="AQ114" s="39">
        <f t="shared" si="1"/>
        <v>2009</v>
      </c>
      <c r="AR114" s="39">
        <f t="shared" si="1"/>
        <v>2010</v>
      </c>
      <c r="AS114" s="39">
        <f t="shared" si="1"/>
        <v>2011</v>
      </c>
      <c r="AT114" s="39">
        <f t="shared" si="1"/>
        <v>2012</v>
      </c>
      <c r="AU114" s="39">
        <f t="shared" si="1"/>
        <v>2013</v>
      </c>
      <c r="AV114" s="39">
        <f t="shared" si="1"/>
        <v>2014</v>
      </c>
      <c r="AW114" s="39">
        <f t="shared" si="1"/>
        <v>2015</v>
      </c>
      <c r="AX114" s="39">
        <f t="shared" si="1"/>
        <v>2016</v>
      </c>
      <c r="AY114" s="39">
        <f t="shared" si="1"/>
        <v>2017</v>
      </c>
      <c r="AZ114" s="39">
        <f t="shared" si="1"/>
        <v>2018</v>
      </c>
      <c r="BD114" s="17">
        <f>C114</f>
        <v>1969</v>
      </c>
      <c r="BE114" s="31">
        <f t="shared" ref="BE114:DA114" si="2">D114</f>
        <v>1970</v>
      </c>
      <c r="BF114" s="31">
        <f t="shared" si="2"/>
        <v>1971</v>
      </c>
      <c r="BG114" s="31">
        <f t="shared" si="2"/>
        <v>1972</v>
      </c>
      <c r="BH114" s="31">
        <f t="shared" si="2"/>
        <v>1973</v>
      </c>
      <c r="BI114" s="31">
        <f t="shared" si="2"/>
        <v>1974</v>
      </c>
      <c r="BJ114" s="31">
        <f t="shared" si="2"/>
        <v>1975</v>
      </c>
      <c r="BK114" s="31">
        <f t="shared" si="2"/>
        <v>1976</v>
      </c>
      <c r="BL114" s="31">
        <f t="shared" si="2"/>
        <v>1977</v>
      </c>
      <c r="BM114" s="31">
        <f t="shared" si="2"/>
        <v>1978</v>
      </c>
      <c r="BN114" s="31">
        <f t="shared" si="2"/>
        <v>1979</v>
      </c>
      <c r="BO114" s="31">
        <f t="shared" si="2"/>
        <v>1980</v>
      </c>
      <c r="BP114" s="31">
        <f t="shared" si="2"/>
        <v>1981</v>
      </c>
      <c r="BQ114" s="31">
        <f t="shared" si="2"/>
        <v>1982</v>
      </c>
      <c r="BR114" s="31">
        <f t="shared" si="2"/>
        <v>1983</v>
      </c>
      <c r="BS114" s="31">
        <f t="shared" si="2"/>
        <v>1984</v>
      </c>
      <c r="BT114" s="31">
        <f t="shared" si="2"/>
        <v>1985</v>
      </c>
      <c r="BU114" s="31">
        <f t="shared" si="2"/>
        <v>1986</v>
      </c>
      <c r="BV114" s="31">
        <f t="shared" si="2"/>
        <v>1987</v>
      </c>
      <c r="BW114" s="31">
        <f t="shared" si="2"/>
        <v>1988</v>
      </c>
      <c r="BX114" s="31">
        <f t="shared" si="2"/>
        <v>1989</v>
      </c>
      <c r="BY114" s="31">
        <f t="shared" si="2"/>
        <v>1990</v>
      </c>
      <c r="BZ114" s="31">
        <f t="shared" si="2"/>
        <v>1991</v>
      </c>
      <c r="CA114" s="31">
        <f t="shared" si="2"/>
        <v>1992</v>
      </c>
      <c r="CB114" s="31">
        <f t="shared" si="2"/>
        <v>1993</v>
      </c>
      <c r="CC114" s="31">
        <f t="shared" si="2"/>
        <v>1994</v>
      </c>
      <c r="CD114" s="31">
        <f t="shared" si="2"/>
        <v>1995</v>
      </c>
      <c r="CE114" s="31">
        <f t="shared" si="2"/>
        <v>1996</v>
      </c>
      <c r="CF114" s="31">
        <f t="shared" si="2"/>
        <v>1997</v>
      </c>
      <c r="CG114" s="31">
        <f t="shared" si="2"/>
        <v>1998</v>
      </c>
      <c r="CH114" s="31">
        <f t="shared" si="2"/>
        <v>1999</v>
      </c>
      <c r="CI114" s="31">
        <f t="shared" si="2"/>
        <v>2000</v>
      </c>
      <c r="CJ114" s="31">
        <f t="shared" si="2"/>
        <v>2001</v>
      </c>
      <c r="CK114" s="31">
        <f t="shared" si="2"/>
        <v>2002</v>
      </c>
      <c r="CL114" s="31">
        <f t="shared" si="2"/>
        <v>2003</v>
      </c>
      <c r="CM114" s="31">
        <f t="shared" si="2"/>
        <v>2004</v>
      </c>
      <c r="CN114" s="31">
        <f t="shared" si="2"/>
        <v>2005</v>
      </c>
      <c r="CO114" s="31">
        <f t="shared" si="2"/>
        <v>2006</v>
      </c>
      <c r="CP114" s="31">
        <f t="shared" si="2"/>
        <v>2007</v>
      </c>
      <c r="CQ114" s="31">
        <f t="shared" si="2"/>
        <v>2008</v>
      </c>
      <c r="CR114" s="31">
        <f t="shared" si="2"/>
        <v>2009</v>
      </c>
      <c r="CS114" s="31">
        <f t="shared" si="2"/>
        <v>2010</v>
      </c>
      <c r="CT114" s="31">
        <f t="shared" si="2"/>
        <v>2011</v>
      </c>
      <c r="CU114" s="31">
        <f t="shared" si="2"/>
        <v>2012</v>
      </c>
      <c r="CV114" s="31">
        <f t="shared" si="2"/>
        <v>2013</v>
      </c>
      <c r="CW114" s="31">
        <f t="shared" si="2"/>
        <v>2014</v>
      </c>
      <c r="CX114" s="31">
        <f t="shared" si="2"/>
        <v>2015</v>
      </c>
      <c r="CY114" s="31">
        <f t="shared" si="2"/>
        <v>2016</v>
      </c>
      <c r="CZ114" s="31">
        <f t="shared" si="2"/>
        <v>2017</v>
      </c>
      <c r="DA114" s="31">
        <f t="shared" si="2"/>
        <v>2018</v>
      </c>
      <c r="DB114" s="31"/>
    </row>
    <row r="115" spans="2:106" x14ac:dyDescent="0.25">
      <c r="B115" s="17" t="str">
        <f>'Sheet0_Downloaded fr. BEA'!B7</f>
        <v xml:space="preserve">    All industries</v>
      </c>
      <c r="C115" s="17">
        <f>'Sheet0_Downloaded fr. BEA'!C7</f>
        <v>32.125</v>
      </c>
      <c r="D115" s="17">
        <f>'Sheet0_Downloaded fr. BEA'!D7</f>
        <v>32.051000000000002</v>
      </c>
      <c r="E115" s="17">
        <f>'Sheet0_Downloaded fr. BEA'!E7</f>
        <v>33.081000000000003</v>
      </c>
      <c r="F115" s="17">
        <f>'Sheet0_Downloaded fr. BEA'!F7</f>
        <v>35.296999999999997</v>
      </c>
      <c r="G115" s="17">
        <f>'Sheet0_Downloaded fr. BEA'!G7</f>
        <v>36.911999999999999</v>
      </c>
      <c r="H115" s="17">
        <f>'Sheet0_Downloaded fr. BEA'!H7</f>
        <v>37.052</v>
      </c>
      <c r="I115" s="17">
        <f>'Sheet0_Downloaded fr. BEA'!I7</f>
        <v>35.933999999999997</v>
      </c>
      <c r="J115" s="17">
        <f>'Sheet0_Downloaded fr. BEA'!J7</f>
        <v>38.286000000000001</v>
      </c>
      <c r="K115" s="17">
        <f>'Sheet0_Downloaded fr. BEA'!K7</f>
        <v>40.554000000000002</v>
      </c>
      <c r="L115" s="17">
        <f>'Sheet0_Downloaded fr. BEA'!L7</f>
        <v>42.551000000000002</v>
      </c>
      <c r="M115" s="17">
        <f>'Sheet0_Downloaded fr. BEA'!M7</f>
        <v>43.786000000000001</v>
      </c>
      <c r="N115" s="17">
        <f>'Sheet0_Downloaded fr. BEA'!N7</f>
        <v>43.601999999999997</v>
      </c>
      <c r="O115" s="17">
        <f>'Sheet0_Downloaded fr. BEA'!O7</f>
        <v>44.034999999999997</v>
      </c>
      <c r="P115" s="17">
        <f>'Sheet0_Downloaded fr. BEA'!P7</f>
        <v>43.106000000000002</v>
      </c>
      <c r="Q115" s="17">
        <f>'Sheet0_Downloaded fr. BEA'!Q7</f>
        <v>44.814999999999998</v>
      </c>
      <c r="R115" s="17">
        <f>'Sheet0_Downloaded fr. BEA'!R7</f>
        <v>47.841000000000001</v>
      </c>
      <c r="S115" s="17">
        <f>'Sheet0_Downloaded fr. BEA'!S7</f>
        <v>49.802999999999997</v>
      </c>
      <c r="T115" s="17">
        <f>'Sheet0_Downloaded fr. BEA'!T7</f>
        <v>51.268000000000001</v>
      </c>
      <c r="U115" s="17">
        <f>'Sheet0_Downloaded fr. BEA'!U7</f>
        <v>53.960999999999999</v>
      </c>
      <c r="V115" s="17">
        <f>'Sheet0_Downloaded fr. BEA'!V7</f>
        <v>56.319000000000003</v>
      </c>
      <c r="W115" s="17">
        <f>'Sheet0_Downloaded fr. BEA'!W7</f>
        <v>57.853000000000002</v>
      </c>
      <c r="X115" s="17">
        <f>'Sheet0_Downloaded fr. BEA'!X7</f>
        <v>58.896000000000001</v>
      </c>
      <c r="Y115" s="17">
        <f>'Sheet0_Downloaded fr. BEA'!Y7</f>
        <v>58.503999999999998</v>
      </c>
      <c r="Z115" s="17">
        <f>'Sheet0_Downloaded fr. BEA'!Z7</f>
        <v>60.365000000000002</v>
      </c>
      <c r="AA115" s="31">
        <f>'Sheet0_Downloaded fr. BEA'!AA7</f>
        <v>62.405000000000001</v>
      </c>
      <c r="AB115" s="31">
        <f>'Sheet0_Downloaded fr. BEA'!AB7</f>
        <v>65.215000000000003</v>
      </c>
      <c r="AC115" s="31">
        <f>'Sheet0_Downloaded fr. BEA'!AC7</f>
        <v>67.444999999999993</v>
      </c>
      <c r="AD115" s="31">
        <f>'Sheet0_Downloaded fr. BEA'!AD7</f>
        <v>70.347999999999999</v>
      </c>
      <c r="AE115" s="31">
        <f>'Sheet0_Downloaded fr. BEA'!AE7</f>
        <v>74.105000000000004</v>
      </c>
      <c r="AF115" s="34">
        <f t="shared" ref="AF115:AF149" si="3">D7</f>
        <v>78.091999999999999</v>
      </c>
      <c r="AG115" s="25">
        <f t="shared" ref="AG115:AG149" si="4">E7</f>
        <v>82.073999999999998</v>
      </c>
      <c r="AH115" s="34">
        <f t="shared" ref="AH115:AH149" si="5">F7</f>
        <v>85.742000000000004</v>
      </c>
      <c r="AI115" s="34">
        <f t="shared" ref="AI115:AI149" si="6">G7</f>
        <v>85.718000000000004</v>
      </c>
      <c r="AJ115" s="34">
        <f t="shared" ref="AJ115:AJ149" si="7">H7</f>
        <v>86.278000000000006</v>
      </c>
      <c r="AK115" s="34">
        <f t="shared" ref="AK115:AK149" si="8">I7</f>
        <v>88.238</v>
      </c>
      <c r="AL115" s="34">
        <f t="shared" ref="AL115:AL149" si="9">J7</f>
        <v>91.445999999999998</v>
      </c>
      <c r="AM115" s="34">
        <f t="shared" ref="AM115:AM149" si="10">K7</f>
        <v>95.052999999999997</v>
      </c>
      <c r="AN115" s="34">
        <f t="shared" ref="AN115:AN149" si="11">L7</f>
        <v>97.174999999999997</v>
      </c>
      <c r="AO115" s="34">
        <f t="shared" ref="AO115:AO149" si="12">M7</f>
        <v>99.076999999999998</v>
      </c>
      <c r="AP115" s="34">
        <f t="shared" ref="AP115:AP149" si="13">N7</f>
        <v>97.762</v>
      </c>
      <c r="AQ115" s="34">
        <f t="shared" ref="AQ115:AQ149" si="14">O7</f>
        <v>92.343000000000004</v>
      </c>
      <c r="AR115" s="34">
        <f t="shared" ref="AR115:AR149" si="15">P7</f>
        <v>95.358000000000004</v>
      </c>
      <c r="AS115" s="34">
        <f t="shared" ref="AS115:AS149" si="16">Q7</f>
        <v>97.438000000000002</v>
      </c>
      <c r="AT115" s="34">
        <f t="shared" ref="AT115:AT149" si="17">R7</f>
        <v>100</v>
      </c>
      <c r="AU115" s="34">
        <f t="shared" ref="AU115:AU149" si="18">S7</f>
        <v>102.093</v>
      </c>
      <c r="AV115" s="34">
        <f t="shared" ref="AV115:AV149" si="19">T7</f>
        <v>105.187</v>
      </c>
      <c r="AW115" s="34">
        <f t="shared" ref="AW115:AW149" si="20">U7</f>
        <v>107.75</v>
      </c>
      <c r="AX115" s="34">
        <f t="shared" ref="AX115:AX149" si="21">V7</f>
        <v>109.712</v>
      </c>
      <c r="AY115" s="34">
        <f t="shared" ref="AY115:AY149" si="22">W7</f>
        <v>112.489</v>
      </c>
      <c r="AZ115" s="34">
        <f t="shared" ref="AZ115:AZ149" si="23">X7</f>
        <v>115.774</v>
      </c>
      <c r="BB115" s="17">
        <f>GO!R7</f>
        <v>29186848</v>
      </c>
      <c r="BD115" s="32">
        <f>$BB115*C115*0.01</f>
        <v>9376274.9199999999</v>
      </c>
      <c r="BE115" s="32">
        <f t="shared" ref="BE115:DA120" si="24">$BB115*D115*0.01</f>
        <v>9354676.6524800006</v>
      </c>
      <c r="BF115" s="32">
        <f t="shared" si="24"/>
        <v>9655301.1868800018</v>
      </c>
      <c r="BG115" s="32">
        <f t="shared" si="24"/>
        <v>10302081.73856</v>
      </c>
      <c r="BH115" s="32">
        <f t="shared" si="24"/>
        <v>10773449.333759999</v>
      </c>
      <c r="BI115" s="32">
        <f t="shared" si="24"/>
        <v>10814310.92096</v>
      </c>
      <c r="BJ115" s="32">
        <f t="shared" si="24"/>
        <v>10488001.96032</v>
      </c>
      <c r="BK115" s="32">
        <f t="shared" si="24"/>
        <v>11174476.625280002</v>
      </c>
      <c r="BL115" s="32">
        <f t="shared" si="24"/>
        <v>11836434.337920001</v>
      </c>
      <c r="BM115" s="32">
        <f t="shared" si="24"/>
        <v>12419295.692480002</v>
      </c>
      <c r="BN115" s="32">
        <f t="shared" si="24"/>
        <v>12779753.265280001</v>
      </c>
      <c r="BO115" s="32">
        <f t="shared" si="24"/>
        <v>12726049.464959998</v>
      </c>
      <c r="BP115" s="32">
        <f t="shared" si="24"/>
        <v>12852428.516799999</v>
      </c>
      <c r="BQ115" s="32">
        <f t="shared" si="24"/>
        <v>12581282.69888</v>
      </c>
      <c r="BR115" s="32">
        <f t="shared" si="24"/>
        <v>13080085.9312</v>
      </c>
      <c r="BS115" s="32">
        <f t="shared" si="24"/>
        <v>13963279.951680001</v>
      </c>
      <c r="BT115" s="32">
        <f t="shared" si="24"/>
        <v>14535925.90944</v>
      </c>
      <c r="BU115" s="32">
        <f t="shared" si="24"/>
        <v>14963513.23264</v>
      </c>
      <c r="BV115" s="32">
        <f t="shared" si="24"/>
        <v>15749515.049280001</v>
      </c>
      <c r="BW115" s="32">
        <f t="shared" si="24"/>
        <v>16437740.925120002</v>
      </c>
      <c r="BX115" s="32">
        <f t="shared" si="24"/>
        <v>16885467.173440002</v>
      </c>
      <c r="BY115" s="32">
        <f t="shared" si="24"/>
        <v>17189885.99808</v>
      </c>
      <c r="BZ115" s="32">
        <f t="shared" si="24"/>
        <v>17075473.553920001</v>
      </c>
      <c r="CA115" s="32">
        <f t="shared" si="24"/>
        <v>17618640.795200001</v>
      </c>
      <c r="CB115" s="32">
        <f t="shared" si="24"/>
        <v>18214052.494400002</v>
      </c>
      <c r="CC115" s="32">
        <f t="shared" si="24"/>
        <v>19034202.923200004</v>
      </c>
      <c r="CD115" s="32">
        <f t="shared" si="24"/>
        <v>19685069.6336</v>
      </c>
      <c r="CE115" s="32">
        <f t="shared" si="24"/>
        <v>20532363.831039999</v>
      </c>
      <c r="CF115" s="32">
        <f t="shared" si="24"/>
        <v>21628913.7104</v>
      </c>
      <c r="CG115" s="32">
        <f t="shared" si="24"/>
        <v>22792593.340159997</v>
      </c>
      <c r="CH115" s="32">
        <f t="shared" si="24"/>
        <v>23954813.627519999</v>
      </c>
      <c r="CI115" s="32">
        <f t="shared" si="24"/>
        <v>25025387.212160002</v>
      </c>
      <c r="CJ115" s="32">
        <f t="shared" si="24"/>
        <v>25018382.368640006</v>
      </c>
      <c r="CK115" s="32">
        <f t="shared" si="24"/>
        <v>25181828.717440002</v>
      </c>
      <c r="CL115" s="32">
        <f t="shared" si="24"/>
        <v>25753890.938239999</v>
      </c>
      <c r="CM115" s="32">
        <f t="shared" si="24"/>
        <v>26690205.022079997</v>
      </c>
      <c r="CN115" s="32">
        <f t="shared" si="24"/>
        <v>27742974.629439998</v>
      </c>
      <c r="CO115" s="32">
        <f t="shared" si="24"/>
        <v>28362319.544</v>
      </c>
      <c r="CP115" s="32">
        <f t="shared" si="24"/>
        <v>28917453.392960001</v>
      </c>
      <c r="CQ115" s="32">
        <f t="shared" si="24"/>
        <v>28533646.341760002</v>
      </c>
      <c r="CR115" s="32">
        <f t="shared" si="24"/>
        <v>26952011.048640005</v>
      </c>
      <c r="CS115" s="32">
        <f t="shared" si="24"/>
        <v>27831994.515840001</v>
      </c>
      <c r="CT115" s="32">
        <f t="shared" si="24"/>
        <v>28439080.954240002</v>
      </c>
      <c r="CU115" s="32">
        <f t="shared" si="24"/>
        <v>29186848</v>
      </c>
      <c r="CV115" s="32">
        <f t="shared" si="24"/>
        <v>29797728.728640005</v>
      </c>
      <c r="CW115" s="32">
        <f t="shared" si="24"/>
        <v>30700769.805759996</v>
      </c>
      <c r="CX115" s="32">
        <f t="shared" si="24"/>
        <v>31448828.719999999</v>
      </c>
      <c r="CY115" s="32">
        <f t="shared" si="24"/>
        <v>32021474.677760001</v>
      </c>
      <c r="CZ115" s="32">
        <f t="shared" si="24"/>
        <v>32831993.44672</v>
      </c>
      <c r="DA115" s="32">
        <f t="shared" si="24"/>
        <v>33790781.403520003</v>
      </c>
      <c r="DB115" s="32"/>
    </row>
    <row r="116" spans="2:106" x14ac:dyDescent="0.25">
      <c r="B116" s="17" t="str">
        <f>'Sheet0_Downloaded fr. BEA'!B8</f>
        <v>Private industries</v>
      </c>
      <c r="C116" s="17">
        <f>'Sheet0_Downloaded fr. BEA'!C8</f>
        <v>30.372</v>
      </c>
      <c r="D116" s="17">
        <f>'Sheet0_Downloaded fr. BEA'!D8</f>
        <v>30.312000000000001</v>
      </c>
      <c r="E116" s="17">
        <f>'Sheet0_Downloaded fr. BEA'!E8</f>
        <v>31.405000000000001</v>
      </c>
      <c r="F116" s="17">
        <f>'Sheet0_Downloaded fr. BEA'!F8</f>
        <v>33.737000000000002</v>
      </c>
      <c r="G116" s="17">
        <f>'Sheet0_Downloaded fr. BEA'!G8</f>
        <v>35.497</v>
      </c>
      <c r="H116" s="17">
        <f>'Sheet0_Downloaded fr. BEA'!H8</f>
        <v>35.569000000000003</v>
      </c>
      <c r="I116" s="17">
        <f>'Sheet0_Downloaded fr. BEA'!I8</f>
        <v>34.287999999999997</v>
      </c>
      <c r="J116" s="17">
        <f>'Sheet0_Downloaded fr. BEA'!J8</f>
        <v>36.826999999999998</v>
      </c>
      <c r="K116" s="17">
        <f>'Sheet0_Downloaded fr. BEA'!K8</f>
        <v>39.212000000000003</v>
      </c>
      <c r="L116" s="17">
        <f>'Sheet0_Downloaded fr. BEA'!L8</f>
        <v>41.253999999999998</v>
      </c>
      <c r="M116" s="17">
        <f>'Sheet0_Downloaded fr. BEA'!M8</f>
        <v>42.524999999999999</v>
      </c>
      <c r="N116" s="17">
        <f>'Sheet0_Downloaded fr. BEA'!N8</f>
        <v>42.259</v>
      </c>
      <c r="O116" s="17">
        <f>'Sheet0_Downloaded fr. BEA'!O8</f>
        <v>42.646000000000001</v>
      </c>
      <c r="P116" s="17">
        <f>'Sheet0_Downloaded fr. BEA'!P8</f>
        <v>41.529000000000003</v>
      </c>
      <c r="Q116" s="17">
        <f>'Sheet0_Downloaded fr. BEA'!Q8</f>
        <v>43.215000000000003</v>
      </c>
      <c r="R116" s="17">
        <f>'Sheet0_Downloaded fr. BEA'!R8</f>
        <v>46.396000000000001</v>
      </c>
      <c r="S116" s="17">
        <f>'Sheet0_Downloaded fr. BEA'!S8</f>
        <v>48.25</v>
      </c>
      <c r="T116" s="17">
        <f>'Sheet0_Downloaded fr. BEA'!T8</f>
        <v>49.552</v>
      </c>
      <c r="U116" s="17">
        <f>'Sheet0_Downloaded fr. BEA'!U8</f>
        <v>52.375999999999998</v>
      </c>
      <c r="V116" s="17">
        <f>'Sheet0_Downloaded fr. BEA'!V8</f>
        <v>54.823</v>
      </c>
      <c r="W116" s="17">
        <f>'Sheet0_Downloaded fr. BEA'!W8</f>
        <v>56.290999999999997</v>
      </c>
      <c r="X116" s="17">
        <f>'Sheet0_Downloaded fr. BEA'!X8</f>
        <v>57.235999999999997</v>
      </c>
      <c r="Y116" s="17">
        <f>'Sheet0_Downloaded fr. BEA'!Y8</f>
        <v>56.692999999999998</v>
      </c>
      <c r="Z116" s="17">
        <f>'Sheet0_Downloaded fr. BEA'!Z8</f>
        <v>58.665999999999997</v>
      </c>
      <c r="AA116" s="31">
        <f>'Sheet0_Downloaded fr. BEA'!AA8</f>
        <v>60.856000000000002</v>
      </c>
      <c r="AB116" s="31">
        <f>'Sheet0_Downloaded fr. BEA'!AB8</f>
        <v>63.844000000000001</v>
      </c>
      <c r="AC116" s="31">
        <f>'Sheet0_Downloaded fr. BEA'!AC8</f>
        <v>66.260000000000005</v>
      </c>
      <c r="AD116" s="31">
        <f>'Sheet0_Downloaded fr. BEA'!AD8</f>
        <v>69.396000000000001</v>
      </c>
      <c r="AE116" s="31">
        <f>'Sheet0_Downloaded fr. BEA'!AE8</f>
        <v>73.39</v>
      </c>
      <c r="AF116" s="34">
        <f t="shared" si="3"/>
        <v>77.631</v>
      </c>
      <c r="AG116" s="25">
        <f t="shared" si="4"/>
        <v>81.825000000000003</v>
      </c>
      <c r="AH116" s="34">
        <f t="shared" si="5"/>
        <v>85.724000000000004</v>
      </c>
      <c r="AI116" s="34">
        <f t="shared" si="6"/>
        <v>85.382000000000005</v>
      </c>
      <c r="AJ116" s="34">
        <f t="shared" si="7"/>
        <v>85.63</v>
      </c>
      <c r="AK116" s="34">
        <f t="shared" si="8"/>
        <v>87.656000000000006</v>
      </c>
      <c r="AL116" s="34">
        <f t="shared" si="9"/>
        <v>91.094999999999999</v>
      </c>
      <c r="AM116" s="34">
        <f t="shared" si="10"/>
        <v>95.052000000000007</v>
      </c>
      <c r="AN116" s="34">
        <f t="shared" si="11"/>
        <v>97.268000000000001</v>
      </c>
      <c r="AO116" s="34">
        <f t="shared" si="12"/>
        <v>99.251000000000005</v>
      </c>
      <c r="AP116" s="34">
        <f t="shared" si="13"/>
        <v>97.543000000000006</v>
      </c>
      <c r="AQ116" s="34">
        <f t="shared" si="14"/>
        <v>90.966999999999999</v>
      </c>
      <c r="AR116" s="34">
        <f t="shared" si="15"/>
        <v>94.340999999999994</v>
      </c>
      <c r="AS116" s="34">
        <f t="shared" si="16"/>
        <v>96.989000000000004</v>
      </c>
      <c r="AT116" s="34">
        <f t="shared" si="17"/>
        <v>100</v>
      </c>
      <c r="AU116" s="34">
        <f t="shared" si="18"/>
        <v>102.562</v>
      </c>
      <c r="AV116" s="34">
        <f t="shared" si="19"/>
        <v>106.124</v>
      </c>
      <c r="AW116" s="34">
        <f t="shared" si="20"/>
        <v>108.75700000000001</v>
      </c>
      <c r="AX116" s="34">
        <f t="shared" si="21"/>
        <v>110.703</v>
      </c>
      <c r="AY116" s="34">
        <f t="shared" si="22"/>
        <v>113.758</v>
      </c>
      <c r="AZ116" s="34">
        <f t="shared" si="23"/>
        <v>117.29600000000001</v>
      </c>
      <c r="BB116" s="17">
        <f>GO!R8</f>
        <v>25797086</v>
      </c>
      <c r="BD116" s="32">
        <f t="shared" ref="BD116:BD149" si="25">$BB116*C116*0.01</f>
        <v>7835090.9599200003</v>
      </c>
      <c r="BE116" s="32">
        <f t="shared" si="24"/>
        <v>7819612.7083200002</v>
      </c>
      <c r="BF116" s="32">
        <f t="shared" si="24"/>
        <v>8101574.8583000004</v>
      </c>
      <c r="BG116" s="32">
        <f t="shared" si="24"/>
        <v>8703162.9038200006</v>
      </c>
      <c r="BH116" s="32">
        <f t="shared" si="24"/>
        <v>9157191.617420001</v>
      </c>
      <c r="BI116" s="32">
        <f t="shared" si="24"/>
        <v>9175765.519340001</v>
      </c>
      <c r="BJ116" s="32">
        <f t="shared" si="24"/>
        <v>8845304.8476799987</v>
      </c>
      <c r="BK116" s="32">
        <f t="shared" si="24"/>
        <v>9500292.8612200003</v>
      </c>
      <c r="BL116" s="32">
        <f t="shared" si="24"/>
        <v>10115553.362320002</v>
      </c>
      <c r="BM116" s="32">
        <f t="shared" si="24"/>
        <v>10642329.858440001</v>
      </c>
      <c r="BN116" s="32">
        <f t="shared" si="24"/>
        <v>10970210.8215</v>
      </c>
      <c r="BO116" s="32">
        <f t="shared" si="24"/>
        <v>10901590.57274</v>
      </c>
      <c r="BP116" s="32">
        <f t="shared" si="24"/>
        <v>11001425.29556</v>
      </c>
      <c r="BQ116" s="32">
        <f t="shared" si="24"/>
        <v>10713271.844940001</v>
      </c>
      <c r="BR116" s="32">
        <f t="shared" si="24"/>
        <v>11148210.7149</v>
      </c>
      <c r="BS116" s="32">
        <f t="shared" si="24"/>
        <v>11968816.02056</v>
      </c>
      <c r="BT116" s="32">
        <f t="shared" si="24"/>
        <v>12447093.995000001</v>
      </c>
      <c r="BU116" s="32">
        <f t="shared" si="24"/>
        <v>12782972.054719999</v>
      </c>
      <c r="BV116" s="32">
        <f t="shared" si="24"/>
        <v>13511481.763359999</v>
      </c>
      <c r="BW116" s="32">
        <f t="shared" si="24"/>
        <v>14142736.457780002</v>
      </c>
      <c r="BX116" s="32">
        <f t="shared" si="24"/>
        <v>14521437.680260001</v>
      </c>
      <c r="BY116" s="32">
        <f t="shared" si="24"/>
        <v>14765220.142960001</v>
      </c>
      <c r="BZ116" s="32">
        <f t="shared" si="24"/>
        <v>14625141.965980001</v>
      </c>
      <c r="CA116" s="32">
        <f t="shared" si="24"/>
        <v>15134118.472760001</v>
      </c>
      <c r="CB116" s="32">
        <f t="shared" si="24"/>
        <v>15699074.656159999</v>
      </c>
      <c r="CC116" s="32">
        <f t="shared" si="24"/>
        <v>16469891.585840002</v>
      </c>
      <c r="CD116" s="32">
        <f t="shared" si="24"/>
        <v>17093149.183600001</v>
      </c>
      <c r="CE116" s="32">
        <f t="shared" si="24"/>
        <v>17902145.800560001</v>
      </c>
      <c r="CF116" s="32">
        <f t="shared" si="24"/>
        <v>18932481.415399998</v>
      </c>
      <c r="CG116" s="32">
        <f t="shared" si="24"/>
        <v>20026535.832660001</v>
      </c>
      <c r="CH116" s="32">
        <f t="shared" si="24"/>
        <v>21108465.6195</v>
      </c>
      <c r="CI116" s="32">
        <f t="shared" si="24"/>
        <v>22114294.002640001</v>
      </c>
      <c r="CJ116" s="32">
        <f t="shared" si="24"/>
        <v>22026067.968520004</v>
      </c>
      <c r="CK116" s="32">
        <f t="shared" si="24"/>
        <v>22090044.741799999</v>
      </c>
      <c r="CL116" s="32">
        <f t="shared" si="24"/>
        <v>22612693.704160005</v>
      </c>
      <c r="CM116" s="32">
        <f t="shared" si="24"/>
        <v>23499855.491700001</v>
      </c>
      <c r="CN116" s="32">
        <f t="shared" si="24"/>
        <v>24520646.184720002</v>
      </c>
      <c r="CO116" s="32">
        <f t="shared" si="24"/>
        <v>25092309.610479999</v>
      </c>
      <c r="CP116" s="32">
        <f t="shared" si="24"/>
        <v>25603865.825860001</v>
      </c>
      <c r="CQ116" s="32">
        <f t="shared" si="24"/>
        <v>25163251.596980002</v>
      </c>
      <c r="CR116" s="32">
        <f t="shared" si="24"/>
        <v>23466835.221620001</v>
      </c>
      <c r="CS116" s="32">
        <f t="shared" si="24"/>
        <v>24337228.903259996</v>
      </c>
      <c r="CT116" s="32">
        <f t="shared" si="24"/>
        <v>25020335.740539998</v>
      </c>
      <c r="CU116" s="32">
        <f t="shared" si="24"/>
        <v>25797086</v>
      </c>
      <c r="CV116" s="32">
        <f t="shared" si="24"/>
        <v>26458007.343319997</v>
      </c>
      <c r="CW116" s="32">
        <f t="shared" si="24"/>
        <v>27376899.546640001</v>
      </c>
      <c r="CX116" s="32">
        <f t="shared" si="24"/>
        <v>28056136.821020003</v>
      </c>
      <c r="CY116" s="32">
        <f t="shared" si="24"/>
        <v>28558148.114580002</v>
      </c>
      <c r="CZ116" s="32">
        <f t="shared" si="24"/>
        <v>29346249.091879997</v>
      </c>
      <c r="DA116" s="32">
        <f t="shared" si="24"/>
        <v>30258949.994560003</v>
      </c>
      <c r="DB116" s="32"/>
    </row>
    <row r="117" spans="2:106" x14ac:dyDescent="0.25">
      <c r="B117" s="17" t="str">
        <f>'Sheet0_Downloaded fr. BEA'!B9</f>
        <v xml:space="preserve">  Agriculture, forestry, fishing, and hunting</v>
      </c>
      <c r="C117" s="17">
        <f>'Sheet0_Downloaded fr. BEA'!C9</f>
        <v>52.387999999999998</v>
      </c>
      <c r="D117" s="17">
        <f>'Sheet0_Downloaded fr. BEA'!D9</f>
        <v>53.207000000000001</v>
      </c>
      <c r="E117" s="17">
        <f>'Sheet0_Downloaded fr. BEA'!E9</f>
        <v>55.360999999999997</v>
      </c>
      <c r="F117" s="17">
        <f>'Sheet0_Downloaded fr. BEA'!F9</f>
        <v>58.261000000000003</v>
      </c>
      <c r="G117" s="17">
        <f>'Sheet0_Downloaded fr. BEA'!G9</f>
        <v>58.618000000000002</v>
      </c>
      <c r="H117" s="17">
        <f>'Sheet0_Downloaded fr. BEA'!H9</f>
        <v>56.088999999999999</v>
      </c>
      <c r="I117" s="17">
        <f>'Sheet0_Downloaded fr. BEA'!I9</f>
        <v>58.774000000000001</v>
      </c>
      <c r="J117" s="17">
        <f>'Sheet0_Downloaded fr. BEA'!J9</f>
        <v>60.045000000000002</v>
      </c>
      <c r="K117" s="17">
        <f>'Sheet0_Downloaded fr. BEA'!K9</f>
        <v>62.595999999999997</v>
      </c>
      <c r="L117" s="17">
        <f>'Sheet0_Downloaded fr. BEA'!L9</f>
        <v>65.138000000000005</v>
      </c>
      <c r="M117" s="17">
        <f>'Sheet0_Downloaded fr. BEA'!M9</f>
        <v>68.251999999999995</v>
      </c>
      <c r="N117" s="17">
        <f>'Sheet0_Downloaded fr. BEA'!N9</f>
        <v>66.036000000000001</v>
      </c>
      <c r="O117" s="17">
        <f>'Sheet0_Downloaded fr. BEA'!O9</f>
        <v>70.167000000000002</v>
      </c>
      <c r="P117" s="17">
        <f>'Sheet0_Downloaded fr. BEA'!P9</f>
        <v>70.619</v>
      </c>
      <c r="Q117" s="17">
        <f>'Sheet0_Downloaded fr. BEA'!Q9</f>
        <v>63.314999999999998</v>
      </c>
      <c r="R117" s="17">
        <f>'Sheet0_Downloaded fr. BEA'!R9</f>
        <v>71.432000000000002</v>
      </c>
      <c r="S117" s="17">
        <f>'Sheet0_Downloaded fr. BEA'!S9</f>
        <v>73.664000000000001</v>
      </c>
      <c r="T117" s="17">
        <f>'Sheet0_Downloaded fr. BEA'!T9</f>
        <v>72.903000000000006</v>
      </c>
      <c r="U117" s="17">
        <f>'Sheet0_Downloaded fr. BEA'!U9</f>
        <v>75.516999999999996</v>
      </c>
      <c r="V117" s="17">
        <f>'Sheet0_Downloaded fr. BEA'!V9</f>
        <v>72.460999999999999</v>
      </c>
      <c r="W117" s="17">
        <f>'Sheet0_Downloaded fr. BEA'!W9</f>
        <v>76.052000000000007</v>
      </c>
      <c r="X117" s="17">
        <f>'Sheet0_Downloaded fr. BEA'!X9</f>
        <v>78.998999999999995</v>
      </c>
      <c r="Y117" s="17">
        <f>'Sheet0_Downloaded fr. BEA'!Y9</f>
        <v>79.694000000000003</v>
      </c>
      <c r="Z117" s="17">
        <f>'Sheet0_Downloaded fr. BEA'!Z9</f>
        <v>83.911000000000001</v>
      </c>
      <c r="AA117" s="31">
        <f>'Sheet0_Downloaded fr. BEA'!AA9</f>
        <v>81.813000000000002</v>
      </c>
      <c r="AB117" s="31">
        <f>'Sheet0_Downloaded fr. BEA'!AB9</f>
        <v>88.831000000000003</v>
      </c>
      <c r="AC117" s="31">
        <f>'Sheet0_Downloaded fr. BEA'!AC9</f>
        <v>85.75</v>
      </c>
      <c r="AD117" s="31">
        <f>'Sheet0_Downloaded fr. BEA'!AD9</f>
        <v>87.046999999999997</v>
      </c>
      <c r="AE117" s="31">
        <f>'Sheet0_Downloaded fr. BEA'!AE9</f>
        <v>91.590999999999994</v>
      </c>
      <c r="AF117" s="34">
        <f t="shared" si="3"/>
        <v>93.540999999999997</v>
      </c>
      <c r="AG117" s="25">
        <f t="shared" si="4"/>
        <v>96.754999999999995</v>
      </c>
      <c r="AH117" s="34">
        <f t="shared" si="5"/>
        <v>95.38</v>
      </c>
      <c r="AI117" s="34">
        <f t="shared" si="6"/>
        <v>95.453000000000003</v>
      </c>
      <c r="AJ117" s="34">
        <f t="shared" si="7"/>
        <v>95.483000000000004</v>
      </c>
      <c r="AK117" s="34">
        <f t="shared" si="8"/>
        <v>98.21</v>
      </c>
      <c r="AL117" s="34">
        <f t="shared" si="9"/>
        <v>101.175</v>
      </c>
      <c r="AM117" s="34">
        <f t="shared" si="10"/>
        <v>101.617</v>
      </c>
      <c r="AN117" s="34">
        <f t="shared" si="11"/>
        <v>102.02</v>
      </c>
      <c r="AO117" s="34">
        <f t="shared" si="12"/>
        <v>100.46299999999999</v>
      </c>
      <c r="AP117" s="34">
        <f t="shared" si="13"/>
        <v>98.373999999999995</v>
      </c>
      <c r="AQ117" s="34">
        <f t="shared" si="14"/>
        <v>102.045</v>
      </c>
      <c r="AR117" s="34">
        <f t="shared" si="15"/>
        <v>102.453</v>
      </c>
      <c r="AS117" s="34">
        <f t="shared" si="16"/>
        <v>99.88</v>
      </c>
      <c r="AT117" s="34">
        <f t="shared" si="17"/>
        <v>100</v>
      </c>
      <c r="AU117" s="34">
        <f t="shared" si="18"/>
        <v>105.84</v>
      </c>
      <c r="AV117" s="34">
        <f t="shared" si="19"/>
        <v>109.38800000000001</v>
      </c>
      <c r="AW117" s="34">
        <f t="shared" si="20"/>
        <v>110.44199999999999</v>
      </c>
      <c r="AX117" s="34">
        <f t="shared" si="21"/>
        <v>114.88200000000001</v>
      </c>
      <c r="AY117" s="34">
        <f t="shared" si="22"/>
        <v>117.014</v>
      </c>
      <c r="AZ117" s="34">
        <f t="shared" si="23"/>
        <v>116.434</v>
      </c>
      <c r="BB117" s="17">
        <f>GO!R9</f>
        <v>452635</v>
      </c>
      <c r="BD117" s="32">
        <f t="shared" si="25"/>
        <v>237126.42379999999</v>
      </c>
      <c r="BE117" s="32">
        <f t="shared" si="24"/>
        <v>240833.50445000001</v>
      </c>
      <c r="BF117" s="32">
        <f t="shared" si="24"/>
        <v>250583.26235</v>
      </c>
      <c r="BG117" s="32">
        <f t="shared" si="24"/>
        <v>263709.67735000001</v>
      </c>
      <c r="BH117" s="32">
        <f t="shared" si="24"/>
        <v>265325.58429999999</v>
      </c>
      <c r="BI117" s="32">
        <f t="shared" si="24"/>
        <v>253878.44515000001</v>
      </c>
      <c r="BJ117" s="32">
        <f t="shared" si="24"/>
        <v>266031.6949</v>
      </c>
      <c r="BK117" s="32">
        <f t="shared" si="24"/>
        <v>271784.68575</v>
      </c>
      <c r="BL117" s="32">
        <f t="shared" si="24"/>
        <v>283331.40459999995</v>
      </c>
      <c r="BM117" s="32">
        <f t="shared" si="24"/>
        <v>294837.38630000001</v>
      </c>
      <c r="BN117" s="32">
        <f t="shared" si="24"/>
        <v>308932.44020000001</v>
      </c>
      <c r="BO117" s="32">
        <f t="shared" si="24"/>
        <v>298902.04859999998</v>
      </c>
      <c r="BP117" s="32">
        <f t="shared" si="24"/>
        <v>317600.40045000002</v>
      </c>
      <c r="BQ117" s="32">
        <f t="shared" si="24"/>
        <v>319646.31065</v>
      </c>
      <c r="BR117" s="32">
        <f t="shared" si="24"/>
        <v>286585.85025000002</v>
      </c>
      <c r="BS117" s="32">
        <f t="shared" si="24"/>
        <v>323326.23320000002</v>
      </c>
      <c r="BT117" s="32">
        <f t="shared" si="24"/>
        <v>333429.04639999999</v>
      </c>
      <c r="BU117" s="32">
        <f t="shared" si="24"/>
        <v>329984.49405000004</v>
      </c>
      <c r="BV117" s="32">
        <f t="shared" si="24"/>
        <v>341816.37295000005</v>
      </c>
      <c r="BW117" s="32">
        <f t="shared" si="24"/>
        <v>327983.84735</v>
      </c>
      <c r="BX117" s="32">
        <f t="shared" si="24"/>
        <v>344237.97020000004</v>
      </c>
      <c r="BY117" s="32">
        <f t="shared" si="24"/>
        <v>357577.12364999996</v>
      </c>
      <c r="BZ117" s="32">
        <f t="shared" si="24"/>
        <v>360722.93689999997</v>
      </c>
      <c r="CA117" s="32">
        <f t="shared" si="24"/>
        <v>379810.55485000001</v>
      </c>
      <c r="CB117" s="32">
        <f t="shared" si="24"/>
        <v>370314.27255000005</v>
      </c>
      <c r="CC117" s="32">
        <f t="shared" si="24"/>
        <v>402080.19685000001</v>
      </c>
      <c r="CD117" s="32">
        <f t="shared" si="24"/>
        <v>388134.51250000001</v>
      </c>
      <c r="CE117" s="32">
        <f t="shared" si="24"/>
        <v>394005.18845000002</v>
      </c>
      <c r="CF117" s="32">
        <f t="shared" si="24"/>
        <v>414572.92284999997</v>
      </c>
      <c r="CG117" s="32">
        <f t="shared" si="24"/>
        <v>423399.30534999998</v>
      </c>
      <c r="CH117" s="32">
        <f t="shared" si="24"/>
        <v>437946.99424999999</v>
      </c>
      <c r="CI117" s="32">
        <f t="shared" si="24"/>
        <v>431723.26299999998</v>
      </c>
      <c r="CJ117" s="32">
        <f t="shared" si="24"/>
        <v>432053.68655000004</v>
      </c>
      <c r="CK117" s="32">
        <f t="shared" si="24"/>
        <v>432189.47704999999</v>
      </c>
      <c r="CL117" s="32">
        <f t="shared" si="24"/>
        <v>444532.83349999995</v>
      </c>
      <c r="CM117" s="32">
        <f t="shared" si="24"/>
        <v>457953.46124999999</v>
      </c>
      <c r="CN117" s="32">
        <f t="shared" si="24"/>
        <v>459954.10795000003</v>
      </c>
      <c r="CO117" s="32">
        <f t="shared" si="24"/>
        <v>461778.22699999996</v>
      </c>
      <c r="CP117" s="32">
        <f t="shared" si="24"/>
        <v>454730.70004999998</v>
      </c>
      <c r="CQ117" s="32">
        <f t="shared" si="24"/>
        <v>445275.15489999996</v>
      </c>
      <c r="CR117" s="32">
        <f t="shared" si="24"/>
        <v>461891.38575000002</v>
      </c>
      <c r="CS117" s="32">
        <f t="shared" si="24"/>
        <v>463738.13655</v>
      </c>
      <c r="CT117" s="32">
        <f t="shared" si="24"/>
        <v>452091.83799999999</v>
      </c>
      <c r="CU117" s="32">
        <f t="shared" si="24"/>
        <v>452635</v>
      </c>
      <c r="CV117" s="32">
        <f t="shared" si="24"/>
        <v>479068.88400000002</v>
      </c>
      <c r="CW117" s="32">
        <f t="shared" si="24"/>
        <v>495128.37380000006</v>
      </c>
      <c r="CX117" s="32">
        <f t="shared" si="24"/>
        <v>499899.14669999992</v>
      </c>
      <c r="CY117" s="32">
        <f t="shared" si="24"/>
        <v>519996.14069999999</v>
      </c>
      <c r="CZ117" s="32">
        <f t="shared" si="24"/>
        <v>529646.31890000007</v>
      </c>
      <c r="DA117" s="32">
        <f t="shared" si="24"/>
        <v>527021.03590000002</v>
      </c>
      <c r="DB117" s="32"/>
    </row>
    <row r="118" spans="2:106" x14ac:dyDescent="0.25">
      <c r="B118" s="17" t="str">
        <f>'Sheet0_Downloaded fr. BEA'!B10</f>
        <v xml:space="preserve">    Farms</v>
      </c>
      <c r="C118" s="17">
        <f>'Sheet0_Downloaded fr. BEA'!C10</f>
        <v>48.645000000000003</v>
      </c>
      <c r="D118" s="17">
        <f>'Sheet0_Downloaded fr. BEA'!D10</f>
        <v>49.960999999999999</v>
      </c>
      <c r="E118" s="17">
        <f>'Sheet0_Downloaded fr. BEA'!E10</f>
        <v>51.899000000000001</v>
      </c>
      <c r="F118" s="17">
        <f>'Sheet0_Downloaded fr. BEA'!F10</f>
        <v>53.253999999999998</v>
      </c>
      <c r="G118" s="17">
        <f>'Sheet0_Downloaded fr. BEA'!G10</f>
        <v>54.191000000000003</v>
      </c>
      <c r="H118" s="17">
        <f>'Sheet0_Downloaded fr. BEA'!H10</f>
        <v>51.061999999999998</v>
      </c>
      <c r="I118" s="17">
        <f>'Sheet0_Downloaded fr. BEA'!I10</f>
        <v>54.350999999999999</v>
      </c>
      <c r="J118" s="17">
        <f>'Sheet0_Downloaded fr. BEA'!J10</f>
        <v>55.347999999999999</v>
      </c>
      <c r="K118" s="17">
        <f>'Sheet0_Downloaded fr. BEA'!K10</f>
        <v>57.814</v>
      </c>
      <c r="L118" s="17">
        <f>'Sheet0_Downloaded fr. BEA'!L10</f>
        <v>60.421999999999997</v>
      </c>
      <c r="M118" s="17">
        <f>'Sheet0_Downloaded fr. BEA'!M10</f>
        <v>64.037999999999997</v>
      </c>
      <c r="N118" s="17">
        <f>'Sheet0_Downloaded fr. BEA'!N10</f>
        <v>61.331000000000003</v>
      </c>
      <c r="O118" s="17">
        <f>'Sheet0_Downloaded fr. BEA'!O10</f>
        <v>65.951999999999998</v>
      </c>
      <c r="P118" s="17">
        <f>'Sheet0_Downloaded fr. BEA'!P10</f>
        <v>66.998999999999995</v>
      </c>
      <c r="Q118" s="17">
        <f>'Sheet0_Downloaded fr. BEA'!Q10</f>
        <v>58.106000000000002</v>
      </c>
      <c r="R118" s="17">
        <f>'Sheet0_Downloaded fr. BEA'!R10</f>
        <v>66.697999999999993</v>
      </c>
      <c r="S118" s="17">
        <f>'Sheet0_Downloaded fr. BEA'!S10</f>
        <v>70.126000000000005</v>
      </c>
      <c r="T118" s="17">
        <f>'Sheet0_Downloaded fr. BEA'!T10</f>
        <v>68.798000000000002</v>
      </c>
      <c r="U118" s="17">
        <f>'Sheet0_Downloaded fr. BEA'!U10</f>
        <v>71.548000000000002</v>
      </c>
      <c r="V118" s="17">
        <f>'Sheet0_Downloaded fr. BEA'!V10</f>
        <v>68.614999999999995</v>
      </c>
      <c r="W118" s="17">
        <f>'Sheet0_Downloaded fr. BEA'!W10</f>
        <v>72.753</v>
      </c>
      <c r="X118" s="17">
        <f>'Sheet0_Downloaded fr. BEA'!X10</f>
        <v>75.983999999999995</v>
      </c>
      <c r="Y118" s="17">
        <f>'Sheet0_Downloaded fr. BEA'!Y10</f>
        <v>77.048000000000002</v>
      </c>
      <c r="Z118" s="17">
        <f>'Sheet0_Downloaded fr. BEA'!Z10</f>
        <v>81.061999999999998</v>
      </c>
      <c r="AA118" s="31">
        <f>'Sheet0_Downloaded fr. BEA'!AA10</f>
        <v>79.168000000000006</v>
      </c>
      <c r="AB118" s="31">
        <f>'Sheet0_Downloaded fr. BEA'!AB10</f>
        <v>86.445999999999998</v>
      </c>
      <c r="AC118" s="31">
        <f>'Sheet0_Downloaded fr. BEA'!AC10</f>
        <v>82.95</v>
      </c>
      <c r="AD118" s="31">
        <f>'Sheet0_Downloaded fr. BEA'!AD10</f>
        <v>84.542000000000002</v>
      </c>
      <c r="AE118" s="31">
        <f>'Sheet0_Downloaded fr. BEA'!AE10</f>
        <v>90.497</v>
      </c>
      <c r="AF118" s="34">
        <f t="shared" si="3"/>
        <v>91.034999999999997</v>
      </c>
      <c r="AG118" s="25">
        <f t="shared" si="4"/>
        <v>93.111999999999995</v>
      </c>
      <c r="AH118" s="34">
        <f t="shared" si="5"/>
        <v>94.334000000000003</v>
      </c>
      <c r="AI118" s="34">
        <f t="shared" si="6"/>
        <v>93.082999999999998</v>
      </c>
      <c r="AJ118" s="34">
        <f t="shared" si="7"/>
        <v>92.706000000000003</v>
      </c>
      <c r="AK118" s="34">
        <f t="shared" si="8"/>
        <v>95.418000000000006</v>
      </c>
      <c r="AL118" s="34">
        <f t="shared" si="9"/>
        <v>98.114999999999995</v>
      </c>
      <c r="AM118" s="34">
        <f t="shared" si="10"/>
        <v>98.784000000000006</v>
      </c>
      <c r="AN118" s="34">
        <f t="shared" si="11"/>
        <v>99.421000000000006</v>
      </c>
      <c r="AO118" s="34">
        <f t="shared" si="12"/>
        <v>99.768000000000001</v>
      </c>
      <c r="AP118" s="34">
        <f t="shared" si="13"/>
        <v>97.635999999999996</v>
      </c>
      <c r="AQ118" s="34">
        <f t="shared" si="14"/>
        <v>102.35599999999999</v>
      </c>
      <c r="AR118" s="34">
        <f t="shared" si="15"/>
        <v>102.56399999999999</v>
      </c>
      <c r="AS118" s="34">
        <f t="shared" si="16"/>
        <v>99.128</v>
      </c>
      <c r="AT118" s="34">
        <f t="shared" si="17"/>
        <v>100</v>
      </c>
      <c r="AU118" s="34">
        <f t="shared" si="18"/>
        <v>106.318</v>
      </c>
      <c r="AV118" s="34">
        <f t="shared" si="19"/>
        <v>109.08499999999999</v>
      </c>
      <c r="AW118" s="34">
        <f t="shared" si="20"/>
        <v>110.759</v>
      </c>
      <c r="AX118" s="34">
        <f t="shared" si="21"/>
        <v>116.01300000000001</v>
      </c>
      <c r="AY118" s="34">
        <f t="shared" si="22"/>
        <v>117.676</v>
      </c>
      <c r="AZ118" s="34">
        <f t="shared" si="23"/>
        <v>116.98399999999999</v>
      </c>
      <c r="BB118" s="17">
        <f>GO!R10</f>
        <v>405729</v>
      </c>
      <c r="BD118" s="32">
        <f t="shared" si="25"/>
        <v>197366.87205000003</v>
      </c>
      <c r="BE118" s="32">
        <f t="shared" si="24"/>
        <v>202706.26569</v>
      </c>
      <c r="BF118" s="32">
        <f t="shared" si="24"/>
        <v>210569.29371</v>
      </c>
      <c r="BG118" s="32">
        <f t="shared" si="24"/>
        <v>216066.92165999999</v>
      </c>
      <c r="BH118" s="32">
        <f t="shared" si="24"/>
        <v>219868.60239000001</v>
      </c>
      <c r="BI118" s="32">
        <f t="shared" si="24"/>
        <v>207173.34198</v>
      </c>
      <c r="BJ118" s="32">
        <f t="shared" si="24"/>
        <v>220517.76879</v>
      </c>
      <c r="BK118" s="32">
        <f t="shared" si="24"/>
        <v>224562.88691999999</v>
      </c>
      <c r="BL118" s="32">
        <f t="shared" si="24"/>
        <v>234568.16406000001</v>
      </c>
      <c r="BM118" s="32">
        <f t="shared" si="24"/>
        <v>245149.57638000001</v>
      </c>
      <c r="BN118" s="32">
        <f t="shared" si="24"/>
        <v>259820.73702</v>
      </c>
      <c r="BO118" s="32">
        <f t="shared" si="24"/>
        <v>248837.65299000003</v>
      </c>
      <c r="BP118" s="32">
        <f t="shared" si="24"/>
        <v>267586.39007999998</v>
      </c>
      <c r="BQ118" s="32">
        <f t="shared" si="24"/>
        <v>271834.37270999997</v>
      </c>
      <c r="BR118" s="32">
        <f t="shared" si="24"/>
        <v>235752.89274000001</v>
      </c>
      <c r="BS118" s="32">
        <f t="shared" si="24"/>
        <v>270613.12841999996</v>
      </c>
      <c r="BT118" s="32">
        <f t="shared" si="24"/>
        <v>284521.51854000002</v>
      </c>
      <c r="BU118" s="32">
        <f t="shared" si="24"/>
        <v>279133.43742000003</v>
      </c>
      <c r="BV118" s="32">
        <f t="shared" si="24"/>
        <v>290290.98492000002</v>
      </c>
      <c r="BW118" s="32">
        <f t="shared" si="24"/>
        <v>278390.95334999997</v>
      </c>
      <c r="BX118" s="32">
        <f t="shared" si="24"/>
        <v>295180.01936999999</v>
      </c>
      <c r="BY118" s="32">
        <f t="shared" si="24"/>
        <v>308289.12336000003</v>
      </c>
      <c r="BZ118" s="32">
        <f t="shared" si="24"/>
        <v>312606.07992000005</v>
      </c>
      <c r="CA118" s="32">
        <f t="shared" si="24"/>
        <v>328892.04197999998</v>
      </c>
      <c r="CB118" s="32">
        <f t="shared" si="24"/>
        <v>321207.53472000005</v>
      </c>
      <c r="CC118" s="32">
        <f t="shared" si="24"/>
        <v>350736.49133999995</v>
      </c>
      <c r="CD118" s="32">
        <f t="shared" si="24"/>
        <v>336552.20550000004</v>
      </c>
      <c r="CE118" s="32">
        <f t="shared" si="24"/>
        <v>343011.41118</v>
      </c>
      <c r="CF118" s="32">
        <f t="shared" si="24"/>
        <v>367172.57313000003</v>
      </c>
      <c r="CG118" s="32">
        <f t="shared" si="24"/>
        <v>369355.39515</v>
      </c>
      <c r="CH118" s="32">
        <f t="shared" si="24"/>
        <v>377782.38647999993</v>
      </c>
      <c r="CI118" s="32">
        <f t="shared" si="24"/>
        <v>382740.39486</v>
      </c>
      <c r="CJ118" s="32">
        <f t="shared" si="24"/>
        <v>377664.72506999999</v>
      </c>
      <c r="CK118" s="32">
        <f t="shared" si="24"/>
        <v>376135.12674000004</v>
      </c>
      <c r="CL118" s="32">
        <f t="shared" si="24"/>
        <v>387138.49722000002</v>
      </c>
      <c r="CM118" s="32">
        <f t="shared" si="24"/>
        <v>398081.00835000002</v>
      </c>
      <c r="CN118" s="32">
        <f t="shared" si="24"/>
        <v>400795.33536000008</v>
      </c>
      <c r="CO118" s="32">
        <f t="shared" si="24"/>
        <v>403379.82909000001</v>
      </c>
      <c r="CP118" s="32">
        <f t="shared" si="24"/>
        <v>404787.70872</v>
      </c>
      <c r="CQ118" s="32">
        <f t="shared" si="24"/>
        <v>396137.56644000002</v>
      </c>
      <c r="CR118" s="32">
        <f t="shared" si="24"/>
        <v>415287.97524</v>
      </c>
      <c r="CS118" s="32">
        <f t="shared" si="24"/>
        <v>416131.89155999996</v>
      </c>
      <c r="CT118" s="32">
        <f t="shared" si="24"/>
        <v>402191.04311999999</v>
      </c>
      <c r="CU118" s="32">
        <f t="shared" si="24"/>
        <v>405729</v>
      </c>
      <c r="CV118" s="32">
        <f t="shared" si="24"/>
        <v>431362.95821999997</v>
      </c>
      <c r="CW118" s="32">
        <f t="shared" si="24"/>
        <v>442589.47964999999</v>
      </c>
      <c r="CX118" s="32">
        <f t="shared" si="24"/>
        <v>449381.38311</v>
      </c>
      <c r="CY118" s="32">
        <f t="shared" si="24"/>
        <v>470698.38477000006</v>
      </c>
      <c r="CZ118" s="32">
        <f t="shared" si="24"/>
        <v>477445.65804000001</v>
      </c>
      <c r="DA118" s="32">
        <f t="shared" si="24"/>
        <v>474638.01335999998</v>
      </c>
      <c r="DB118" s="32"/>
    </row>
    <row r="119" spans="2:106" x14ac:dyDescent="0.25">
      <c r="B119" s="17" t="str">
        <f>'Sheet0_Downloaded fr. BEA'!B11</f>
        <v xml:space="preserve">    Forestry, fishing, and related activities</v>
      </c>
      <c r="C119" s="17">
        <f>'Sheet0_Downloaded fr. BEA'!C11</f>
        <v>81.537999999999997</v>
      </c>
      <c r="D119" s="17">
        <f>'Sheet0_Downloaded fr. BEA'!D11</f>
        <v>76.959999999999994</v>
      </c>
      <c r="E119" s="17">
        <f>'Sheet0_Downloaded fr. BEA'!E11</f>
        <v>80.923000000000002</v>
      </c>
      <c r="F119" s="17">
        <f>'Sheet0_Downloaded fr. BEA'!F11</f>
        <v>98.748000000000005</v>
      </c>
      <c r="G119" s="17">
        <f>'Sheet0_Downloaded fr. BEA'!G11</f>
        <v>92.71</v>
      </c>
      <c r="H119" s="17">
        <f>'Sheet0_Downloaded fr. BEA'!H11</f>
        <v>98.126000000000005</v>
      </c>
      <c r="I119" s="17">
        <f>'Sheet0_Downloaded fr. BEA'!I11</f>
        <v>92.756</v>
      </c>
      <c r="J119" s="17">
        <f>'Sheet0_Downloaded fr. BEA'!J11</f>
        <v>96.683000000000007</v>
      </c>
      <c r="K119" s="17">
        <f>'Sheet0_Downloaded fr. BEA'!K11</f>
        <v>99.762</v>
      </c>
      <c r="L119" s="17">
        <f>'Sheet0_Downloaded fr. BEA'!L11</f>
        <v>101.57899999999999</v>
      </c>
      <c r="M119" s="17">
        <f>'Sheet0_Downloaded fr. BEA'!M11</f>
        <v>100.10599999999999</v>
      </c>
      <c r="N119" s="17">
        <f>'Sheet0_Downloaded fr. BEA'!N11</f>
        <v>102.499</v>
      </c>
      <c r="O119" s="17">
        <f>'Sheet0_Downloaded fr. BEA'!O11</f>
        <v>101.77</v>
      </c>
      <c r="P119" s="17">
        <f>'Sheet0_Downloaded fr. BEA'!P11</f>
        <v>96.89</v>
      </c>
      <c r="Q119" s="17">
        <f>'Sheet0_Downloaded fr. BEA'!Q11</f>
        <v>104.33799999999999</v>
      </c>
      <c r="R119" s="17">
        <f>'Sheet0_Downloaded fr. BEA'!R11</f>
        <v>107.36799999999999</v>
      </c>
      <c r="S119" s="17">
        <f>'Sheet0_Downloaded fr. BEA'!S11</f>
        <v>98.894999999999996</v>
      </c>
      <c r="T119" s="17">
        <f>'Sheet0_Downloaded fr. BEA'!T11</f>
        <v>102.77200000000001</v>
      </c>
      <c r="U119" s="17">
        <f>'Sheet0_Downloaded fr. BEA'!U11</f>
        <v>104.267</v>
      </c>
      <c r="V119" s="17">
        <f>'Sheet0_Downloaded fr. BEA'!V11</f>
        <v>100.331</v>
      </c>
      <c r="W119" s="17">
        <f>'Sheet0_Downloaded fr. BEA'!W11</f>
        <v>99.619</v>
      </c>
      <c r="X119" s="17">
        <f>'Sheet0_Downloaded fr. BEA'!X11</f>
        <v>100.3</v>
      </c>
      <c r="Y119" s="17">
        <f>'Sheet0_Downloaded fr. BEA'!Y11</f>
        <v>98.22</v>
      </c>
      <c r="Z119" s="17">
        <f>'Sheet0_Downloaded fr. BEA'!Z11</f>
        <v>103.87</v>
      </c>
      <c r="AA119" s="31">
        <f>'Sheet0_Downloaded fr. BEA'!AA11</f>
        <v>100.40600000000001</v>
      </c>
      <c r="AB119" s="31">
        <f>'Sheet0_Downloaded fr. BEA'!AB11</f>
        <v>106.023</v>
      </c>
      <c r="AC119" s="31">
        <f>'Sheet0_Downloaded fr. BEA'!AC11</f>
        <v>105.33</v>
      </c>
      <c r="AD119" s="31">
        <f>'Sheet0_Downloaded fr. BEA'!AD11</f>
        <v>104.77500000000001</v>
      </c>
      <c r="AE119" s="31">
        <f>'Sheet0_Downloaded fr. BEA'!AE11</f>
        <v>100.217</v>
      </c>
      <c r="AF119" s="34">
        <f t="shared" si="3"/>
        <v>110.923</v>
      </c>
      <c r="AG119" s="25">
        <f t="shared" si="4"/>
        <v>120.90900000000001</v>
      </c>
      <c r="AH119" s="34">
        <f t="shared" si="5"/>
        <v>104.55800000000001</v>
      </c>
      <c r="AI119" s="34">
        <f t="shared" si="6"/>
        <v>112.779</v>
      </c>
      <c r="AJ119" s="34">
        <f t="shared" si="7"/>
        <v>115.447</v>
      </c>
      <c r="AK119" s="34">
        <f t="shared" si="8"/>
        <v>118.32899999999999</v>
      </c>
      <c r="AL119" s="34">
        <f t="shared" si="9"/>
        <v>123.18899999999999</v>
      </c>
      <c r="AM119" s="34">
        <f t="shared" si="10"/>
        <v>122.05800000000001</v>
      </c>
      <c r="AN119" s="34">
        <f t="shared" si="11"/>
        <v>120.93</v>
      </c>
      <c r="AO119" s="34">
        <f t="shared" si="12"/>
        <v>106.342</v>
      </c>
      <c r="AP119" s="34">
        <f t="shared" si="13"/>
        <v>104.572</v>
      </c>
      <c r="AQ119" s="34">
        <f t="shared" si="14"/>
        <v>100.434</v>
      </c>
      <c r="AR119" s="34">
        <f t="shared" si="15"/>
        <v>102.264</v>
      </c>
      <c r="AS119" s="34">
        <f t="shared" si="16"/>
        <v>106.276</v>
      </c>
      <c r="AT119" s="34">
        <f t="shared" si="17"/>
        <v>100</v>
      </c>
      <c r="AU119" s="34">
        <f t="shared" si="18"/>
        <v>101.733</v>
      </c>
      <c r="AV119" s="34">
        <f t="shared" si="19"/>
        <v>111.807</v>
      </c>
      <c r="AW119" s="34">
        <f t="shared" si="20"/>
        <v>108.062</v>
      </c>
      <c r="AX119" s="34">
        <f t="shared" si="21"/>
        <v>106.881</v>
      </c>
      <c r="AY119" s="34">
        <f t="shared" si="22"/>
        <v>112.095</v>
      </c>
      <c r="AZ119" s="34">
        <f t="shared" si="23"/>
        <v>112.249</v>
      </c>
      <c r="BB119" s="17">
        <f>GO!R11</f>
        <v>46902</v>
      </c>
      <c r="BD119" s="32">
        <f t="shared" si="25"/>
        <v>38242.95276</v>
      </c>
      <c r="BE119" s="32">
        <f t="shared" si="24"/>
        <v>36095.779199999997</v>
      </c>
      <c r="BF119" s="32">
        <f t="shared" si="24"/>
        <v>37954.50546</v>
      </c>
      <c r="BG119" s="32">
        <f t="shared" si="24"/>
        <v>46314.786960000005</v>
      </c>
      <c r="BH119" s="32">
        <f t="shared" si="24"/>
        <v>43482.8442</v>
      </c>
      <c r="BI119" s="32">
        <f t="shared" si="24"/>
        <v>46023.056519999998</v>
      </c>
      <c r="BJ119" s="32">
        <f t="shared" si="24"/>
        <v>43504.419119999999</v>
      </c>
      <c r="BK119" s="32">
        <f t="shared" si="24"/>
        <v>45346.260660000007</v>
      </c>
      <c r="BL119" s="32">
        <f t="shared" si="24"/>
        <v>46790.373240000001</v>
      </c>
      <c r="BM119" s="32">
        <f t="shared" si="24"/>
        <v>47642.582579999995</v>
      </c>
      <c r="BN119" s="32">
        <f t="shared" si="24"/>
        <v>46951.716119999997</v>
      </c>
      <c r="BO119" s="32">
        <f t="shared" si="24"/>
        <v>48074.080980000006</v>
      </c>
      <c r="BP119" s="32">
        <f t="shared" si="24"/>
        <v>47732.165399999998</v>
      </c>
      <c r="BQ119" s="32">
        <f t="shared" si="24"/>
        <v>45443.347800000003</v>
      </c>
      <c r="BR119" s="32">
        <f t="shared" si="24"/>
        <v>48936.608760000003</v>
      </c>
      <c r="BS119" s="32">
        <f t="shared" si="24"/>
        <v>50357.73936</v>
      </c>
      <c r="BT119" s="32">
        <f t="shared" si="24"/>
        <v>46383.732900000003</v>
      </c>
      <c r="BU119" s="32">
        <f t="shared" si="24"/>
        <v>48202.123440000003</v>
      </c>
      <c r="BV119" s="32">
        <f t="shared" si="24"/>
        <v>48903.308339999996</v>
      </c>
      <c r="BW119" s="32">
        <f t="shared" si="24"/>
        <v>47057.245620000002</v>
      </c>
      <c r="BX119" s="32">
        <f t="shared" si="24"/>
        <v>46723.303380000005</v>
      </c>
      <c r="BY119" s="32">
        <f t="shared" si="24"/>
        <v>47042.705999999998</v>
      </c>
      <c r="BZ119" s="32">
        <f t="shared" si="24"/>
        <v>46067.144400000005</v>
      </c>
      <c r="CA119" s="32">
        <f t="shared" si="24"/>
        <v>48717.107400000001</v>
      </c>
      <c r="CB119" s="32">
        <f t="shared" si="24"/>
        <v>47092.422120000003</v>
      </c>
      <c r="CC119" s="32">
        <f t="shared" si="24"/>
        <v>49726.907460000002</v>
      </c>
      <c r="CD119" s="32">
        <f t="shared" si="24"/>
        <v>49401.876600000003</v>
      </c>
      <c r="CE119" s="32">
        <f t="shared" si="24"/>
        <v>49141.570500000002</v>
      </c>
      <c r="CF119" s="32">
        <f t="shared" si="24"/>
        <v>47003.777340000001</v>
      </c>
      <c r="CG119" s="32">
        <f t="shared" si="24"/>
        <v>52025.105459999999</v>
      </c>
      <c r="CH119" s="32">
        <f t="shared" si="24"/>
        <v>56708.739180000004</v>
      </c>
      <c r="CI119" s="32">
        <f t="shared" si="24"/>
        <v>49039.793160000008</v>
      </c>
      <c r="CJ119" s="32">
        <f t="shared" si="24"/>
        <v>52895.60658</v>
      </c>
      <c r="CK119" s="32">
        <f t="shared" si="24"/>
        <v>54146.951939999999</v>
      </c>
      <c r="CL119" s="32">
        <f t="shared" si="24"/>
        <v>55498.667579999994</v>
      </c>
      <c r="CM119" s="32">
        <f t="shared" si="24"/>
        <v>57778.104780000001</v>
      </c>
      <c r="CN119" s="32">
        <f t="shared" si="24"/>
        <v>57247.643160000007</v>
      </c>
      <c r="CO119" s="32">
        <f t="shared" si="24"/>
        <v>56718.588600000003</v>
      </c>
      <c r="CP119" s="32">
        <f t="shared" si="24"/>
        <v>49876.524840000005</v>
      </c>
      <c r="CQ119" s="32">
        <f t="shared" si="24"/>
        <v>49046.35944</v>
      </c>
      <c r="CR119" s="32">
        <f t="shared" si="24"/>
        <v>47105.554680000001</v>
      </c>
      <c r="CS119" s="32">
        <f t="shared" si="24"/>
        <v>47963.861279999997</v>
      </c>
      <c r="CT119" s="32">
        <f t="shared" si="24"/>
        <v>49845.569519999997</v>
      </c>
      <c r="CU119" s="32">
        <f t="shared" si="24"/>
        <v>46902</v>
      </c>
      <c r="CV119" s="32">
        <f t="shared" si="24"/>
        <v>47714.811659999999</v>
      </c>
      <c r="CW119" s="32">
        <f t="shared" si="24"/>
        <v>52439.719140000001</v>
      </c>
      <c r="CX119" s="32">
        <f t="shared" si="24"/>
        <v>50683.239239999995</v>
      </c>
      <c r="CY119" s="32">
        <f t="shared" si="24"/>
        <v>50129.32662</v>
      </c>
      <c r="CZ119" s="32">
        <f t="shared" si="24"/>
        <v>52574.796900000008</v>
      </c>
      <c r="DA119" s="32">
        <f t="shared" si="24"/>
        <v>52647.025980000006</v>
      </c>
      <c r="DB119" s="32"/>
    </row>
    <row r="120" spans="2:106" x14ac:dyDescent="0.25">
      <c r="B120" s="17" t="str">
        <f>'Sheet0_Downloaded fr. BEA'!B12</f>
        <v xml:space="preserve">  Mining</v>
      </c>
      <c r="C120" s="17">
        <f>'Sheet0_Downloaded fr. BEA'!C12</f>
        <v>54.765000000000001</v>
      </c>
      <c r="D120" s="17">
        <f>'Sheet0_Downloaded fr. BEA'!D12</f>
        <v>56.2</v>
      </c>
      <c r="E120" s="17">
        <f>'Sheet0_Downloaded fr. BEA'!E12</f>
        <v>53.682000000000002</v>
      </c>
      <c r="F120" s="17">
        <f>'Sheet0_Downloaded fr. BEA'!F12</f>
        <v>54.372</v>
      </c>
      <c r="G120" s="17">
        <f>'Sheet0_Downloaded fr. BEA'!G12</f>
        <v>56.881999999999998</v>
      </c>
      <c r="H120" s="17">
        <f>'Sheet0_Downloaded fr. BEA'!H12</f>
        <v>58.948</v>
      </c>
      <c r="I120" s="17">
        <f>'Sheet0_Downloaded fr. BEA'!I12</f>
        <v>56.841999999999999</v>
      </c>
      <c r="J120" s="17">
        <f>'Sheet0_Downloaded fr. BEA'!J12</f>
        <v>58.027000000000001</v>
      </c>
      <c r="K120" s="17">
        <f>'Sheet0_Downloaded fr. BEA'!K12</f>
        <v>59.82</v>
      </c>
      <c r="L120" s="17">
        <f>'Sheet0_Downloaded fr. BEA'!L12</f>
        <v>62.204999999999998</v>
      </c>
      <c r="M120" s="17">
        <f>'Sheet0_Downloaded fr. BEA'!M12</f>
        <v>64.588999999999999</v>
      </c>
      <c r="N120" s="17">
        <f>'Sheet0_Downloaded fr. BEA'!N12</f>
        <v>67.019000000000005</v>
      </c>
      <c r="O120" s="17">
        <f>'Sheet0_Downloaded fr. BEA'!O12</f>
        <v>67.980999999999995</v>
      </c>
      <c r="P120" s="17">
        <f>'Sheet0_Downloaded fr. BEA'!P12</f>
        <v>62.991999999999997</v>
      </c>
      <c r="Q120" s="17">
        <f>'Sheet0_Downloaded fr. BEA'!Q12</f>
        <v>59.744999999999997</v>
      </c>
      <c r="R120" s="17">
        <f>'Sheet0_Downloaded fr. BEA'!R12</f>
        <v>65.293999999999997</v>
      </c>
      <c r="S120" s="17">
        <f>'Sheet0_Downloaded fr. BEA'!S12</f>
        <v>63.52</v>
      </c>
      <c r="T120" s="17">
        <f>'Sheet0_Downloaded fr. BEA'!T12</f>
        <v>57.869</v>
      </c>
      <c r="U120" s="17">
        <f>'Sheet0_Downloaded fr. BEA'!U12</f>
        <v>58.207999999999998</v>
      </c>
      <c r="V120" s="17">
        <f>'Sheet0_Downloaded fr. BEA'!V12</f>
        <v>61.692</v>
      </c>
      <c r="W120" s="17">
        <f>'Sheet0_Downloaded fr. BEA'!W12</f>
        <v>59.738999999999997</v>
      </c>
      <c r="X120" s="17">
        <f>'Sheet0_Downloaded fr. BEA'!X12</f>
        <v>62.088999999999999</v>
      </c>
      <c r="Y120" s="17">
        <f>'Sheet0_Downloaded fr. BEA'!Y12</f>
        <v>63.695</v>
      </c>
      <c r="Z120" s="17">
        <f>'Sheet0_Downloaded fr. BEA'!Z12</f>
        <v>61.21</v>
      </c>
      <c r="AA120" s="31">
        <f>'Sheet0_Downloaded fr. BEA'!AA12</f>
        <v>62.301000000000002</v>
      </c>
      <c r="AB120" s="31">
        <f>'Sheet0_Downloaded fr. BEA'!AB12</f>
        <v>63.491999999999997</v>
      </c>
      <c r="AC120" s="31">
        <f>'Sheet0_Downloaded fr. BEA'!AC12</f>
        <v>62.865000000000002</v>
      </c>
      <c r="AD120" s="31">
        <f>'Sheet0_Downloaded fr. BEA'!AD12</f>
        <v>64.789000000000001</v>
      </c>
      <c r="AE120" s="31">
        <f>'Sheet0_Downloaded fr. BEA'!AE12</f>
        <v>67.881</v>
      </c>
      <c r="AF120" s="34">
        <f t="shared" si="3"/>
        <v>67.457999999999998</v>
      </c>
      <c r="AG120" s="25">
        <f t="shared" si="4"/>
        <v>64.319000000000003</v>
      </c>
      <c r="AH120" s="34">
        <f t="shared" si="5"/>
        <v>67.578999999999994</v>
      </c>
      <c r="AI120" s="34">
        <f t="shared" si="6"/>
        <v>71.905000000000001</v>
      </c>
      <c r="AJ120" s="34">
        <f t="shared" si="7"/>
        <v>66.81</v>
      </c>
      <c r="AK120" s="34">
        <f t="shared" si="8"/>
        <v>68.183999999999997</v>
      </c>
      <c r="AL120" s="34">
        <f t="shared" si="9"/>
        <v>69.78</v>
      </c>
      <c r="AM120" s="34">
        <f t="shared" si="10"/>
        <v>73.475999999999999</v>
      </c>
      <c r="AN120" s="34">
        <f t="shared" si="11"/>
        <v>78.587999999999994</v>
      </c>
      <c r="AO120" s="34">
        <f t="shared" si="12"/>
        <v>79.37</v>
      </c>
      <c r="AP120" s="34">
        <f t="shared" si="13"/>
        <v>83.454999999999998</v>
      </c>
      <c r="AQ120" s="34">
        <f t="shared" si="14"/>
        <v>80.218000000000004</v>
      </c>
      <c r="AR120" s="34">
        <f t="shared" si="15"/>
        <v>83.167000000000002</v>
      </c>
      <c r="AS120" s="34">
        <f t="shared" si="16"/>
        <v>91.171000000000006</v>
      </c>
      <c r="AT120" s="34">
        <f t="shared" si="17"/>
        <v>100</v>
      </c>
      <c r="AU120" s="34">
        <f t="shared" si="18"/>
        <v>104.55200000000001</v>
      </c>
      <c r="AV120" s="34">
        <f t="shared" si="19"/>
        <v>118.363</v>
      </c>
      <c r="AW120" s="34">
        <f t="shared" si="20"/>
        <v>109.967</v>
      </c>
      <c r="AX120" s="34">
        <f t="shared" si="21"/>
        <v>91.692999999999998</v>
      </c>
      <c r="AY120" s="34">
        <f t="shared" si="22"/>
        <v>102.736</v>
      </c>
      <c r="AZ120" s="34">
        <f t="shared" si="23"/>
        <v>115.779</v>
      </c>
      <c r="BB120" s="17">
        <f>GO!R12</f>
        <v>613049</v>
      </c>
      <c r="BD120" s="32">
        <f t="shared" si="25"/>
        <v>335736.28485</v>
      </c>
      <c r="BE120" s="32">
        <f t="shared" si="24"/>
        <v>344533.53800000006</v>
      </c>
      <c r="BF120" s="32">
        <f t="shared" si="24"/>
        <v>329096.96418000001</v>
      </c>
      <c r="BG120" s="32">
        <f t="shared" si="24"/>
        <v>333327.00228000002</v>
      </c>
      <c r="BH120" s="32">
        <f t="shared" si="24"/>
        <v>348714.53218000004</v>
      </c>
      <c r="BI120" s="32">
        <f t="shared" si="24"/>
        <v>361380.12452000001</v>
      </c>
      <c r="BJ120" s="32">
        <f t="shared" ref="BJ120:BJ149" si="26">$BB120*I120*0.01</f>
        <v>348469.31258000003</v>
      </c>
      <c r="BK120" s="32">
        <f t="shared" ref="BK120:BK149" si="27">$BB120*J120*0.01</f>
        <v>355733.94322999998</v>
      </c>
      <c r="BL120" s="32">
        <f t="shared" ref="BL120:BL149" si="28">$BB120*K120*0.01</f>
        <v>366725.9118</v>
      </c>
      <c r="BM120" s="32">
        <f t="shared" ref="BM120:BM149" si="29">$BB120*L120*0.01</f>
        <v>381347.13045</v>
      </c>
      <c r="BN120" s="32">
        <f t="shared" ref="BN120:BN149" si="30">$BB120*M120*0.01</f>
        <v>395962.21861000004</v>
      </c>
      <c r="BO120" s="32">
        <f t="shared" ref="BO120:BO149" si="31">$BB120*N120*0.01</f>
        <v>410859.30931000004</v>
      </c>
      <c r="BP120" s="32">
        <f t="shared" ref="BP120:BP149" si="32">$BB120*O120*0.01</f>
        <v>416756.84068999998</v>
      </c>
      <c r="BQ120" s="32">
        <f t="shared" ref="BQ120:BQ149" si="33">$BB120*P120*0.01</f>
        <v>386171.82607999997</v>
      </c>
      <c r="BR120" s="32">
        <f t="shared" ref="BR120:BR149" si="34">$BB120*Q120*0.01</f>
        <v>366266.12504999997</v>
      </c>
      <c r="BS120" s="32">
        <f t="shared" ref="BS120:BS149" si="35">$BB120*R120*0.01</f>
        <v>400284.21405999997</v>
      </c>
      <c r="BT120" s="32">
        <f t="shared" ref="BT120:BT149" si="36">$BB120*S120*0.01</f>
        <v>389408.72480000003</v>
      </c>
      <c r="BU120" s="32">
        <f t="shared" ref="BU120:BU149" si="37">$BB120*T120*0.01</f>
        <v>354765.32581000001</v>
      </c>
      <c r="BV120" s="32">
        <f t="shared" ref="BV120:BV149" si="38">$BB120*U120*0.01</f>
        <v>356843.56192000001</v>
      </c>
      <c r="BW120" s="32">
        <f t="shared" ref="BW120:BW149" si="39">$BB120*V120*0.01</f>
        <v>378202.18907999998</v>
      </c>
      <c r="BX120" s="32">
        <f t="shared" ref="BX120:BX149" si="40">$BB120*W120*0.01</f>
        <v>366229.34210999997</v>
      </c>
      <c r="BY120" s="32">
        <f t="shared" ref="BY120:BY149" si="41">$BB120*X120*0.01</f>
        <v>380635.99361</v>
      </c>
      <c r="BZ120" s="32">
        <f t="shared" ref="BZ120:BZ149" si="42">$BB120*Y120*0.01</f>
        <v>390481.56054999999</v>
      </c>
      <c r="CA120" s="32">
        <f t="shared" ref="CA120:CA149" si="43">$BB120*Z120*0.01</f>
        <v>375247.2929</v>
      </c>
      <c r="CB120" s="32">
        <f t="shared" ref="CB120:CB149" si="44">$BB120*AA120*0.01</f>
        <v>381935.65749000001</v>
      </c>
      <c r="CC120" s="32">
        <f t="shared" ref="CC120:CC149" si="45">$BB120*AB120*0.01</f>
        <v>389237.07107999997</v>
      </c>
      <c r="CD120" s="32">
        <f t="shared" ref="CD120:CD149" si="46">$BB120*AC120*0.01</f>
        <v>385393.25384999998</v>
      </c>
      <c r="CE120" s="32">
        <f t="shared" ref="CE120:CE149" si="47">$BB120*AD120*0.01</f>
        <v>397188.31660999998</v>
      </c>
      <c r="CF120" s="32">
        <f t="shared" ref="CF120:CF149" si="48">$BB120*AE120*0.01</f>
        <v>416143.79168999998</v>
      </c>
      <c r="CG120" s="32">
        <f t="shared" ref="CG120:CG149" si="49">$BB120*AF120*0.01</f>
        <v>413550.59442000004</v>
      </c>
      <c r="CH120" s="32">
        <f t="shared" ref="CH120:CH149" si="50">$BB120*AG120*0.01</f>
        <v>394306.98631000007</v>
      </c>
      <c r="CI120" s="32">
        <f t="shared" ref="CI120:CI149" si="51">$BB120*AH120*0.01</f>
        <v>414292.38371000002</v>
      </c>
      <c r="CJ120" s="32">
        <f t="shared" ref="CJ120:CJ149" si="52">$BB120*AI120*0.01</f>
        <v>440812.88345000002</v>
      </c>
      <c r="CK120" s="32">
        <f t="shared" ref="CK120:CK149" si="53">$BB120*AJ120*0.01</f>
        <v>409578.03690000006</v>
      </c>
      <c r="CL120" s="32">
        <f t="shared" ref="CL120:CL149" si="54">$BB120*AK120*0.01</f>
        <v>418001.33015999995</v>
      </c>
      <c r="CM120" s="32">
        <f t="shared" ref="CM120:CM149" si="55">$BB120*AL120*0.01</f>
        <v>427785.59220000001</v>
      </c>
      <c r="CN120" s="32">
        <f t="shared" ref="CN120:CN149" si="56">$BB120*AM120*0.01</f>
        <v>450443.88324</v>
      </c>
      <c r="CO120" s="32">
        <f t="shared" ref="CO120:CO149" si="57">$BB120*AN120*0.01</f>
        <v>481782.94812000002</v>
      </c>
      <c r="CP120" s="32">
        <f t="shared" ref="CP120:CP149" si="58">$BB120*AO120*0.01</f>
        <v>486576.99130000005</v>
      </c>
      <c r="CQ120" s="32">
        <f t="shared" ref="CQ120:CQ149" si="59">$BB120*AP120*0.01</f>
        <v>511620.04295000003</v>
      </c>
      <c r="CR120" s="32">
        <f t="shared" ref="CR120:CR149" si="60">$BB120*AQ120*0.01</f>
        <v>491775.64682000002</v>
      </c>
      <c r="CS120" s="32">
        <f t="shared" ref="CS120:CS149" si="61">$BB120*AR120*0.01</f>
        <v>509854.46182999999</v>
      </c>
      <c r="CT120" s="32">
        <f t="shared" ref="CT120:CT149" si="62">$BB120*AS120*0.01</f>
        <v>558922.90379000001</v>
      </c>
      <c r="CU120" s="32">
        <f t="shared" ref="CU120:CU149" si="63">$BB120*AT120*0.01</f>
        <v>613049</v>
      </c>
      <c r="CV120" s="32">
        <f t="shared" ref="CV120:CV149" si="64">$BB120*AU120*0.01</f>
        <v>640954.99048000004</v>
      </c>
      <c r="CW120" s="32">
        <f t="shared" ref="CW120:CW149" si="65">$BB120*AV120*0.01</f>
        <v>725623.18787000002</v>
      </c>
      <c r="CX120" s="32">
        <f t="shared" ref="CX120:CX149" si="66">$BB120*AW120*0.01</f>
        <v>674151.59383000003</v>
      </c>
      <c r="CY120" s="32">
        <f t="shared" ref="CY120:CY149" si="67">$BB120*AX120*0.01</f>
        <v>562123.01957</v>
      </c>
      <c r="CZ120" s="32">
        <f t="shared" ref="CZ120:CZ149" si="68">$BB120*AY120*0.01</f>
        <v>629822.02064</v>
      </c>
      <c r="DA120" s="32">
        <f t="shared" ref="DA120:DA149" si="69">$BB120*AZ120*0.01</f>
        <v>709782.0017100001</v>
      </c>
      <c r="DB120" s="32"/>
    </row>
    <row r="121" spans="2:106" x14ac:dyDescent="0.25">
      <c r="B121" s="17" t="str">
        <f>'Sheet0_Downloaded fr. BEA'!B13</f>
        <v xml:space="preserve">    Oil and gas extraction</v>
      </c>
      <c r="C121" s="17">
        <f>'Sheet0_Downloaded fr. BEA'!C13</f>
        <v>75.248999999999995</v>
      </c>
      <c r="D121" s="17">
        <f>'Sheet0_Downloaded fr. BEA'!D13</f>
        <v>76.903999999999996</v>
      </c>
      <c r="E121" s="17">
        <f>'Sheet0_Downloaded fr. BEA'!E13</f>
        <v>76.12</v>
      </c>
      <c r="F121" s="17">
        <f>'Sheet0_Downloaded fr. BEA'!F13</f>
        <v>75.626999999999995</v>
      </c>
      <c r="G121" s="17">
        <f>'Sheet0_Downloaded fr. BEA'!G13</f>
        <v>75.156999999999996</v>
      </c>
      <c r="H121" s="17">
        <f>'Sheet0_Downloaded fr. BEA'!H13</f>
        <v>73.754999999999995</v>
      </c>
      <c r="I121" s="17">
        <f>'Sheet0_Downloaded fr. BEA'!I13</f>
        <v>69.784000000000006</v>
      </c>
      <c r="J121" s="17">
        <f>'Sheet0_Downloaded fr. BEA'!J13</f>
        <v>70.653999999999996</v>
      </c>
      <c r="K121" s="17">
        <f>'Sheet0_Downloaded fr. BEA'!K13</f>
        <v>72.266000000000005</v>
      </c>
      <c r="L121" s="17">
        <f>'Sheet0_Downloaded fr. BEA'!L13</f>
        <v>73.09</v>
      </c>
      <c r="M121" s="17">
        <f>'Sheet0_Downloaded fr. BEA'!M13</f>
        <v>71.727999999999994</v>
      </c>
      <c r="N121" s="17">
        <f>'Sheet0_Downloaded fr. BEA'!N13</f>
        <v>70.454999999999998</v>
      </c>
      <c r="O121" s="17">
        <f>'Sheet0_Downloaded fr. BEA'!O13</f>
        <v>69.207999999999998</v>
      </c>
      <c r="P121" s="17">
        <f>'Sheet0_Downloaded fr. BEA'!P13</f>
        <v>65.947000000000003</v>
      </c>
      <c r="Q121" s="17">
        <f>'Sheet0_Downloaded fr. BEA'!Q13</f>
        <v>64.715000000000003</v>
      </c>
      <c r="R121" s="17">
        <f>'Sheet0_Downloaded fr. BEA'!R13</f>
        <v>69.204999999999998</v>
      </c>
      <c r="S121" s="17">
        <f>'Sheet0_Downloaded fr. BEA'!S13</f>
        <v>68.927000000000007</v>
      </c>
      <c r="T121" s="17">
        <f>'Sheet0_Downloaded fr. BEA'!T13</f>
        <v>66.296999999999997</v>
      </c>
      <c r="U121" s="17">
        <f>'Sheet0_Downloaded fr. BEA'!U13</f>
        <v>67.95</v>
      </c>
      <c r="V121" s="17">
        <f>'Sheet0_Downloaded fr. BEA'!V13</f>
        <v>68.911000000000001</v>
      </c>
      <c r="W121" s="17">
        <f>'Sheet0_Downloaded fr. BEA'!W13</f>
        <v>65.813000000000002</v>
      </c>
      <c r="X121" s="17">
        <f>'Sheet0_Downloaded fr. BEA'!X13</f>
        <v>66.724999999999994</v>
      </c>
      <c r="Y121" s="17">
        <f>'Sheet0_Downloaded fr. BEA'!Y13</f>
        <v>68.188000000000002</v>
      </c>
      <c r="Z121" s="17">
        <f>'Sheet0_Downloaded fr. BEA'!Z13</f>
        <v>66.632999999999996</v>
      </c>
      <c r="AA121" s="31">
        <f>'Sheet0_Downloaded fr. BEA'!AA13</f>
        <v>67.227999999999994</v>
      </c>
      <c r="AB121" s="31">
        <f>'Sheet0_Downloaded fr. BEA'!AB13</f>
        <v>67.393000000000001</v>
      </c>
      <c r="AC121" s="31">
        <f>'Sheet0_Downloaded fr. BEA'!AC13</f>
        <v>69.069999999999993</v>
      </c>
      <c r="AD121" s="31">
        <f>'Sheet0_Downloaded fr. BEA'!AD13</f>
        <v>71.16</v>
      </c>
      <c r="AE121" s="31">
        <f>'Sheet0_Downloaded fr. BEA'!AE13</f>
        <v>72.459999999999994</v>
      </c>
      <c r="AF121" s="34">
        <f t="shared" si="3"/>
        <v>70.567999999999998</v>
      </c>
      <c r="AG121" s="25">
        <f t="shared" si="4"/>
        <v>69.088999999999999</v>
      </c>
      <c r="AH121" s="34">
        <f t="shared" si="5"/>
        <v>71.858999999999995</v>
      </c>
      <c r="AI121" s="34">
        <f t="shared" si="6"/>
        <v>74.587999999999994</v>
      </c>
      <c r="AJ121" s="34">
        <f t="shared" si="7"/>
        <v>69.936000000000007</v>
      </c>
      <c r="AK121" s="34">
        <f t="shared" si="8"/>
        <v>70.045000000000002</v>
      </c>
      <c r="AL121" s="34">
        <f t="shared" si="9"/>
        <v>67.546000000000006</v>
      </c>
      <c r="AM121" s="34">
        <f t="shared" si="10"/>
        <v>67.087999999999994</v>
      </c>
      <c r="AN121" s="34">
        <f t="shared" si="11"/>
        <v>67.596000000000004</v>
      </c>
      <c r="AO121" s="34">
        <f t="shared" si="12"/>
        <v>68.474999999999994</v>
      </c>
      <c r="AP121" s="34">
        <f t="shared" si="13"/>
        <v>72.558999999999997</v>
      </c>
      <c r="AQ121" s="34">
        <f t="shared" si="14"/>
        <v>78.882000000000005</v>
      </c>
      <c r="AR121" s="34">
        <f t="shared" si="15"/>
        <v>81.927999999999997</v>
      </c>
      <c r="AS121" s="34">
        <f t="shared" si="16"/>
        <v>90.128</v>
      </c>
      <c r="AT121" s="34">
        <f t="shared" si="17"/>
        <v>100</v>
      </c>
      <c r="AU121" s="34">
        <f t="shared" si="18"/>
        <v>110.232</v>
      </c>
      <c r="AV121" s="34">
        <f t="shared" si="19"/>
        <v>124.38200000000001</v>
      </c>
      <c r="AW121" s="34">
        <f t="shared" si="20"/>
        <v>121.93600000000001</v>
      </c>
      <c r="AX121" s="34">
        <f t="shared" si="21"/>
        <v>116.916</v>
      </c>
      <c r="AY121" s="34">
        <f t="shared" si="22"/>
        <v>126.003</v>
      </c>
      <c r="AZ121" s="34">
        <f t="shared" si="23"/>
        <v>145.67099999999999</v>
      </c>
      <c r="BB121" s="17">
        <f>GO!R13</f>
        <v>362652</v>
      </c>
      <c r="BD121" s="32">
        <f t="shared" si="25"/>
        <v>272892.00347999996</v>
      </c>
      <c r="BE121" s="32">
        <f t="shared" ref="BE121:BE149" si="70">$BB121*D121*0.01</f>
        <v>278893.89408</v>
      </c>
      <c r="BF121" s="32">
        <f t="shared" ref="BF121:BF149" si="71">$BB121*E121*0.01</f>
        <v>276050.70240000001</v>
      </c>
      <c r="BG121" s="32">
        <f t="shared" ref="BG121:BG149" si="72">$BB121*F121*0.01</f>
        <v>274262.82803999999</v>
      </c>
      <c r="BH121" s="32">
        <f t="shared" ref="BH121:BH149" si="73">$BB121*G121*0.01</f>
        <v>272558.36364</v>
      </c>
      <c r="BI121" s="32">
        <f t="shared" ref="BI121:BI149" si="74">$BB121*H121*0.01</f>
        <v>267473.98259999999</v>
      </c>
      <c r="BJ121" s="32">
        <f t="shared" si="26"/>
        <v>253073.07168000002</v>
      </c>
      <c r="BK121" s="32">
        <f t="shared" si="27"/>
        <v>256228.14408</v>
      </c>
      <c r="BL121" s="32">
        <f t="shared" si="28"/>
        <v>262074.09432000003</v>
      </c>
      <c r="BM121" s="32">
        <f t="shared" si="29"/>
        <v>265062.3468</v>
      </c>
      <c r="BN121" s="32">
        <f t="shared" si="30"/>
        <v>260123.02656</v>
      </c>
      <c r="BO121" s="32">
        <f t="shared" si="31"/>
        <v>255506.46660000001</v>
      </c>
      <c r="BP121" s="32">
        <f t="shared" si="32"/>
        <v>250984.19616000002</v>
      </c>
      <c r="BQ121" s="32">
        <f t="shared" si="33"/>
        <v>239158.11444000003</v>
      </c>
      <c r="BR121" s="32">
        <f t="shared" si="34"/>
        <v>234690.24179999999</v>
      </c>
      <c r="BS121" s="32">
        <f t="shared" si="35"/>
        <v>250973.31660000002</v>
      </c>
      <c r="BT121" s="32">
        <f t="shared" si="36"/>
        <v>249965.14404000004</v>
      </c>
      <c r="BU121" s="32">
        <f t="shared" si="37"/>
        <v>240427.39643999998</v>
      </c>
      <c r="BV121" s="32">
        <f t="shared" si="38"/>
        <v>246422.03400000001</v>
      </c>
      <c r="BW121" s="32">
        <f t="shared" si="39"/>
        <v>249907.11971999999</v>
      </c>
      <c r="BX121" s="32">
        <f t="shared" si="40"/>
        <v>238672.16076000003</v>
      </c>
      <c r="BY121" s="32">
        <f t="shared" si="41"/>
        <v>241979.54699999999</v>
      </c>
      <c r="BZ121" s="32">
        <f t="shared" si="42"/>
        <v>247285.14576000001</v>
      </c>
      <c r="CA121" s="32">
        <f t="shared" si="43"/>
        <v>241645.90715999997</v>
      </c>
      <c r="CB121" s="32">
        <f t="shared" si="44"/>
        <v>243803.68656</v>
      </c>
      <c r="CC121" s="32">
        <f t="shared" si="45"/>
        <v>244402.06236000001</v>
      </c>
      <c r="CD121" s="32">
        <f t="shared" si="46"/>
        <v>250483.73639999997</v>
      </c>
      <c r="CE121" s="32">
        <f t="shared" si="47"/>
        <v>258063.16320000001</v>
      </c>
      <c r="CF121" s="32">
        <f t="shared" si="48"/>
        <v>262777.63919999998</v>
      </c>
      <c r="CG121" s="32">
        <f t="shared" si="49"/>
        <v>255916.26336000001</v>
      </c>
      <c r="CH121" s="32">
        <f t="shared" si="50"/>
        <v>250552.64028000002</v>
      </c>
      <c r="CI121" s="32">
        <f t="shared" si="51"/>
        <v>260598.10067999997</v>
      </c>
      <c r="CJ121" s="32">
        <f t="shared" si="52"/>
        <v>270494.87375999999</v>
      </c>
      <c r="CK121" s="32">
        <f t="shared" si="53"/>
        <v>253624.30272000004</v>
      </c>
      <c r="CL121" s="32">
        <f t="shared" si="54"/>
        <v>254019.59340000001</v>
      </c>
      <c r="CM121" s="32">
        <f t="shared" si="55"/>
        <v>244956.91992000001</v>
      </c>
      <c r="CN121" s="32">
        <f t="shared" si="56"/>
        <v>243295.97375999999</v>
      </c>
      <c r="CO121" s="32">
        <f t="shared" si="57"/>
        <v>245138.24592000002</v>
      </c>
      <c r="CP121" s="32">
        <f t="shared" si="58"/>
        <v>248325.95699999999</v>
      </c>
      <c r="CQ121" s="32">
        <f t="shared" si="59"/>
        <v>263136.66467999999</v>
      </c>
      <c r="CR121" s="32">
        <f t="shared" si="60"/>
        <v>286067.15064000007</v>
      </c>
      <c r="CS121" s="32">
        <f t="shared" si="61"/>
        <v>297113.53055999998</v>
      </c>
      <c r="CT121" s="32">
        <f t="shared" si="62"/>
        <v>326850.99456000002</v>
      </c>
      <c r="CU121" s="32">
        <f t="shared" si="63"/>
        <v>362652</v>
      </c>
      <c r="CV121" s="32">
        <f t="shared" si="64"/>
        <v>399758.55264000001</v>
      </c>
      <c r="CW121" s="32">
        <f t="shared" si="65"/>
        <v>451073.81064000004</v>
      </c>
      <c r="CX121" s="32">
        <f t="shared" si="66"/>
        <v>442203.34272000002</v>
      </c>
      <c r="CY121" s="32">
        <f t="shared" si="67"/>
        <v>423998.21231999999</v>
      </c>
      <c r="CZ121" s="32">
        <f t="shared" si="68"/>
        <v>456952.39955999999</v>
      </c>
      <c r="DA121" s="32">
        <f t="shared" si="69"/>
        <v>528278.79492000001</v>
      </c>
      <c r="DB121" s="32"/>
    </row>
    <row r="122" spans="2:106" x14ac:dyDescent="0.25">
      <c r="B122" s="17" t="str">
        <f>'Sheet0_Downloaded fr. BEA'!B14</f>
        <v xml:space="preserve">    Mining, except oil and gas</v>
      </c>
      <c r="C122" s="17">
        <f>'Sheet0_Downloaded fr. BEA'!C14</f>
        <v>66.072000000000003</v>
      </c>
      <c r="D122" s="17">
        <f>'Sheet0_Downloaded fr. BEA'!D14</f>
        <v>69.521000000000001</v>
      </c>
      <c r="E122" s="17">
        <f>'Sheet0_Downloaded fr. BEA'!E14</f>
        <v>64.132999999999996</v>
      </c>
      <c r="F122" s="17">
        <f>'Sheet0_Downloaded fr. BEA'!F14</f>
        <v>64.311999999999998</v>
      </c>
      <c r="G122" s="17">
        <f>'Sheet0_Downloaded fr. BEA'!G14</f>
        <v>71.603999999999999</v>
      </c>
      <c r="H122" s="17">
        <f>'Sheet0_Downloaded fr. BEA'!H14</f>
        <v>76.436999999999998</v>
      </c>
      <c r="I122" s="17">
        <f>'Sheet0_Downloaded fr. BEA'!I14</f>
        <v>72.566000000000003</v>
      </c>
      <c r="J122" s="17">
        <f>'Sheet0_Downloaded fr. BEA'!J14</f>
        <v>73.480999999999995</v>
      </c>
      <c r="K122" s="17">
        <f>'Sheet0_Downloaded fr. BEA'!K14</f>
        <v>73.697000000000003</v>
      </c>
      <c r="L122" s="17">
        <f>'Sheet0_Downloaded fr. BEA'!L14</f>
        <v>76.679000000000002</v>
      </c>
      <c r="M122" s="17">
        <f>'Sheet0_Downloaded fr. BEA'!M14</f>
        <v>86.415999999999997</v>
      </c>
      <c r="N122" s="17">
        <f>'Sheet0_Downloaded fr. BEA'!N14</f>
        <v>86.561000000000007</v>
      </c>
      <c r="O122" s="17">
        <f>'Sheet0_Downloaded fr. BEA'!O14</f>
        <v>84.71</v>
      </c>
      <c r="P122" s="17">
        <f>'Sheet0_Downloaded fr. BEA'!P14</f>
        <v>71.858999999999995</v>
      </c>
      <c r="Q122" s="17">
        <f>'Sheet0_Downloaded fr. BEA'!Q14</f>
        <v>72.816999999999993</v>
      </c>
      <c r="R122" s="17">
        <f>'Sheet0_Downloaded fr. BEA'!R14</f>
        <v>82.977999999999994</v>
      </c>
      <c r="S122" s="17">
        <f>'Sheet0_Downloaded fr. BEA'!S14</f>
        <v>80.028000000000006</v>
      </c>
      <c r="T122" s="17">
        <f>'Sheet0_Downloaded fr. BEA'!T14</f>
        <v>79.795000000000002</v>
      </c>
      <c r="U122" s="17">
        <f>'Sheet0_Downloaded fr. BEA'!U14</f>
        <v>79.671000000000006</v>
      </c>
      <c r="V122" s="17">
        <f>'Sheet0_Downloaded fr. BEA'!V14</f>
        <v>88.534000000000006</v>
      </c>
      <c r="W122" s="17">
        <f>'Sheet0_Downloaded fr. BEA'!W14</f>
        <v>89.596000000000004</v>
      </c>
      <c r="X122" s="17">
        <f>'Sheet0_Downloaded fr. BEA'!X14</f>
        <v>94.028000000000006</v>
      </c>
      <c r="Y122" s="17">
        <f>'Sheet0_Downloaded fr. BEA'!Y14</f>
        <v>97.84</v>
      </c>
      <c r="Z122" s="17">
        <f>'Sheet0_Downloaded fr. BEA'!Z14</f>
        <v>95.981999999999999</v>
      </c>
      <c r="AA122" s="31">
        <f>'Sheet0_Downloaded fr. BEA'!AA14</f>
        <v>93.343000000000004</v>
      </c>
      <c r="AB122" s="31">
        <f>'Sheet0_Downloaded fr. BEA'!AB14</f>
        <v>101.40600000000001</v>
      </c>
      <c r="AC122" s="31">
        <f>'Sheet0_Downloaded fr. BEA'!AC14</f>
        <v>99.796999999999997</v>
      </c>
      <c r="AD122" s="31">
        <f>'Sheet0_Downloaded fr. BEA'!AD14</f>
        <v>102.98699999999999</v>
      </c>
      <c r="AE122" s="31">
        <f>'Sheet0_Downloaded fr. BEA'!AE14</f>
        <v>106.605</v>
      </c>
      <c r="AF122" s="34">
        <f t="shared" si="3"/>
        <v>108.604</v>
      </c>
      <c r="AG122" s="25">
        <f t="shared" si="4"/>
        <v>106.006</v>
      </c>
      <c r="AH122" s="34">
        <f t="shared" si="5"/>
        <v>107.499</v>
      </c>
      <c r="AI122" s="34">
        <f t="shared" si="6"/>
        <v>106.46299999999999</v>
      </c>
      <c r="AJ122" s="34">
        <f t="shared" si="7"/>
        <v>101.46899999999999</v>
      </c>
      <c r="AK122" s="34">
        <f t="shared" si="8"/>
        <v>102.01600000000001</v>
      </c>
      <c r="AL122" s="34">
        <f t="shared" si="9"/>
        <v>105.49</v>
      </c>
      <c r="AM122" s="34">
        <f t="shared" si="10"/>
        <v>111.627</v>
      </c>
      <c r="AN122" s="34">
        <f t="shared" si="11"/>
        <v>118.227</v>
      </c>
      <c r="AO122" s="34">
        <f t="shared" si="12"/>
        <v>114.03700000000001</v>
      </c>
      <c r="AP122" s="34">
        <f t="shared" si="13"/>
        <v>112.431</v>
      </c>
      <c r="AQ122" s="34">
        <f t="shared" si="14"/>
        <v>100.44199999999999</v>
      </c>
      <c r="AR122" s="34">
        <f t="shared" si="15"/>
        <v>98.894999999999996</v>
      </c>
      <c r="AS122" s="34">
        <f t="shared" si="16"/>
        <v>104.66</v>
      </c>
      <c r="AT122" s="34">
        <f t="shared" si="17"/>
        <v>100</v>
      </c>
      <c r="AU122" s="34">
        <f t="shared" si="18"/>
        <v>96.683000000000007</v>
      </c>
      <c r="AV122" s="34">
        <f t="shared" si="19"/>
        <v>100.887</v>
      </c>
      <c r="AW122" s="34">
        <f t="shared" si="20"/>
        <v>95.046000000000006</v>
      </c>
      <c r="AX122" s="34">
        <f t="shared" si="21"/>
        <v>85.064999999999998</v>
      </c>
      <c r="AY122" s="34">
        <f t="shared" si="22"/>
        <v>88.528000000000006</v>
      </c>
      <c r="AZ122" s="34">
        <f t="shared" si="23"/>
        <v>88.397000000000006</v>
      </c>
      <c r="BB122" s="17">
        <f>GO!R14</f>
        <v>124665</v>
      </c>
      <c r="BD122" s="32">
        <f t="shared" si="25"/>
        <v>82368.658800000005</v>
      </c>
      <c r="BE122" s="32">
        <f t="shared" si="70"/>
        <v>86668.354649999994</v>
      </c>
      <c r="BF122" s="32">
        <f t="shared" si="71"/>
        <v>79951.404450000002</v>
      </c>
      <c r="BG122" s="32">
        <f t="shared" si="72"/>
        <v>80174.554799999998</v>
      </c>
      <c r="BH122" s="32">
        <f t="shared" si="73"/>
        <v>89265.126600000003</v>
      </c>
      <c r="BI122" s="32">
        <f t="shared" si="74"/>
        <v>95290.186050000004</v>
      </c>
      <c r="BJ122" s="32">
        <f t="shared" si="26"/>
        <v>90464.403900000005</v>
      </c>
      <c r="BK122" s="32">
        <f t="shared" si="27"/>
        <v>91605.088650000005</v>
      </c>
      <c r="BL122" s="32">
        <f t="shared" si="28"/>
        <v>91874.365050000008</v>
      </c>
      <c r="BM122" s="32">
        <f t="shared" si="29"/>
        <v>95591.875350000002</v>
      </c>
      <c r="BN122" s="32">
        <f t="shared" si="30"/>
        <v>107730.50639999998</v>
      </c>
      <c r="BO122" s="32">
        <f t="shared" si="31"/>
        <v>107911.27065000002</v>
      </c>
      <c r="BP122" s="32">
        <f t="shared" si="32"/>
        <v>105603.72149999999</v>
      </c>
      <c r="BQ122" s="32">
        <f t="shared" si="33"/>
        <v>89583.022349999999</v>
      </c>
      <c r="BR122" s="32">
        <f t="shared" si="34"/>
        <v>90777.313049999997</v>
      </c>
      <c r="BS122" s="32">
        <f t="shared" si="35"/>
        <v>103444.52369999999</v>
      </c>
      <c r="BT122" s="32">
        <f t="shared" si="36"/>
        <v>99766.906200000012</v>
      </c>
      <c r="BU122" s="32">
        <f t="shared" si="37"/>
        <v>99476.436750000008</v>
      </c>
      <c r="BV122" s="32">
        <f t="shared" si="38"/>
        <v>99321.852150000021</v>
      </c>
      <c r="BW122" s="32">
        <f t="shared" si="39"/>
        <v>110370.91110000001</v>
      </c>
      <c r="BX122" s="32">
        <f t="shared" si="40"/>
        <v>111694.85340000001</v>
      </c>
      <c r="BY122" s="32">
        <f t="shared" si="41"/>
        <v>117220.00620000002</v>
      </c>
      <c r="BZ122" s="32">
        <f t="shared" si="42"/>
        <v>121972.236</v>
      </c>
      <c r="CA122" s="32">
        <f t="shared" si="43"/>
        <v>119655.96029999999</v>
      </c>
      <c r="CB122" s="32">
        <f t="shared" si="44"/>
        <v>116366.05095</v>
      </c>
      <c r="CC122" s="32">
        <f t="shared" si="45"/>
        <v>126417.7899</v>
      </c>
      <c r="CD122" s="32">
        <f t="shared" si="46"/>
        <v>124411.93005</v>
      </c>
      <c r="CE122" s="32">
        <f t="shared" si="47"/>
        <v>128388.74354999998</v>
      </c>
      <c r="CF122" s="32">
        <f t="shared" si="48"/>
        <v>132899.12325</v>
      </c>
      <c r="CG122" s="32">
        <f t="shared" si="49"/>
        <v>135391.17660000001</v>
      </c>
      <c r="CH122" s="32">
        <f t="shared" si="50"/>
        <v>132152.3799</v>
      </c>
      <c r="CI122" s="32">
        <f t="shared" si="51"/>
        <v>134013.62834999998</v>
      </c>
      <c r="CJ122" s="32">
        <f t="shared" si="52"/>
        <v>132722.09894999999</v>
      </c>
      <c r="CK122" s="32">
        <f t="shared" si="53"/>
        <v>126496.32885000001</v>
      </c>
      <c r="CL122" s="32">
        <f t="shared" si="54"/>
        <v>127178.2464</v>
      </c>
      <c r="CM122" s="32">
        <f t="shared" si="55"/>
        <v>131509.1085</v>
      </c>
      <c r="CN122" s="32">
        <f t="shared" si="56"/>
        <v>139159.79955</v>
      </c>
      <c r="CO122" s="32">
        <f t="shared" si="57"/>
        <v>147387.68955000001</v>
      </c>
      <c r="CP122" s="32">
        <f t="shared" si="58"/>
        <v>142164.22605</v>
      </c>
      <c r="CQ122" s="32">
        <f t="shared" si="59"/>
        <v>140162.10615000001</v>
      </c>
      <c r="CR122" s="32">
        <f t="shared" si="60"/>
        <v>125216.0193</v>
      </c>
      <c r="CS122" s="32">
        <f t="shared" si="61"/>
        <v>123287.45174999999</v>
      </c>
      <c r="CT122" s="32">
        <f t="shared" si="62"/>
        <v>130474.38900000001</v>
      </c>
      <c r="CU122" s="32">
        <f t="shared" si="63"/>
        <v>124665</v>
      </c>
      <c r="CV122" s="32">
        <f t="shared" si="64"/>
        <v>120529.86195000001</v>
      </c>
      <c r="CW122" s="32">
        <f t="shared" si="65"/>
        <v>125770.77855</v>
      </c>
      <c r="CX122" s="32">
        <f t="shared" si="66"/>
        <v>118489.09590000001</v>
      </c>
      <c r="CY122" s="32">
        <f t="shared" si="67"/>
        <v>106046.28225</v>
      </c>
      <c r="CZ122" s="32">
        <f t="shared" si="68"/>
        <v>110363.43120000001</v>
      </c>
      <c r="DA122" s="32">
        <f t="shared" si="69"/>
        <v>110200.12005000001</v>
      </c>
      <c r="DB122" s="32"/>
    </row>
    <row r="123" spans="2:106" x14ac:dyDescent="0.25">
      <c r="B123" s="17" t="str">
        <f>'Sheet0_Downloaded fr. BEA'!B15</f>
        <v xml:space="preserve">    Support activities for mining</v>
      </c>
      <c r="C123" s="17">
        <f>'Sheet0_Downloaded fr. BEA'!C15</f>
        <v>14.349</v>
      </c>
      <c r="D123" s="17">
        <f>'Sheet0_Downloaded fr. BEA'!D15</f>
        <v>13.635999999999999</v>
      </c>
      <c r="E123" s="17">
        <f>'Sheet0_Downloaded fr. BEA'!E15</f>
        <v>12.648999999999999</v>
      </c>
      <c r="F123" s="17">
        <f>'Sheet0_Downloaded fr. BEA'!F15</f>
        <v>14.632</v>
      </c>
      <c r="G123" s="17">
        <f>'Sheet0_Downloaded fr. BEA'!G15</f>
        <v>15.068</v>
      </c>
      <c r="H123" s="17">
        <f>'Sheet0_Downloaded fr. BEA'!H15</f>
        <v>17.792999999999999</v>
      </c>
      <c r="I123" s="17">
        <f>'Sheet0_Downloaded fr. BEA'!I15</f>
        <v>19.738</v>
      </c>
      <c r="J123" s="17">
        <f>'Sheet0_Downloaded fr. BEA'!J15</f>
        <v>21.367000000000001</v>
      </c>
      <c r="K123" s="17">
        <f>'Sheet0_Downloaded fr. BEA'!K15</f>
        <v>24.411999999999999</v>
      </c>
      <c r="L123" s="17">
        <f>'Sheet0_Downloaded fr. BEA'!L15</f>
        <v>27.596</v>
      </c>
      <c r="M123" s="17">
        <f>'Sheet0_Downloaded fr. BEA'!M15</f>
        <v>28.492999999999999</v>
      </c>
      <c r="N123" s="17">
        <f>'Sheet0_Downloaded fr. BEA'!N15</f>
        <v>37.344000000000001</v>
      </c>
      <c r="O123" s="17">
        <f>'Sheet0_Downloaded fr. BEA'!O15</f>
        <v>43.737000000000002</v>
      </c>
      <c r="P123" s="17">
        <f>'Sheet0_Downloaded fr. BEA'!P15</f>
        <v>40.959000000000003</v>
      </c>
      <c r="Q123" s="17">
        <f>'Sheet0_Downloaded fr. BEA'!Q15</f>
        <v>32.685000000000002</v>
      </c>
      <c r="R123" s="17">
        <f>'Sheet0_Downloaded fr. BEA'!R15</f>
        <v>36.564</v>
      </c>
      <c r="S123" s="17">
        <f>'Sheet0_Downloaded fr. BEA'!S15</f>
        <v>32.963999999999999</v>
      </c>
      <c r="T123" s="17">
        <f>'Sheet0_Downloaded fr. BEA'!T15</f>
        <v>20.460999999999999</v>
      </c>
      <c r="U123" s="17">
        <f>'Sheet0_Downloaded fr. BEA'!U15</f>
        <v>19.277000000000001</v>
      </c>
      <c r="V123" s="17">
        <f>'Sheet0_Downloaded fr. BEA'!V15</f>
        <v>21.728000000000002</v>
      </c>
      <c r="W123" s="17">
        <f>'Sheet0_Downloaded fr. BEA'!W15</f>
        <v>19.603999999999999</v>
      </c>
      <c r="X123" s="17">
        <f>'Sheet0_Downloaded fr. BEA'!X15</f>
        <v>22.140999999999998</v>
      </c>
      <c r="Y123" s="17">
        <f>'Sheet0_Downloaded fr. BEA'!Y15</f>
        <v>22.22</v>
      </c>
      <c r="Z123" s="17">
        <f>'Sheet0_Downloaded fr. BEA'!Z15</f>
        <v>18.689</v>
      </c>
      <c r="AA123" s="31">
        <f>'Sheet0_Downloaded fr. BEA'!AA15</f>
        <v>22.716000000000001</v>
      </c>
      <c r="AB123" s="31">
        <f>'Sheet0_Downloaded fr. BEA'!AB15</f>
        <v>20.536999999999999</v>
      </c>
      <c r="AC123" s="31">
        <f>'Sheet0_Downloaded fr. BEA'!AC15</f>
        <v>17.707000000000001</v>
      </c>
      <c r="AD123" s="31">
        <f>'Sheet0_Downloaded fr. BEA'!AD15</f>
        <v>18.213000000000001</v>
      </c>
      <c r="AE123" s="31">
        <f>'Sheet0_Downloaded fr. BEA'!AE15</f>
        <v>22.847999999999999</v>
      </c>
      <c r="AF123" s="34">
        <f t="shared" si="3"/>
        <v>23.036000000000001</v>
      </c>
      <c r="AG123" s="25">
        <f t="shared" si="4"/>
        <v>18.611000000000001</v>
      </c>
      <c r="AH123" s="34">
        <f t="shared" si="5"/>
        <v>23.081</v>
      </c>
      <c r="AI123" s="34">
        <f t="shared" si="6"/>
        <v>33.369999999999997</v>
      </c>
      <c r="AJ123" s="34">
        <f t="shared" si="7"/>
        <v>28.117000000000001</v>
      </c>
      <c r="AK123" s="34">
        <f t="shared" si="8"/>
        <v>32.731999999999999</v>
      </c>
      <c r="AL123" s="34">
        <f t="shared" si="9"/>
        <v>44.603999999999999</v>
      </c>
      <c r="AM123" s="34">
        <f t="shared" si="10"/>
        <v>60.151000000000003</v>
      </c>
      <c r="AN123" s="34">
        <f t="shared" si="11"/>
        <v>80.305999999999997</v>
      </c>
      <c r="AO123" s="34">
        <f t="shared" si="12"/>
        <v>84.72</v>
      </c>
      <c r="AP123" s="34">
        <f t="shared" si="13"/>
        <v>93.198999999999998</v>
      </c>
      <c r="AQ123" s="34">
        <f t="shared" si="14"/>
        <v>64.088999999999999</v>
      </c>
      <c r="AR123" s="34">
        <f t="shared" si="15"/>
        <v>71.159000000000006</v>
      </c>
      <c r="AS123" s="34">
        <f t="shared" si="16"/>
        <v>80.78</v>
      </c>
      <c r="AT123" s="34">
        <f t="shared" si="17"/>
        <v>100</v>
      </c>
      <c r="AU123" s="34">
        <f t="shared" si="18"/>
        <v>95.307000000000002</v>
      </c>
      <c r="AV123" s="34">
        <f t="shared" si="19"/>
        <v>116.902</v>
      </c>
      <c r="AW123" s="34">
        <f t="shared" si="20"/>
        <v>92.385000000000005</v>
      </c>
      <c r="AX123" s="34">
        <f t="shared" si="21"/>
        <v>47.573</v>
      </c>
      <c r="AY123" s="34">
        <f t="shared" si="22"/>
        <v>67.501999999999995</v>
      </c>
      <c r="AZ123" s="34">
        <f t="shared" si="23"/>
        <v>78.956999999999994</v>
      </c>
      <c r="BB123" s="17">
        <f>GO!R15</f>
        <v>125731</v>
      </c>
      <c r="BD123" s="32">
        <f t="shared" si="25"/>
        <v>18041.141189999998</v>
      </c>
      <c r="BE123" s="32">
        <f t="shared" si="70"/>
        <v>17144.67916</v>
      </c>
      <c r="BF123" s="32">
        <f t="shared" si="71"/>
        <v>15903.714190000001</v>
      </c>
      <c r="BG123" s="32">
        <f t="shared" si="72"/>
        <v>18396.959919999998</v>
      </c>
      <c r="BH123" s="32">
        <f t="shared" si="73"/>
        <v>18945.147079999999</v>
      </c>
      <c r="BI123" s="32">
        <f t="shared" si="74"/>
        <v>22371.316829999996</v>
      </c>
      <c r="BJ123" s="32">
        <f t="shared" si="26"/>
        <v>24816.784780000002</v>
      </c>
      <c r="BK123" s="32">
        <f t="shared" si="27"/>
        <v>26864.942770000001</v>
      </c>
      <c r="BL123" s="32">
        <f t="shared" si="28"/>
        <v>30693.451719999997</v>
      </c>
      <c r="BM123" s="32">
        <f t="shared" si="29"/>
        <v>34696.726759999998</v>
      </c>
      <c r="BN123" s="32">
        <f t="shared" si="30"/>
        <v>35824.53383</v>
      </c>
      <c r="BO123" s="32">
        <f t="shared" si="31"/>
        <v>46952.984639999995</v>
      </c>
      <c r="BP123" s="32">
        <f t="shared" si="32"/>
        <v>54990.967470000003</v>
      </c>
      <c r="BQ123" s="32">
        <f t="shared" si="33"/>
        <v>51498.16029</v>
      </c>
      <c r="BR123" s="32">
        <f t="shared" si="34"/>
        <v>41095.177350000005</v>
      </c>
      <c r="BS123" s="32">
        <f t="shared" si="35"/>
        <v>45972.28284</v>
      </c>
      <c r="BT123" s="32">
        <f t="shared" si="36"/>
        <v>41445.966840000001</v>
      </c>
      <c r="BU123" s="32">
        <f t="shared" si="37"/>
        <v>25725.819909999998</v>
      </c>
      <c r="BV123" s="32">
        <f t="shared" si="38"/>
        <v>24237.164870000004</v>
      </c>
      <c r="BW123" s="32">
        <f t="shared" si="39"/>
        <v>27318.831680000003</v>
      </c>
      <c r="BX123" s="32">
        <f t="shared" si="40"/>
        <v>24648.305239999998</v>
      </c>
      <c r="BY123" s="32">
        <f t="shared" si="41"/>
        <v>27838.100709999999</v>
      </c>
      <c r="BZ123" s="32">
        <f t="shared" si="42"/>
        <v>27937.428199999998</v>
      </c>
      <c r="CA123" s="32">
        <f t="shared" si="43"/>
        <v>23497.866590000001</v>
      </c>
      <c r="CB123" s="32">
        <f t="shared" si="44"/>
        <v>28561.053960000001</v>
      </c>
      <c r="CC123" s="32">
        <f t="shared" si="45"/>
        <v>25821.375469999999</v>
      </c>
      <c r="CD123" s="32">
        <f t="shared" si="46"/>
        <v>22263.188170000005</v>
      </c>
      <c r="CE123" s="32">
        <f t="shared" si="47"/>
        <v>22899.387030000002</v>
      </c>
      <c r="CF123" s="32">
        <f t="shared" si="48"/>
        <v>28727.01888</v>
      </c>
      <c r="CG123" s="32">
        <f t="shared" si="49"/>
        <v>28963.393160000003</v>
      </c>
      <c r="CH123" s="32">
        <f t="shared" si="50"/>
        <v>23399.796410000003</v>
      </c>
      <c r="CI123" s="32">
        <f t="shared" si="51"/>
        <v>29019.972110000002</v>
      </c>
      <c r="CJ123" s="32">
        <f t="shared" si="52"/>
        <v>41956.434699999998</v>
      </c>
      <c r="CK123" s="32">
        <f t="shared" si="53"/>
        <v>35351.78527</v>
      </c>
      <c r="CL123" s="32">
        <f t="shared" si="54"/>
        <v>41154.270919999995</v>
      </c>
      <c r="CM123" s="32">
        <f t="shared" si="55"/>
        <v>56081.055240000002</v>
      </c>
      <c r="CN123" s="32">
        <f t="shared" si="56"/>
        <v>75628.453810000006</v>
      </c>
      <c r="CO123" s="32">
        <f t="shared" si="57"/>
        <v>100969.53685999999</v>
      </c>
      <c r="CP123" s="32">
        <f t="shared" si="58"/>
        <v>106519.30320000001</v>
      </c>
      <c r="CQ123" s="32">
        <f t="shared" si="59"/>
        <v>117180.03469</v>
      </c>
      <c r="CR123" s="32">
        <f t="shared" si="60"/>
        <v>80579.740590000001</v>
      </c>
      <c r="CS123" s="32">
        <f t="shared" si="61"/>
        <v>89468.922290000002</v>
      </c>
      <c r="CT123" s="32">
        <f t="shared" si="62"/>
        <v>101565.5018</v>
      </c>
      <c r="CU123" s="32">
        <f t="shared" si="63"/>
        <v>125731</v>
      </c>
      <c r="CV123" s="32">
        <f t="shared" si="64"/>
        <v>119830.44417</v>
      </c>
      <c r="CW123" s="32">
        <f t="shared" si="65"/>
        <v>146982.05361999999</v>
      </c>
      <c r="CX123" s="32">
        <f t="shared" si="66"/>
        <v>116156.58435</v>
      </c>
      <c r="CY123" s="32">
        <f t="shared" si="67"/>
        <v>59814.008629999997</v>
      </c>
      <c r="CZ123" s="32">
        <f t="shared" si="68"/>
        <v>84870.93961999999</v>
      </c>
      <c r="DA123" s="32">
        <f t="shared" si="69"/>
        <v>99273.425669999997</v>
      </c>
      <c r="DB123" s="32"/>
    </row>
    <row r="124" spans="2:106" x14ac:dyDescent="0.25">
      <c r="B124" s="17" t="str">
        <f>'Sheet0_Downloaded fr. BEA'!B16</f>
        <v xml:space="preserve">  Utilities</v>
      </c>
      <c r="C124" s="17">
        <f>'Sheet0_Downloaded fr. BEA'!C16</f>
        <v>59.058999999999997</v>
      </c>
      <c r="D124" s="17">
        <f>'Sheet0_Downloaded fr. BEA'!D16</f>
        <v>60.893999999999998</v>
      </c>
      <c r="E124" s="17">
        <f>'Sheet0_Downloaded fr. BEA'!E16</f>
        <v>60.512999999999998</v>
      </c>
      <c r="F124" s="17">
        <f>'Sheet0_Downloaded fr. BEA'!F16</f>
        <v>65.236999999999995</v>
      </c>
      <c r="G124" s="17">
        <f>'Sheet0_Downloaded fr. BEA'!G16</f>
        <v>66.346000000000004</v>
      </c>
      <c r="H124" s="17">
        <f>'Sheet0_Downloaded fr. BEA'!H16</f>
        <v>68.075000000000003</v>
      </c>
      <c r="I124" s="17">
        <f>'Sheet0_Downloaded fr. BEA'!I16</f>
        <v>68.926000000000002</v>
      </c>
      <c r="J124" s="17">
        <f>'Sheet0_Downloaded fr. BEA'!J16</f>
        <v>71.135000000000005</v>
      </c>
      <c r="K124" s="17">
        <f>'Sheet0_Downloaded fr. BEA'!K16</f>
        <v>72.638999999999996</v>
      </c>
      <c r="L124" s="17">
        <f>'Sheet0_Downloaded fr. BEA'!L16</f>
        <v>76.328999999999994</v>
      </c>
      <c r="M124" s="17">
        <f>'Sheet0_Downloaded fr. BEA'!M16</f>
        <v>80.409000000000006</v>
      </c>
      <c r="N124" s="17">
        <f>'Sheet0_Downloaded fr. BEA'!N16</f>
        <v>75.195999999999998</v>
      </c>
      <c r="O124" s="17">
        <f>'Sheet0_Downloaded fr. BEA'!O16</f>
        <v>76.171000000000006</v>
      </c>
      <c r="P124" s="17">
        <f>'Sheet0_Downloaded fr. BEA'!P16</f>
        <v>73.414000000000001</v>
      </c>
      <c r="Q124" s="17">
        <f>'Sheet0_Downloaded fr. BEA'!Q16</f>
        <v>75.991</v>
      </c>
      <c r="R124" s="17">
        <f>'Sheet0_Downloaded fr. BEA'!R16</f>
        <v>74.841999999999999</v>
      </c>
      <c r="S124" s="17">
        <f>'Sheet0_Downloaded fr. BEA'!S16</f>
        <v>71.805000000000007</v>
      </c>
      <c r="T124" s="17">
        <f>'Sheet0_Downloaded fr. BEA'!T16</f>
        <v>66.506</v>
      </c>
      <c r="U124" s="17">
        <f>'Sheet0_Downloaded fr. BEA'!U16</f>
        <v>76.733000000000004</v>
      </c>
      <c r="V124" s="17">
        <f>'Sheet0_Downloaded fr. BEA'!V16</f>
        <v>79.06</v>
      </c>
      <c r="W124" s="17">
        <f>'Sheet0_Downloaded fr. BEA'!W16</f>
        <v>81.406999999999996</v>
      </c>
      <c r="X124" s="17">
        <f>'Sheet0_Downloaded fr. BEA'!X16</f>
        <v>80.959999999999994</v>
      </c>
      <c r="Y124" s="17">
        <f>'Sheet0_Downloaded fr. BEA'!Y16</f>
        <v>81.67</v>
      </c>
      <c r="Z124" s="17">
        <f>'Sheet0_Downloaded fr. BEA'!Z16</f>
        <v>82.67</v>
      </c>
      <c r="AA124" s="31">
        <f>'Sheet0_Downloaded fr. BEA'!AA16</f>
        <v>84.597999999999999</v>
      </c>
      <c r="AB124" s="31">
        <f>'Sheet0_Downloaded fr. BEA'!AB16</f>
        <v>84.352999999999994</v>
      </c>
      <c r="AC124" s="31">
        <f>'Sheet0_Downloaded fr. BEA'!AC16</f>
        <v>84.01</v>
      </c>
      <c r="AD124" s="31">
        <f>'Sheet0_Downloaded fr. BEA'!AD16</f>
        <v>85.653999999999996</v>
      </c>
      <c r="AE124" s="31">
        <f>'Sheet0_Downloaded fr. BEA'!AE16</f>
        <v>86.387</v>
      </c>
      <c r="AF124" s="34">
        <f t="shared" si="3"/>
        <v>90.819000000000003</v>
      </c>
      <c r="AG124" s="25">
        <f t="shared" si="4"/>
        <v>108.468</v>
      </c>
      <c r="AH124" s="34">
        <f t="shared" si="5"/>
        <v>119.374</v>
      </c>
      <c r="AI124" s="34">
        <f t="shared" si="6"/>
        <v>130.12100000000001</v>
      </c>
      <c r="AJ124" s="34">
        <f t="shared" si="7"/>
        <v>99.275000000000006</v>
      </c>
      <c r="AK124" s="34">
        <f t="shared" si="8"/>
        <v>94.283000000000001</v>
      </c>
      <c r="AL124" s="34">
        <f t="shared" si="9"/>
        <v>91.733000000000004</v>
      </c>
      <c r="AM124" s="34">
        <f t="shared" si="10"/>
        <v>97.361999999999995</v>
      </c>
      <c r="AN124" s="34">
        <f t="shared" si="11"/>
        <v>93.884</v>
      </c>
      <c r="AO124" s="34">
        <f t="shared" si="12"/>
        <v>98.704999999999998</v>
      </c>
      <c r="AP124" s="34">
        <f t="shared" si="13"/>
        <v>106.411</v>
      </c>
      <c r="AQ124" s="34">
        <f t="shared" si="14"/>
        <v>94.536000000000001</v>
      </c>
      <c r="AR124" s="34">
        <f t="shared" si="15"/>
        <v>104.78700000000001</v>
      </c>
      <c r="AS124" s="34">
        <f t="shared" si="16"/>
        <v>100.81399999999999</v>
      </c>
      <c r="AT124" s="34">
        <f t="shared" si="17"/>
        <v>100</v>
      </c>
      <c r="AU124" s="34">
        <f t="shared" si="18"/>
        <v>102.479</v>
      </c>
      <c r="AV124" s="34">
        <f t="shared" si="19"/>
        <v>105.339</v>
      </c>
      <c r="AW124" s="34">
        <f t="shared" si="20"/>
        <v>105.932</v>
      </c>
      <c r="AX124" s="34">
        <f t="shared" si="21"/>
        <v>101.21899999999999</v>
      </c>
      <c r="AY124" s="34">
        <f t="shared" si="22"/>
        <v>98.811000000000007</v>
      </c>
      <c r="AZ124" s="34">
        <f t="shared" si="23"/>
        <v>99.265000000000001</v>
      </c>
      <c r="BB124" s="17">
        <f>GO!R16</f>
        <v>461485</v>
      </c>
      <c r="BD124" s="32">
        <f t="shared" si="25"/>
        <v>272548.42615000001</v>
      </c>
      <c r="BE124" s="32">
        <f t="shared" si="70"/>
        <v>281016.67590000003</v>
      </c>
      <c r="BF124" s="32">
        <f t="shared" si="71"/>
        <v>279258.41804999998</v>
      </c>
      <c r="BG124" s="32">
        <f t="shared" si="72"/>
        <v>301058.96944999998</v>
      </c>
      <c r="BH124" s="32">
        <f t="shared" si="73"/>
        <v>306176.83810000005</v>
      </c>
      <c r="BI124" s="32">
        <f t="shared" si="74"/>
        <v>314155.91375000001</v>
      </c>
      <c r="BJ124" s="32">
        <f t="shared" si="26"/>
        <v>318083.15110000002</v>
      </c>
      <c r="BK124" s="32">
        <f t="shared" si="27"/>
        <v>328277.35475</v>
      </c>
      <c r="BL124" s="32">
        <f t="shared" si="28"/>
        <v>335218.08915000001</v>
      </c>
      <c r="BM124" s="32">
        <f t="shared" si="29"/>
        <v>352246.88565000001</v>
      </c>
      <c r="BN124" s="32">
        <f t="shared" si="30"/>
        <v>371075.47365</v>
      </c>
      <c r="BO124" s="32">
        <f t="shared" si="31"/>
        <v>347018.26060000004</v>
      </c>
      <c r="BP124" s="32">
        <f t="shared" si="32"/>
        <v>351517.73935000005</v>
      </c>
      <c r="BQ124" s="32">
        <f t="shared" si="33"/>
        <v>338794.59789999999</v>
      </c>
      <c r="BR124" s="32">
        <f t="shared" si="34"/>
        <v>350687.06634999998</v>
      </c>
      <c r="BS124" s="32">
        <f t="shared" si="35"/>
        <v>345384.60369999998</v>
      </c>
      <c r="BT124" s="32">
        <f t="shared" si="36"/>
        <v>331369.30425000004</v>
      </c>
      <c r="BU124" s="32">
        <f t="shared" si="37"/>
        <v>306915.21409999998</v>
      </c>
      <c r="BV124" s="32">
        <f t="shared" si="38"/>
        <v>354111.28505000001</v>
      </c>
      <c r="BW124" s="32">
        <f t="shared" si="39"/>
        <v>364850.04100000003</v>
      </c>
      <c r="BX124" s="32">
        <f t="shared" si="40"/>
        <v>375681.09394999995</v>
      </c>
      <c r="BY124" s="32">
        <f t="shared" si="41"/>
        <v>373618.25599999994</v>
      </c>
      <c r="BZ124" s="32">
        <f t="shared" si="42"/>
        <v>376894.79950000002</v>
      </c>
      <c r="CA124" s="32">
        <f t="shared" si="43"/>
        <v>381509.64950000006</v>
      </c>
      <c r="CB124" s="32">
        <f t="shared" si="44"/>
        <v>390407.08030000003</v>
      </c>
      <c r="CC124" s="32">
        <f t="shared" si="45"/>
        <v>389276.44205000001</v>
      </c>
      <c r="CD124" s="32">
        <f t="shared" si="46"/>
        <v>387693.54850000003</v>
      </c>
      <c r="CE124" s="32">
        <f t="shared" si="47"/>
        <v>395280.36189999996</v>
      </c>
      <c r="CF124" s="32">
        <f t="shared" si="48"/>
        <v>398663.04694999999</v>
      </c>
      <c r="CG124" s="32">
        <f t="shared" si="49"/>
        <v>419116.06215000007</v>
      </c>
      <c r="CH124" s="32">
        <f t="shared" si="50"/>
        <v>500563.54980000004</v>
      </c>
      <c r="CI124" s="32">
        <f t="shared" si="51"/>
        <v>550893.10389999999</v>
      </c>
      <c r="CJ124" s="32">
        <f t="shared" si="52"/>
        <v>600488.89685000002</v>
      </c>
      <c r="CK124" s="32">
        <f t="shared" si="53"/>
        <v>458139.23375000001</v>
      </c>
      <c r="CL124" s="32">
        <f t="shared" si="54"/>
        <v>435101.90255000006</v>
      </c>
      <c r="CM124" s="32">
        <f t="shared" si="55"/>
        <v>423334.03505000006</v>
      </c>
      <c r="CN124" s="32">
        <f t="shared" si="56"/>
        <v>449311.0257</v>
      </c>
      <c r="CO124" s="32">
        <f t="shared" si="57"/>
        <v>433260.57740000001</v>
      </c>
      <c r="CP124" s="32">
        <f t="shared" si="58"/>
        <v>455508.76924999995</v>
      </c>
      <c r="CQ124" s="32">
        <f t="shared" si="59"/>
        <v>491070.80335</v>
      </c>
      <c r="CR124" s="32">
        <f t="shared" si="60"/>
        <v>436269.4596</v>
      </c>
      <c r="CS124" s="32">
        <f t="shared" si="61"/>
        <v>483576.28695000004</v>
      </c>
      <c r="CT124" s="32">
        <f t="shared" si="62"/>
        <v>465241.48790000001</v>
      </c>
      <c r="CU124" s="32">
        <f t="shared" si="63"/>
        <v>461485</v>
      </c>
      <c r="CV124" s="32">
        <f t="shared" si="64"/>
        <v>472925.21314999997</v>
      </c>
      <c r="CW124" s="32">
        <f t="shared" si="65"/>
        <v>486123.68414999999</v>
      </c>
      <c r="CX124" s="32">
        <f t="shared" si="66"/>
        <v>488860.29020000005</v>
      </c>
      <c r="CY124" s="32">
        <f t="shared" si="67"/>
        <v>467110.50214999996</v>
      </c>
      <c r="CZ124" s="32">
        <f t="shared" si="68"/>
        <v>455997.94335000002</v>
      </c>
      <c r="DA124" s="32">
        <f t="shared" si="69"/>
        <v>458093.08525</v>
      </c>
      <c r="DB124" s="32"/>
    </row>
    <row r="125" spans="2:106" x14ac:dyDescent="0.25">
      <c r="B125" s="17" t="str">
        <f>'Sheet0_Downloaded fr. BEA'!B17</f>
        <v xml:space="preserve">  Construction</v>
      </c>
      <c r="C125" s="17">
        <f>'Sheet0_Downloaded fr. BEA'!C17</f>
        <v>74.887</v>
      </c>
      <c r="D125" s="17">
        <f>'Sheet0_Downloaded fr. BEA'!D17</f>
        <v>72.343999999999994</v>
      </c>
      <c r="E125" s="17">
        <f>'Sheet0_Downloaded fr. BEA'!E17</f>
        <v>80.293000000000006</v>
      </c>
      <c r="F125" s="17">
        <f>'Sheet0_Downloaded fr. BEA'!F17</f>
        <v>87.694000000000003</v>
      </c>
      <c r="G125" s="17">
        <f>'Sheet0_Downloaded fr. BEA'!G17</f>
        <v>88.747</v>
      </c>
      <c r="H125" s="17">
        <f>'Sheet0_Downloaded fr. BEA'!H17</f>
        <v>78.132000000000005</v>
      </c>
      <c r="I125" s="17">
        <f>'Sheet0_Downloaded fr. BEA'!I17</f>
        <v>69.897999999999996</v>
      </c>
      <c r="J125" s="17">
        <f>'Sheet0_Downloaded fr. BEA'!J17</f>
        <v>75.287999999999997</v>
      </c>
      <c r="K125" s="17">
        <f>'Sheet0_Downloaded fr. BEA'!K17</f>
        <v>81.238</v>
      </c>
      <c r="L125" s="17">
        <f>'Sheet0_Downloaded fr. BEA'!L17</f>
        <v>87.762</v>
      </c>
      <c r="M125" s="17">
        <f>'Sheet0_Downloaded fr. BEA'!M17</f>
        <v>89.462000000000003</v>
      </c>
      <c r="N125" s="17">
        <f>'Sheet0_Downloaded fr. BEA'!N17</f>
        <v>80.855000000000004</v>
      </c>
      <c r="O125" s="17">
        <f>'Sheet0_Downloaded fr. BEA'!O17</f>
        <v>79.626000000000005</v>
      </c>
      <c r="P125" s="17">
        <f>'Sheet0_Downloaded fr. BEA'!P17</f>
        <v>74.263999999999996</v>
      </c>
      <c r="Q125" s="17">
        <f>'Sheet0_Downloaded fr. BEA'!Q17</f>
        <v>82.159000000000006</v>
      </c>
      <c r="R125" s="17">
        <f>'Sheet0_Downloaded fr. BEA'!R17</f>
        <v>93.963999999999999</v>
      </c>
      <c r="S125" s="17">
        <f>'Sheet0_Downloaded fr. BEA'!S17</f>
        <v>101.083</v>
      </c>
      <c r="T125" s="17">
        <f>'Sheet0_Downloaded fr. BEA'!T17</f>
        <v>105.628</v>
      </c>
      <c r="U125" s="17">
        <f>'Sheet0_Downloaded fr. BEA'!U17</f>
        <v>108.29300000000001</v>
      </c>
      <c r="V125" s="17">
        <f>'Sheet0_Downloaded fr. BEA'!V17</f>
        <v>107.32599999999999</v>
      </c>
      <c r="W125" s="17">
        <f>'Sheet0_Downloaded fr. BEA'!W17</f>
        <v>105.99299999999999</v>
      </c>
      <c r="X125" s="17">
        <f>'Sheet0_Downloaded fr. BEA'!X17</f>
        <v>103.791</v>
      </c>
      <c r="Y125" s="17">
        <f>'Sheet0_Downloaded fr. BEA'!Y17</f>
        <v>94.903999999999996</v>
      </c>
      <c r="Z125" s="17">
        <f>'Sheet0_Downloaded fr. BEA'!Z17</f>
        <v>98.21</v>
      </c>
      <c r="AA125" s="31">
        <f>'Sheet0_Downloaded fr. BEA'!AA17</f>
        <v>100.59</v>
      </c>
      <c r="AB125" s="31">
        <f>'Sheet0_Downloaded fr. BEA'!AB17</f>
        <v>104.489</v>
      </c>
      <c r="AC125" s="31">
        <f>'Sheet0_Downloaded fr. BEA'!AC17</f>
        <v>104.999</v>
      </c>
      <c r="AD125" s="31">
        <f>'Sheet0_Downloaded fr. BEA'!AD17</f>
        <v>111.76</v>
      </c>
      <c r="AE125" s="31">
        <f>'Sheet0_Downloaded fr. BEA'!AE17</f>
        <v>115.05800000000001</v>
      </c>
      <c r="AF125" s="34">
        <f t="shared" si="3"/>
        <v>122.63800000000001</v>
      </c>
      <c r="AG125" s="25">
        <f t="shared" si="4"/>
        <v>127.61</v>
      </c>
      <c r="AH125" s="34">
        <f t="shared" si="5"/>
        <v>132.86699999999999</v>
      </c>
      <c r="AI125" s="34">
        <f t="shared" si="6"/>
        <v>133.75200000000001</v>
      </c>
      <c r="AJ125" s="34">
        <f t="shared" si="7"/>
        <v>132.041</v>
      </c>
      <c r="AK125" s="34">
        <f t="shared" si="8"/>
        <v>136.53200000000001</v>
      </c>
      <c r="AL125" s="34">
        <f t="shared" si="9"/>
        <v>142.09</v>
      </c>
      <c r="AM125" s="34">
        <f t="shared" si="10"/>
        <v>145.80199999999999</v>
      </c>
      <c r="AN125" s="34">
        <f t="shared" si="11"/>
        <v>142.51499999999999</v>
      </c>
      <c r="AO125" s="34">
        <f t="shared" si="12"/>
        <v>134.88399999999999</v>
      </c>
      <c r="AP125" s="34">
        <f t="shared" si="13"/>
        <v>124.79300000000001</v>
      </c>
      <c r="AQ125" s="34">
        <f t="shared" si="14"/>
        <v>108.304</v>
      </c>
      <c r="AR125" s="34">
        <f t="shared" si="15"/>
        <v>100.12</v>
      </c>
      <c r="AS125" s="34">
        <f t="shared" si="16"/>
        <v>97.468000000000004</v>
      </c>
      <c r="AT125" s="34">
        <f t="shared" si="17"/>
        <v>100</v>
      </c>
      <c r="AU125" s="34">
        <f t="shared" si="18"/>
        <v>104.682</v>
      </c>
      <c r="AV125" s="34">
        <f t="shared" si="19"/>
        <v>110.08799999999999</v>
      </c>
      <c r="AW125" s="34">
        <f t="shared" si="20"/>
        <v>117.789</v>
      </c>
      <c r="AX125" s="34">
        <f t="shared" si="21"/>
        <v>124.288</v>
      </c>
      <c r="AY125" s="34">
        <f t="shared" si="22"/>
        <v>126.3</v>
      </c>
      <c r="AZ125" s="34">
        <f t="shared" si="23"/>
        <v>125.804</v>
      </c>
      <c r="BB125" s="17">
        <f>GO!R17</f>
        <v>1074580</v>
      </c>
      <c r="BD125" s="32">
        <f t="shared" si="25"/>
        <v>804720.72459999996</v>
      </c>
      <c r="BE125" s="32">
        <f t="shared" si="70"/>
        <v>777394.15519999992</v>
      </c>
      <c r="BF125" s="32">
        <f t="shared" si="71"/>
        <v>862812.51940000011</v>
      </c>
      <c r="BG125" s="32">
        <f t="shared" si="72"/>
        <v>942342.18519999995</v>
      </c>
      <c r="BH125" s="32">
        <f t="shared" si="73"/>
        <v>953657.51260000002</v>
      </c>
      <c r="BI125" s="32">
        <f t="shared" si="74"/>
        <v>839590.8456</v>
      </c>
      <c r="BJ125" s="32">
        <f t="shared" si="26"/>
        <v>751109.92839999986</v>
      </c>
      <c r="BK125" s="32">
        <f t="shared" si="27"/>
        <v>809029.79039999994</v>
      </c>
      <c r="BL125" s="32">
        <f t="shared" si="28"/>
        <v>872967.30040000007</v>
      </c>
      <c r="BM125" s="32">
        <f t="shared" si="29"/>
        <v>943072.8996</v>
      </c>
      <c r="BN125" s="32">
        <f t="shared" si="30"/>
        <v>961340.75960000011</v>
      </c>
      <c r="BO125" s="32">
        <f t="shared" si="31"/>
        <v>868851.6590000001</v>
      </c>
      <c r="BP125" s="32">
        <f t="shared" si="32"/>
        <v>855645.07079999999</v>
      </c>
      <c r="BQ125" s="32">
        <f t="shared" si="33"/>
        <v>798026.09119999991</v>
      </c>
      <c r="BR125" s="32">
        <f t="shared" si="34"/>
        <v>882864.18220000016</v>
      </c>
      <c r="BS125" s="32">
        <f t="shared" si="35"/>
        <v>1009718.3512</v>
      </c>
      <c r="BT125" s="32">
        <f t="shared" si="36"/>
        <v>1086217.7014000001</v>
      </c>
      <c r="BU125" s="32">
        <f t="shared" si="37"/>
        <v>1135057.3624</v>
      </c>
      <c r="BV125" s="32">
        <f t="shared" si="38"/>
        <v>1163694.9194000002</v>
      </c>
      <c r="BW125" s="32">
        <f t="shared" si="39"/>
        <v>1153303.7308</v>
      </c>
      <c r="BX125" s="32">
        <f t="shared" si="40"/>
        <v>1138979.5793999999</v>
      </c>
      <c r="BY125" s="32">
        <f t="shared" si="41"/>
        <v>1115317.3278000001</v>
      </c>
      <c r="BZ125" s="32">
        <f t="shared" si="42"/>
        <v>1019819.4031999999</v>
      </c>
      <c r="CA125" s="32">
        <f t="shared" si="43"/>
        <v>1055345.0179999999</v>
      </c>
      <c r="CB125" s="32">
        <f t="shared" si="44"/>
        <v>1080920.0220000001</v>
      </c>
      <c r="CC125" s="32">
        <f t="shared" si="45"/>
        <v>1122817.8962000001</v>
      </c>
      <c r="CD125" s="32">
        <f t="shared" si="46"/>
        <v>1128298.2542000001</v>
      </c>
      <c r="CE125" s="32">
        <f t="shared" si="47"/>
        <v>1200950.6080000002</v>
      </c>
      <c r="CF125" s="32">
        <f t="shared" si="48"/>
        <v>1236390.2564000001</v>
      </c>
      <c r="CG125" s="32">
        <f t="shared" si="49"/>
        <v>1317843.4204000002</v>
      </c>
      <c r="CH125" s="32">
        <f t="shared" si="50"/>
        <v>1371271.5380000002</v>
      </c>
      <c r="CI125" s="32">
        <f t="shared" si="51"/>
        <v>1427762.2085999998</v>
      </c>
      <c r="CJ125" s="32">
        <f t="shared" si="52"/>
        <v>1437272.2416000001</v>
      </c>
      <c r="CK125" s="32">
        <f t="shared" si="53"/>
        <v>1418886.1777999999</v>
      </c>
      <c r="CL125" s="32">
        <f t="shared" si="54"/>
        <v>1467145.5656000001</v>
      </c>
      <c r="CM125" s="32">
        <f t="shared" si="55"/>
        <v>1526870.7220000003</v>
      </c>
      <c r="CN125" s="32">
        <f t="shared" si="56"/>
        <v>1566759.1316</v>
      </c>
      <c r="CO125" s="32">
        <f t="shared" si="57"/>
        <v>1531437.6869999999</v>
      </c>
      <c r="CP125" s="32">
        <f t="shared" si="58"/>
        <v>1449436.4872000001</v>
      </c>
      <c r="CQ125" s="32">
        <f t="shared" si="59"/>
        <v>1341000.6194000002</v>
      </c>
      <c r="CR125" s="32">
        <f t="shared" si="60"/>
        <v>1163813.1232</v>
      </c>
      <c r="CS125" s="32">
        <f t="shared" si="61"/>
        <v>1075869.496</v>
      </c>
      <c r="CT125" s="32">
        <f t="shared" si="62"/>
        <v>1047371.6344</v>
      </c>
      <c r="CU125" s="32">
        <f t="shared" si="63"/>
        <v>1074580</v>
      </c>
      <c r="CV125" s="32">
        <f t="shared" si="64"/>
        <v>1124891.8356000001</v>
      </c>
      <c r="CW125" s="32">
        <f t="shared" si="65"/>
        <v>1182983.6303999999</v>
      </c>
      <c r="CX125" s="32">
        <f t="shared" si="66"/>
        <v>1265737.0362</v>
      </c>
      <c r="CY125" s="32">
        <f t="shared" si="67"/>
        <v>1335573.9904</v>
      </c>
      <c r="CZ125" s="32">
        <f t="shared" si="68"/>
        <v>1357194.54</v>
      </c>
      <c r="DA125" s="32">
        <f t="shared" si="69"/>
        <v>1351864.6232</v>
      </c>
      <c r="DB125" s="32"/>
    </row>
    <row r="126" spans="2:106" x14ac:dyDescent="0.25">
      <c r="B126" s="17" t="str">
        <f>'Sheet0_Downloaded fr. BEA'!B18</f>
        <v xml:space="preserve">  Manufacturing</v>
      </c>
      <c r="C126" s="17">
        <f>'Sheet0_Downloaded fr. BEA'!C18</f>
        <v>45.694000000000003</v>
      </c>
      <c r="D126" s="17">
        <f>'Sheet0_Downloaded fr. BEA'!D18</f>
        <v>43.774999999999999</v>
      </c>
      <c r="E126" s="17">
        <f>'Sheet0_Downloaded fr. BEA'!E18</f>
        <v>45.249000000000002</v>
      </c>
      <c r="F126" s="17">
        <f>'Sheet0_Downloaded fr. BEA'!F18</f>
        <v>49.268999999999998</v>
      </c>
      <c r="G126" s="17">
        <f>'Sheet0_Downloaded fr. BEA'!G18</f>
        <v>53.128</v>
      </c>
      <c r="H126" s="17">
        <f>'Sheet0_Downloaded fr. BEA'!H18</f>
        <v>52.863</v>
      </c>
      <c r="I126" s="17">
        <f>'Sheet0_Downloaded fr. BEA'!I18</f>
        <v>48.57</v>
      </c>
      <c r="J126" s="17">
        <f>'Sheet0_Downloaded fr. BEA'!J18</f>
        <v>52.722000000000001</v>
      </c>
      <c r="K126" s="17">
        <f>'Sheet0_Downloaded fr. BEA'!K18</f>
        <v>56.582999999999998</v>
      </c>
      <c r="L126" s="17">
        <f>'Sheet0_Downloaded fr. BEA'!L18</f>
        <v>59.277999999999999</v>
      </c>
      <c r="M126" s="17">
        <f>'Sheet0_Downloaded fr. BEA'!M18</f>
        <v>60.606999999999999</v>
      </c>
      <c r="N126" s="17">
        <f>'Sheet0_Downloaded fr. BEA'!N18</f>
        <v>57.402000000000001</v>
      </c>
      <c r="O126" s="17">
        <f>'Sheet0_Downloaded fr. BEA'!O18</f>
        <v>57.459000000000003</v>
      </c>
      <c r="P126" s="17">
        <f>'Sheet0_Downloaded fr. BEA'!P18</f>
        <v>54.348999999999997</v>
      </c>
      <c r="Q126" s="17">
        <f>'Sheet0_Downloaded fr. BEA'!Q18</f>
        <v>56.531999999999996</v>
      </c>
      <c r="R126" s="17">
        <f>'Sheet0_Downloaded fr. BEA'!R18</f>
        <v>60.774999999999999</v>
      </c>
      <c r="S126" s="17">
        <f>'Sheet0_Downloaded fr. BEA'!S18</f>
        <v>61.673000000000002</v>
      </c>
      <c r="T126" s="17">
        <f>'Sheet0_Downloaded fr. BEA'!T18</f>
        <v>62.4</v>
      </c>
      <c r="U126" s="17">
        <f>'Sheet0_Downloaded fr. BEA'!U18</f>
        <v>66.790999999999997</v>
      </c>
      <c r="V126" s="17">
        <f>'Sheet0_Downloaded fr. BEA'!V18</f>
        <v>69.897999999999996</v>
      </c>
      <c r="W126" s="17">
        <f>'Sheet0_Downloaded fr. BEA'!W18</f>
        <v>70.850999999999999</v>
      </c>
      <c r="X126" s="17">
        <f>'Sheet0_Downloaded fr. BEA'!X18</f>
        <v>70.646000000000001</v>
      </c>
      <c r="Y126" s="17">
        <f>'Sheet0_Downloaded fr. BEA'!Y18</f>
        <v>69.268000000000001</v>
      </c>
      <c r="Z126" s="17">
        <f>'Sheet0_Downloaded fr. BEA'!Z18</f>
        <v>72.001999999999995</v>
      </c>
      <c r="AA126" s="31">
        <f>'Sheet0_Downloaded fr. BEA'!AA18</f>
        <v>74.566999999999993</v>
      </c>
      <c r="AB126" s="31">
        <f>'Sheet0_Downloaded fr. BEA'!AB18</f>
        <v>79.179000000000002</v>
      </c>
      <c r="AC126" s="31">
        <f>'Sheet0_Downloaded fr. BEA'!AC18</f>
        <v>82.864999999999995</v>
      </c>
      <c r="AD126" s="31">
        <f>'Sheet0_Downloaded fr. BEA'!AD18</f>
        <v>85.838999999999999</v>
      </c>
      <c r="AE126" s="31">
        <f>'Sheet0_Downloaded fr. BEA'!AE18</f>
        <v>91.978999999999999</v>
      </c>
      <c r="AF126" s="34">
        <f t="shared" si="3"/>
        <v>96.254999999999995</v>
      </c>
      <c r="AG126" s="25">
        <f t="shared" si="4"/>
        <v>99.661000000000001</v>
      </c>
      <c r="AH126" s="34">
        <f t="shared" si="5"/>
        <v>102.515</v>
      </c>
      <c r="AI126" s="34">
        <f t="shared" si="6"/>
        <v>97.85</v>
      </c>
      <c r="AJ126" s="34">
        <f t="shared" si="7"/>
        <v>97.075999999999993</v>
      </c>
      <c r="AK126" s="34">
        <f t="shared" si="8"/>
        <v>97.075000000000003</v>
      </c>
      <c r="AL126" s="34">
        <f t="shared" si="9"/>
        <v>99.96</v>
      </c>
      <c r="AM126" s="34">
        <f t="shared" si="10"/>
        <v>104.026</v>
      </c>
      <c r="AN126" s="34">
        <f t="shared" si="11"/>
        <v>105.791</v>
      </c>
      <c r="AO126" s="34">
        <f t="shared" si="12"/>
        <v>108.785</v>
      </c>
      <c r="AP126" s="34">
        <f t="shared" si="13"/>
        <v>102.83</v>
      </c>
      <c r="AQ126" s="34">
        <f t="shared" si="14"/>
        <v>90.484999999999999</v>
      </c>
      <c r="AR126" s="34">
        <f t="shared" si="15"/>
        <v>95.346999999999994</v>
      </c>
      <c r="AS126" s="34">
        <f t="shared" si="16"/>
        <v>98.102000000000004</v>
      </c>
      <c r="AT126" s="34">
        <f t="shared" si="17"/>
        <v>100</v>
      </c>
      <c r="AU126" s="34">
        <f t="shared" si="18"/>
        <v>102.85599999999999</v>
      </c>
      <c r="AV126" s="34">
        <f t="shared" si="19"/>
        <v>103.672</v>
      </c>
      <c r="AW126" s="34">
        <f t="shared" si="20"/>
        <v>104.23699999999999</v>
      </c>
      <c r="AX126" s="34">
        <f t="shared" si="21"/>
        <v>104.282</v>
      </c>
      <c r="AY126" s="34">
        <f t="shared" si="22"/>
        <v>105.31399999999999</v>
      </c>
      <c r="AZ126" s="34">
        <f t="shared" si="23"/>
        <v>107.752</v>
      </c>
      <c r="BB126" s="17">
        <f>GO!R18</f>
        <v>5771296</v>
      </c>
      <c r="BD126" s="32">
        <f t="shared" si="25"/>
        <v>2637135.9942400004</v>
      </c>
      <c r="BE126" s="32">
        <f t="shared" si="70"/>
        <v>2526384.824</v>
      </c>
      <c r="BF126" s="32">
        <f t="shared" si="71"/>
        <v>2611453.7270400003</v>
      </c>
      <c r="BG126" s="32">
        <f t="shared" si="72"/>
        <v>2843459.8262400003</v>
      </c>
      <c r="BH126" s="32">
        <f t="shared" si="73"/>
        <v>3066174.13888</v>
      </c>
      <c r="BI126" s="32">
        <f t="shared" si="74"/>
        <v>3050880.2044800003</v>
      </c>
      <c r="BJ126" s="32">
        <f t="shared" si="26"/>
        <v>2803118.4672000003</v>
      </c>
      <c r="BK126" s="32">
        <f t="shared" si="27"/>
        <v>3042742.6771200001</v>
      </c>
      <c r="BL126" s="32">
        <f t="shared" si="28"/>
        <v>3265572.4156800001</v>
      </c>
      <c r="BM126" s="32">
        <f t="shared" si="29"/>
        <v>3421108.8428799999</v>
      </c>
      <c r="BN126" s="32">
        <f t="shared" si="30"/>
        <v>3497809.3667199998</v>
      </c>
      <c r="BO126" s="32">
        <f t="shared" si="31"/>
        <v>3312839.3299199999</v>
      </c>
      <c r="BP126" s="32">
        <f t="shared" si="32"/>
        <v>3316128.9686400001</v>
      </c>
      <c r="BQ126" s="32">
        <f t="shared" si="33"/>
        <v>3136641.6630399995</v>
      </c>
      <c r="BR126" s="32">
        <f t="shared" si="34"/>
        <v>3262629.0547199999</v>
      </c>
      <c r="BS126" s="32">
        <f t="shared" si="35"/>
        <v>3507505.1439999999</v>
      </c>
      <c r="BT126" s="32">
        <f t="shared" si="36"/>
        <v>3559331.3820799999</v>
      </c>
      <c r="BU126" s="32">
        <f t="shared" si="37"/>
        <v>3601288.7039999999</v>
      </c>
      <c r="BV126" s="32">
        <f t="shared" si="38"/>
        <v>3854706.3113599997</v>
      </c>
      <c r="BW126" s="32">
        <f t="shared" si="39"/>
        <v>4034020.4780799998</v>
      </c>
      <c r="BX126" s="32">
        <f t="shared" si="40"/>
        <v>4089020.9289599997</v>
      </c>
      <c r="BY126" s="32">
        <f t="shared" si="41"/>
        <v>4077189.7721600002</v>
      </c>
      <c r="BZ126" s="32">
        <f t="shared" si="42"/>
        <v>3997661.3132800004</v>
      </c>
      <c r="CA126" s="32">
        <f t="shared" si="43"/>
        <v>4155448.5459199995</v>
      </c>
      <c r="CB126" s="32">
        <f t="shared" si="44"/>
        <v>4303482.2883199994</v>
      </c>
      <c r="CC126" s="32">
        <f t="shared" si="45"/>
        <v>4569654.4598400006</v>
      </c>
      <c r="CD126" s="32">
        <f t="shared" si="46"/>
        <v>4782384.4304</v>
      </c>
      <c r="CE126" s="32">
        <f t="shared" si="47"/>
        <v>4954022.7734399997</v>
      </c>
      <c r="CF126" s="32">
        <f t="shared" si="48"/>
        <v>5308380.3478399999</v>
      </c>
      <c r="CG126" s="32">
        <f t="shared" si="49"/>
        <v>5555160.9648000002</v>
      </c>
      <c r="CH126" s="32">
        <f t="shared" si="50"/>
        <v>5751731.3065600004</v>
      </c>
      <c r="CI126" s="32">
        <f t="shared" si="51"/>
        <v>5916444.0944000008</v>
      </c>
      <c r="CJ126" s="32">
        <f t="shared" si="52"/>
        <v>5647213.1359999999</v>
      </c>
      <c r="CK126" s="32">
        <f t="shared" si="53"/>
        <v>5602543.3049599994</v>
      </c>
      <c r="CL126" s="32">
        <f t="shared" si="54"/>
        <v>5602485.5920000002</v>
      </c>
      <c r="CM126" s="32">
        <f t="shared" si="55"/>
        <v>5768987.4815999996</v>
      </c>
      <c r="CN126" s="32">
        <f t="shared" si="56"/>
        <v>6003648.37696</v>
      </c>
      <c r="CO126" s="32">
        <f t="shared" si="57"/>
        <v>6105511.7513600001</v>
      </c>
      <c r="CP126" s="32">
        <f t="shared" si="58"/>
        <v>6278304.3536</v>
      </c>
      <c r="CQ126" s="32">
        <f t="shared" si="59"/>
        <v>5934623.6767999995</v>
      </c>
      <c r="CR126" s="32">
        <f t="shared" si="60"/>
        <v>5222157.1856000004</v>
      </c>
      <c r="CS126" s="32">
        <f t="shared" si="61"/>
        <v>5502757.59712</v>
      </c>
      <c r="CT126" s="32">
        <f t="shared" si="62"/>
        <v>5661756.8019200005</v>
      </c>
      <c r="CU126" s="32">
        <f t="shared" si="63"/>
        <v>5771296</v>
      </c>
      <c r="CV126" s="32">
        <f t="shared" si="64"/>
        <v>5936124.2137599997</v>
      </c>
      <c r="CW126" s="32">
        <f t="shared" si="65"/>
        <v>5983217.9891199991</v>
      </c>
      <c r="CX126" s="32">
        <f t="shared" si="66"/>
        <v>6015825.81152</v>
      </c>
      <c r="CY126" s="32">
        <f t="shared" si="67"/>
        <v>6018422.8947200002</v>
      </c>
      <c r="CZ126" s="32">
        <f t="shared" si="68"/>
        <v>6077982.6694400003</v>
      </c>
      <c r="DA126" s="32">
        <f t="shared" si="69"/>
        <v>6218686.8659199998</v>
      </c>
      <c r="DB126" s="32"/>
    </row>
    <row r="127" spans="2:106" x14ac:dyDescent="0.25">
      <c r="B127" s="17" t="str">
        <f>'Sheet0_Downloaded fr. BEA'!B19</f>
        <v xml:space="preserve">    Durable goods</v>
      </c>
      <c r="C127" s="17">
        <f>'Sheet0_Downloaded fr. BEA'!C19</f>
        <v>37.064999999999998</v>
      </c>
      <c r="D127" s="17">
        <f>'Sheet0_Downloaded fr. BEA'!D19</f>
        <v>34.588999999999999</v>
      </c>
      <c r="E127" s="17">
        <f>'Sheet0_Downloaded fr. BEA'!E19</f>
        <v>35.863999999999997</v>
      </c>
      <c r="F127" s="17">
        <f>'Sheet0_Downloaded fr. BEA'!F19</f>
        <v>39.729999999999997</v>
      </c>
      <c r="G127" s="17">
        <f>'Sheet0_Downloaded fr. BEA'!G19</f>
        <v>44.186999999999998</v>
      </c>
      <c r="H127" s="17">
        <f>'Sheet0_Downloaded fr. BEA'!H19</f>
        <v>43.106000000000002</v>
      </c>
      <c r="I127" s="17">
        <f>'Sheet0_Downloaded fr. BEA'!I19</f>
        <v>38.067</v>
      </c>
      <c r="J127" s="17">
        <f>'Sheet0_Downloaded fr. BEA'!J19</f>
        <v>41.343000000000004</v>
      </c>
      <c r="K127" s="17">
        <f>'Sheet0_Downloaded fr. BEA'!K19</f>
        <v>44.720999999999997</v>
      </c>
      <c r="L127" s="17">
        <f>'Sheet0_Downloaded fr. BEA'!L19</f>
        <v>47.654000000000003</v>
      </c>
      <c r="M127" s="17">
        <f>'Sheet0_Downloaded fr. BEA'!M19</f>
        <v>49.243000000000002</v>
      </c>
      <c r="N127" s="17">
        <f>'Sheet0_Downloaded fr. BEA'!N19</f>
        <v>46.206000000000003</v>
      </c>
      <c r="O127" s="17">
        <f>'Sheet0_Downloaded fr. BEA'!O19</f>
        <v>46.375</v>
      </c>
      <c r="P127" s="17">
        <f>'Sheet0_Downloaded fr. BEA'!P19</f>
        <v>42.095999999999997</v>
      </c>
      <c r="Q127" s="17">
        <f>'Sheet0_Downloaded fr. BEA'!Q19</f>
        <v>43.984000000000002</v>
      </c>
      <c r="R127" s="17">
        <f>'Sheet0_Downloaded fr. BEA'!R19</f>
        <v>48.970999999999997</v>
      </c>
      <c r="S127" s="17">
        <f>'Sheet0_Downloaded fr. BEA'!S19</f>
        <v>50.048000000000002</v>
      </c>
      <c r="T127" s="17">
        <f>'Sheet0_Downloaded fr. BEA'!T19</f>
        <v>50.65</v>
      </c>
      <c r="U127" s="17">
        <f>'Sheet0_Downloaded fr. BEA'!U19</f>
        <v>53.604999999999997</v>
      </c>
      <c r="V127" s="17">
        <f>'Sheet0_Downloaded fr. BEA'!V19</f>
        <v>56.863999999999997</v>
      </c>
      <c r="W127" s="17">
        <f>'Sheet0_Downloaded fr. BEA'!W19</f>
        <v>57.46</v>
      </c>
      <c r="X127" s="17">
        <f>'Sheet0_Downloaded fr. BEA'!X19</f>
        <v>57.002000000000002</v>
      </c>
      <c r="Y127" s="17">
        <f>'Sheet0_Downloaded fr. BEA'!Y19</f>
        <v>54.811</v>
      </c>
      <c r="Z127" s="17">
        <f>'Sheet0_Downloaded fr. BEA'!Z19</f>
        <v>57.808999999999997</v>
      </c>
      <c r="AA127" s="31">
        <f>'Sheet0_Downloaded fr. BEA'!AA19</f>
        <v>60.826000000000001</v>
      </c>
      <c r="AB127" s="31">
        <f>'Sheet0_Downloaded fr. BEA'!AB19</f>
        <v>66.010000000000005</v>
      </c>
      <c r="AC127" s="31">
        <f>'Sheet0_Downloaded fr. BEA'!AC19</f>
        <v>70.884</v>
      </c>
      <c r="AD127" s="31">
        <f>'Sheet0_Downloaded fr. BEA'!AD19</f>
        <v>75.379000000000005</v>
      </c>
      <c r="AE127" s="31">
        <f>'Sheet0_Downloaded fr. BEA'!AE19</f>
        <v>82.391000000000005</v>
      </c>
      <c r="AF127" s="34">
        <f t="shared" si="3"/>
        <v>88.802999999999997</v>
      </c>
      <c r="AG127" s="25">
        <f t="shared" si="4"/>
        <v>94.105999999999995</v>
      </c>
      <c r="AH127" s="34">
        <f t="shared" si="5"/>
        <v>98.745000000000005</v>
      </c>
      <c r="AI127" s="34">
        <f t="shared" si="6"/>
        <v>93.183000000000007</v>
      </c>
      <c r="AJ127" s="34">
        <f t="shared" si="7"/>
        <v>91</v>
      </c>
      <c r="AK127" s="34">
        <f t="shared" si="8"/>
        <v>92.11</v>
      </c>
      <c r="AL127" s="34">
        <f t="shared" si="9"/>
        <v>95.393000000000001</v>
      </c>
      <c r="AM127" s="34">
        <f t="shared" si="10"/>
        <v>100.495</v>
      </c>
      <c r="AN127" s="34">
        <f t="shared" si="11"/>
        <v>103.873</v>
      </c>
      <c r="AO127" s="34">
        <f t="shared" si="12"/>
        <v>107.78</v>
      </c>
      <c r="AP127" s="34">
        <f t="shared" si="13"/>
        <v>102.166</v>
      </c>
      <c r="AQ127" s="34">
        <f t="shared" si="14"/>
        <v>83.441000000000003</v>
      </c>
      <c r="AR127" s="34">
        <f t="shared" si="15"/>
        <v>91.174000000000007</v>
      </c>
      <c r="AS127" s="34">
        <f t="shared" si="16"/>
        <v>97.045000000000002</v>
      </c>
      <c r="AT127" s="34">
        <f t="shared" si="17"/>
        <v>100</v>
      </c>
      <c r="AU127" s="34">
        <f t="shared" si="18"/>
        <v>103.02200000000001</v>
      </c>
      <c r="AV127" s="34">
        <f t="shared" si="19"/>
        <v>106.221</v>
      </c>
      <c r="AW127" s="34">
        <f t="shared" si="20"/>
        <v>106.39400000000001</v>
      </c>
      <c r="AX127" s="34">
        <f t="shared" si="21"/>
        <v>105.042</v>
      </c>
      <c r="AY127" s="34">
        <f t="shared" si="22"/>
        <v>107.679</v>
      </c>
      <c r="AZ127" s="34">
        <f t="shared" si="23"/>
        <v>112.004</v>
      </c>
      <c r="BB127" s="17">
        <f>GO!R19</f>
        <v>2699678</v>
      </c>
      <c r="BD127" s="32">
        <f t="shared" si="25"/>
        <v>1000635.6507</v>
      </c>
      <c r="BE127" s="32">
        <f t="shared" si="70"/>
        <v>933791.62341999996</v>
      </c>
      <c r="BF127" s="32">
        <f t="shared" si="71"/>
        <v>968212.51792000001</v>
      </c>
      <c r="BG127" s="32">
        <f t="shared" si="72"/>
        <v>1072582.0693999999</v>
      </c>
      <c r="BH127" s="32">
        <f t="shared" si="73"/>
        <v>1192906.71786</v>
      </c>
      <c r="BI127" s="32">
        <f t="shared" si="74"/>
        <v>1163723.1986800001</v>
      </c>
      <c r="BJ127" s="32">
        <f t="shared" si="26"/>
        <v>1027686.42426</v>
      </c>
      <c r="BK127" s="32">
        <f t="shared" si="27"/>
        <v>1116127.8755400002</v>
      </c>
      <c r="BL127" s="32">
        <f t="shared" si="28"/>
        <v>1207322.9983799998</v>
      </c>
      <c r="BM127" s="32">
        <f t="shared" si="29"/>
        <v>1286504.5541200002</v>
      </c>
      <c r="BN127" s="32">
        <f t="shared" si="30"/>
        <v>1329402.4375400001</v>
      </c>
      <c r="BO127" s="32">
        <f t="shared" si="31"/>
        <v>1247413.2166800001</v>
      </c>
      <c r="BP127" s="32">
        <f t="shared" si="32"/>
        <v>1251975.6725000001</v>
      </c>
      <c r="BQ127" s="32">
        <f t="shared" si="33"/>
        <v>1136456.4508799999</v>
      </c>
      <c r="BR127" s="32">
        <f t="shared" si="34"/>
        <v>1187426.37152</v>
      </c>
      <c r="BS127" s="32">
        <f t="shared" si="35"/>
        <v>1322059.3133799999</v>
      </c>
      <c r="BT127" s="32">
        <f t="shared" si="36"/>
        <v>1351134.8454400001</v>
      </c>
      <c r="BU127" s="32">
        <f t="shared" si="37"/>
        <v>1367386.9069999999</v>
      </c>
      <c r="BV127" s="32">
        <f t="shared" si="38"/>
        <v>1447162.3918999999</v>
      </c>
      <c r="BW127" s="32">
        <f t="shared" si="39"/>
        <v>1535144.8979199999</v>
      </c>
      <c r="BX127" s="32">
        <f t="shared" si="40"/>
        <v>1551234.9787999999</v>
      </c>
      <c r="BY127" s="32">
        <f t="shared" si="41"/>
        <v>1538870.4535600001</v>
      </c>
      <c r="BZ127" s="32">
        <f t="shared" si="42"/>
        <v>1479720.5085800001</v>
      </c>
      <c r="CA127" s="32">
        <f t="shared" si="43"/>
        <v>1560656.8550200001</v>
      </c>
      <c r="CB127" s="32">
        <f t="shared" si="44"/>
        <v>1642106.1402799999</v>
      </c>
      <c r="CC127" s="32">
        <f t="shared" si="45"/>
        <v>1782057.4478</v>
      </c>
      <c r="CD127" s="32">
        <f t="shared" si="46"/>
        <v>1913639.75352</v>
      </c>
      <c r="CE127" s="32">
        <f t="shared" si="47"/>
        <v>2034990.2796200002</v>
      </c>
      <c r="CF127" s="32">
        <f t="shared" si="48"/>
        <v>2224291.7009800002</v>
      </c>
      <c r="CG127" s="32">
        <f t="shared" si="49"/>
        <v>2397395.0543399998</v>
      </c>
      <c r="CH127" s="32">
        <f t="shared" si="50"/>
        <v>2540558.9786799997</v>
      </c>
      <c r="CI127" s="32">
        <f t="shared" si="51"/>
        <v>2665797.0411</v>
      </c>
      <c r="CJ127" s="32">
        <f t="shared" si="52"/>
        <v>2515640.9507400002</v>
      </c>
      <c r="CK127" s="32">
        <f t="shared" si="53"/>
        <v>2456706.98</v>
      </c>
      <c r="CL127" s="32">
        <f t="shared" si="54"/>
        <v>2486673.4058000003</v>
      </c>
      <c r="CM127" s="32">
        <f t="shared" si="55"/>
        <v>2575303.8345400002</v>
      </c>
      <c r="CN127" s="32">
        <f t="shared" si="56"/>
        <v>2713041.4061000003</v>
      </c>
      <c r="CO127" s="32">
        <f t="shared" si="57"/>
        <v>2804236.5289400001</v>
      </c>
      <c r="CP127" s="32">
        <f t="shared" si="58"/>
        <v>2909712.9483999996</v>
      </c>
      <c r="CQ127" s="32">
        <f t="shared" si="59"/>
        <v>2758153.0254799998</v>
      </c>
      <c r="CR127" s="32">
        <f t="shared" si="60"/>
        <v>2252638.3199800001</v>
      </c>
      <c r="CS127" s="32">
        <f t="shared" si="61"/>
        <v>2461404.4197200006</v>
      </c>
      <c r="CT127" s="32">
        <f t="shared" si="62"/>
        <v>2619902.5151</v>
      </c>
      <c r="CU127" s="32">
        <f t="shared" si="63"/>
        <v>2699678</v>
      </c>
      <c r="CV127" s="32">
        <f t="shared" si="64"/>
        <v>2781262.2691600001</v>
      </c>
      <c r="CW127" s="32">
        <f t="shared" si="65"/>
        <v>2867624.96838</v>
      </c>
      <c r="CX127" s="32">
        <f t="shared" si="66"/>
        <v>2872295.4113200004</v>
      </c>
      <c r="CY127" s="32">
        <f t="shared" si="67"/>
        <v>2835795.7647600002</v>
      </c>
      <c r="CZ127" s="32">
        <f t="shared" si="68"/>
        <v>2906986.2736200001</v>
      </c>
      <c r="DA127" s="32">
        <f t="shared" si="69"/>
        <v>3023747.34712</v>
      </c>
      <c r="DB127" s="32"/>
    </row>
    <row r="128" spans="2:106" x14ac:dyDescent="0.25">
      <c r="B128" s="17" t="str">
        <f>'Sheet0_Downloaded fr. BEA'!B20</f>
        <v xml:space="preserve">      Wood products</v>
      </c>
      <c r="C128" s="17">
        <f>'Sheet0_Downloaded fr. BEA'!C20</f>
        <v>67.3</v>
      </c>
      <c r="D128" s="17">
        <f>'Sheet0_Downloaded fr. BEA'!D20</f>
        <v>74.813000000000002</v>
      </c>
      <c r="E128" s="17">
        <f>'Sheet0_Downloaded fr. BEA'!E20</f>
        <v>77.213999999999999</v>
      </c>
      <c r="F128" s="17">
        <f>'Sheet0_Downloaded fr. BEA'!F20</f>
        <v>91.463999999999999</v>
      </c>
      <c r="G128" s="17">
        <f>'Sheet0_Downloaded fr. BEA'!G20</f>
        <v>88.391999999999996</v>
      </c>
      <c r="H128" s="17">
        <f>'Sheet0_Downloaded fr. BEA'!H20</f>
        <v>89.539000000000001</v>
      </c>
      <c r="I128" s="17">
        <f>'Sheet0_Downloaded fr. BEA'!I20</f>
        <v>84.025000000000006</v>
      </c>
      <c r="J128" s="17">
        <f>'Sheet0_Downloaded fr. BEA'!J20</f>
        <v>89.769000000000005</v>
      </c>
      <c r="K128" s="17">
        <f>'Sheet0_Downloaded fr. BEA'!K20</f>
        <v>91.116</v>
      </c>
      <c r="L128" s="17">
        <f>'Sheet0_Downloaded fr. BEA'!L20</f>
        <v>86.98</v>
      </c>
      <c r="M128" s="17">
        <f>'Sheet0_Downloaded fr. BEA'!M20</f>
        <v>85.932000000000002</v>
      </c>
      <c r="N128" s="17">
        <f>'Sheet0_Downloaded fr. BEA'!N20</f>
        <v>84.046999999999997</v>
      </c>
      <c r="O128" s="17">
        <f>'Sheet0_Downloaded fr. BEA'!O20</f>
        <v>83.156000000000006</v>
      </c>
      <c r="P128" s="17">
        <f>'Sheet0_Downloaded fr. BEA'!P20</f>
        <v>75.293000000000006</v>
      </c>
      <c r="Q128" s="17">
        <f>'Sheet0_Downloaded fr. BEA'!Q20</f>
        <v>82.311999999999998</v>
      </c>
      <c r="R128" s="17">
        <f>'Sheet0_Downloaded fr. BEA'!R20</f>
        <v>91.733000000000004</v>
      </c>
      <c r="S128" s="17">
        <f>'Sheet0_Downloaded fr. BEA'!S20</f>
        <v>92.051000000000002</v>
      </c>
      <c r="T128" s="17">
        <f>'Sheet0_Downloaded fr. BEA'!T20</f>
        <v>96.894999999999996</v>
      </c>
      <c r="U128" s="17">
        <f>'Sheet0_Downloaded fr. BEA'!U20</f>
        <v>112.003</v>
      </c>
      <c r="V128" s="17">
        <f>'Sheet0_Downloaded fr. BEA'!V20</f>
        <v>111.979</v>
      </c>
      <c r="W128" s="17">
        <f>'Sheet0_Downloaded fr. BEA'!W20</f>
        <v>109.524</v>
      </c>
      <c r="X128" s="17">
        <f>'Sheet0_Downloaded fr. BEA'!X20</f>
        <v>107.795</v>
      </c>
      <c r="Y128" s="17">
        <f>'Sheet0_Downloaded fr. BEA'!Y20</f>
        <v>99.682000000000002</v>
      </c>
      <c r="Z128" s="17">
        <f>'Sheet0_Downloaded fr. BEA'!Z20</f>
        <v>105.131</v>
      </c>
      <c r="AA128" s="31">
        <f>'Sheet0_Downloaded fr. BEA'!AA20</f>
        <v>106.67400000000001</v>
      </c>
      <c r="AB128" s="31">
        <f>'Sheet0_Downloaded fr. BEA'!AB20</f>
        <v>113.631</v>
      </c>
      <c r="AC128" s="31">
        <f>'Sheet0_Downloaded fr. BEA'!AC20</f>
        <v>116.30200000000001</v>
      </c>
      <c r="AD128" s="31">
        <f>'Sheet0_Downloaded fr. BEA'!AD20</f>
        <v>119.214</v>
      </c>
      <c r="AE128" s="31">
        <f>'Sheet0_Downloaded fr. BEA'!AE20</f>
        <v>122.68899999999999</v>
      </c>
      <c r="AF128" s="34">
        <f t="shared" si="3"/>
        <v>129.28899999999999</v>
      </c>
      <c r="AG128" s="25">
        <f t="shared" si="4"/>
        <v>133.285</v>
      </c>
      <c r="AH128" s="34">
        <f t="shared" si="5"/>
        <v>132.596</v>
      </c>
      <c r="AI128" s="34">
        <f t="shared" si="6"/>
        <v>124.64400000000001</v>
      </c>
      <c r="AJ128" s="34">
        <f t="shared" si="7"/>
        <v>128.39500000000001</v>
      </c>
      <c r="AK128" s="34">
        <f t="shared" si="8"/>
        <v>127.914</v>
      </c>
      <c r="AL128" s="34">
        <f t="shared" si="9"/>
        <v>131.566</v>
      </c>
      <c r="AM128" s="34">
        <f t="shared" si="10"/>
        <v>141.27799999999999</v>
      </c>
      <c r="AN128" s="34">
        <f t="shared" si="11"/>
        <v>142.82900000000001</v>
      </c>
      <c r="AO128" s="34">
        <f t="shared" si="12"/>
        <v>132.52000000000001</v>
      </c>
      <c r="AP128" s="34">
        <f t="shared" si="13"/>
        <v>114.181</v>
      </c>
      <c r="AQ128" s="34">
        <f t="shared" si="14"/>
        <v>89.105000000000004</v>
      </c>
      <c r="AR128" s="34">
        <f t="shared" si="15"/>
        <v>91.86</v>
      </c>
      <c r="AS128" s="34">
        <f t="shared" si="16"/>
        <v>93.262</v>
      </c>
      <c r="AT128" s="34">
        <f t="shared" si="17"/>
        <v>100</v>
      </c>
      <c r="AU128" s="34">
        <f t="shared" si="18"/>
        <v>104.449</v>
      </c>
      <c r="AV128" s="34">
        <f t="shared" si="19"/>
        <v>105.792</v>
      </c>
      <c r="AW128" s="34">
        <f t="shared" si="20"/>
        <v>112.76300000000001</v>
      </c>
      <c r="AX128" s="34">
        <f t="shared" si="21"/>
        <v>117.325</v>
      </c>
      <c r="AY128" s="34">
        <f t="shared" si="22"/>
        <v>121.515</v>
      </c>
      <c r="AZ128" s="34">
        <f t="shared" si="23"/>
        <v>118.108</v>
      </c>
      <c r="BB128" s="17">
        <f>GO!R20</f>
        <v>80770</v>
      </c>
      <c r="BD128" s="32">
        <f t="shared" si="25"/>
        <v>54358.21</v>
      </c>
      <c r="BE128" s="32">
        <f t="shared" si="70"/>
        <v>60426.460099999997</v>
      </c>
      <c r="BF128" s="32">
        <f t="shared" si="71"/>
        <v>62365.747800000005</v>
      </c>
      <c r="BG128" s="32">
        <f t="shared" si="72"/>
        <v>73875.472800000003</v>
      </c>
      <c r="BH128" s="32">
        <f t="shared" si="73"/>
        <v>71394.218399999998</v>
      </c>
      <c r="BI128" s="32">
        <f t="shared" si="74"/>
        <v>72320.650300000008</v>
      </c>
      <c r="BJ128" s="32">
        <f t="shared" si="26"/>
        <v>67866.992500000008</v>
      </c>
      <c r="BK128" s="32">
        <f t="shared" si="27"/>
        <v>72506.421300000016</v>
      </c>
      <c r="BL128" s="32">
        <f t="shared" si="28"/>
        <v>73594.393200000006</v>
      </c>
      <c r="BM128" s="32">
        <f t="shared" si="29"/>
        <v>70253.746000000014</v>
      </c>
      <c r="BN128" s="32">
        <f t="shared" si="30"/>
        <v>69407.276400000002</v>
      </c>
      <c r="BO128" s="32">
        <f t="shared" si="31"/>
        <v>67884.761899999998</v>
      </c>
      <c r="BP128" s="32">
        <f t="shared" si="32"/>
        <v>67165.101200000005</v>
      </c>
      <c r="BQ128" s="32">
        <f t="shared" si="33"/>
        <v>60814.156100000007</v>
      </c>
      <c r="BR128" s="32">
        <f t="shared" si="34"/>
        <v>66483.402400000006</v>
      </c>
      <c r="BS128" s="32">
        <f t="shared" si="35"/>
        <v>74092.744099999996</v>
      </c>
      <c r="BT128" s="32">
        <f t="shared" si="36"/>
        <v>74349.592700000008</v>
      </c>
      <c r="BU128" s="32">
        <f t="shared" si="37"/>
        <v>78262.091499999995</v>
      </c>
      <c r="BV128" s="32">
        <f t="shared" si="38"/>
        <v>90464.823100000009</v>
      </c>
      <c r="BW128" s="32">
        <f t="shared" si="39"/>
        <v>90445.438300000009</v>
      </c>
      <c r="BX128" s="32">
        <f t="shared" si="40"/>
        <v>88462.534800000009</v>
      </c>
      <c r="BY128" s="32">
        <f t="shared" si="41"/>
        <v>87066.021500000003</v>
      </c>
      <c r="BZ128" s="32">
        <f t="shared" si="42"/>
        <v>80513.151400000002</v>
      </c>
      <c r="CA128" s="32">
        <f t="shared" si="43"/>
        <v>84914.308699999994</v>
      </c>
      <c r="CB128" s="32">
        <f t="shared" si="44"/>
        <v>86160.589800000002</v>
      </c>
      <c r="CC128" s="32">
        <f t="shared" si="45"/>
        <v>91779.758699999991</v>
      </c>
      <c r="CD128" s="32">
        <f t="shared" si="46"/>
        <v>93937.125400000004</v>
      </c>
      <c r="CE128" s="32">
        <f t="shared" si="47"/>
        <v>96289.147799999992</v>
      </c>
      <c r="CF128" s="32">
        <f t="shared" si="48"/>
        <v>99095.905299999999</v>
      </c>
      <c r="CG128" s="32">
        <f t="shared" si="49"/>
        <v>104426.72529999999</v>
      </c>
      <c r="CH128" s="32">
        <f t="shared" si="50"/>
        <v>107654.29449999999</v>
      </c>
      <c r="CI128" s="32">
        <f t="shared" si="51"/>
        <v>107097.7892</v>
      </c>
      <c r="CJ128" s="32">
        <f t="shared" si="52"/>
        <v>100674.95880000001</v>
      </c>
      <c r="CK128" s="32">
        <f t="shared" si="53"/>
        <v>103704.64150000001</v>
      </c>
      <c r="CL128" s="32">
        <f t="shared" si="54"/>
        <v>103316.1378</v>
      </c>
      <c r="CM128" s="32">
        <f t="shared" si="55"/>
        <v>106265.8582</v>
      </c>
      <c r="CN128" s="32">
        <f t="shared" si="56"/>
        <v>114110.24059999999</v>
      </c>
      <c r="CO128" s="32">
        <f t="shared" si="57"/>
        <v>115362.98330000001</v>
      </c>
      <c r="CP128" s="32">
        <f t="shared" si="58"/>
        <v>107036.40400000001</v>
      </c>
      <c r="CQ128" s="32">
        <f t="shared" si="59"/>
        <v>92223.993699999992</v>
      </c>
      <c r="CR128" s="32">
        <f t="shared" si="60"/>
        <v>71970.108500000002</v>
      </c>
      <c r="CS128" s="32">
        <f t="shared" si="61"/>
        <v>74195.322</v>
      </c>
      <c r="CT128" s="32">
        <f t="shared" si="62"/>
        <v>75327.717400000009</v>
      </c>
      <c r="CU128" s="32">
        <f t="shared" si="63"/>
        <v>80770</v>
      </c>
      <c r="CV128" s="32">
        <f t="shared" si="64"/>
        <v>84363.457300000009</v>
      </c>
      <c r="CW128" s="32">
        <f t="shared" si="65"/>
        <v>85448.198399999994</v>
      </c>
      <c r="CX128" s="32">
        <f t="shared" si="66"/>
        <v>91078.675099999993</v>
      </c>
      <c r="CY128" s="32">
        <f t="shared" si="67"/>
        <v>94763.402499999997</v>
      </c>
      <c r="CZ128" s="32">
        <f t="shared" si="68"/>
        <v>98147.665500000003</v>
      </c>
      <c r="DA128" s="32">
        <f t="shared" si="69"/>
        <v>95395.831600000005</v>
      </c>
      <c r="DB128" s="32"/>
    </row>
    <row r="129" spans="2:106" x14ac:dyDescent="0.25">
      <c r="B129" s="17" t="str">
        <f>'Sheet0_Downloaded fr. BEA'!B21</f>
        <v xml:space="preserve">      Nonmetallic mineral products</v>
      </c>
      <c r="C129" s="17">
        <f>'Sheet0_Downloaded fr. BEA'!C21</f>
        <v>84.852999999999994</v>
      </c>
      <c r="D129" s="17">
        <f>'Sheet0_Downloaded fr. BEA'!D21</f>
        <v>81.025000000000006</v>
      </c>
      <c r="E129" s="17">
        <f>'Sheet0_Downloaded fr. BEA'!E21</f>
        <v>83.966999999999999</v>
      </c>
      <c r="F129" s="17">
        <f>'Sheet0_Downloaded fr. BEA'!F21</f>
        <v>94.444999999999993</v>
      </c>
      <c r="G129" s="17">
        <f>'Sheet0_Downloaded fr. BEA'!G21</f>
        <v>99.751999999999995</v>
      </c>
      <c r="H129" s="17">
        <f>'Sheet0_Downloaded fr. BEA'!H21</f>
        <v>97.308000000000007</v>
      </c>
      <c r="I129" s="17">
        <f>'Sheet0_Downloaded fr. BEA'!I21</f>
        <v>87.724999999999994</v>
      </c>
      <c r="J129" s="17">
        <f>'Sheet0_Downloaded fr. BEA'!J21</f>
        <v>92.066000000000003</v>
      </c>
      <c r="K129" s="17">
        <f>'Sheet0_Downloaded fr. BEA'!K21</f>
        <v>98.501999999999995</v>
      </c>
      <c r="L129" s="17">
        <f>'Sheet0_Downloaded fr. BEA'!L21</f>
        <v>104.904</v>
      </c>
      <c r="M129" s="17">
        <f>'Sheet0_Downloaded fr. BEA'!M21</f>
        <v>104.657</v>
      </c>
      <c r="N129" s="17">
        <f>'Sheet0_Downloaded fr. BEA'!N21</f>
        <v>94.29</v>
      </c>
      <c r="O129" s="17">
        <f>'Sheet0_Downloaded fr. BEA'!O21</f>
        <v>90.376000000000005</v>
      </c>
      <c r="P129" s="17">
        <f>'Sheet0_Downloaded fr. BEA'!P21</f>
        <v>81.28</v>
      </c>
      <c r="Q129" s="17">
        <f>'Sheet0_Downloaded fr. BEA'!Q21</f>
        <v>85.79</v>
      </c>
      <c r="R129" s="17">
        <f>'Sheet0_Downloaded fr. BEA'!R21</f>
        <v>91.317999999999998</v>
      </c>
      <c r="S129" s="17">
        <f>'Sheet0_Downloaded fr. BEA'!S21</f>
        <v>92.233999999999995</v>
      </c>
      <c r="T129" s="17">
        <f>'Sheet0_Downloaded fr. BEA'!T21</f>
        <v>94.965999999999994</v>
      </c>
      <c r="U129" s="17">
        <f>'Sheet0_Downloaded fr. BEA'!U21</f>
        <v>105.584</v>
      </c>
      <c r="V129" s="17">
        <f>'Sheet0_Downloaded fr. BEA'!V21</f>
        <v>106.527</v>
      </c>
      <c r="W129" s="17">
        <f>'Sheet0_Downloaded fr. BEA'!W21</f>
        <v>105.71299999999999</v>
      </c>
      <c r="X129" s="17">
        <f>'Sheet0_Downloaded fr. BEA'!X21</f>
        <v>104.254</v>
      </c>
      <c r="Y129" s="17">
        <f>'Sheet0_Downloaded fr. BEA'!Y21</f>
        <v>96.097999999999999</v>
      </c>
      <c r="Z129" s="17">
        <f>'Sheet0_Downloaded fr. BEA'!Z21</f>
        <v>99.787000000000006</v>
      </c>
      <c r="AA129" s="31">
        <f>'Sheet0_Downloaded fr. BEA'!AA21</f>
        <v>102.093</v>
      </c>
      <c r="AB129" s="31">
        <f>'Sheet0_Downloaded fr. BEA'!AB21</f>
        <v>106.77200000000001</v>
      </c>
      <c r="AC129" s="31">
        <f>'Sheet0_Downloaded fr. BEA'!AC21</f>
        <v>109.751</v>
      </c>
      <c r="AD129" s="31">
        <f>'Sheet0_Downloaded fr. BEA'!AD21</f>
        <v>117.081</v>
      </c>
      <c r="AE129" s="31">
        <f>'Sheet0_Downloaded fr. BEA'!AE21</f>
        <v>121.27200000000001</v>
      </c>
      <c r="AF129" s="34">
        <f t="shared" si="3"/>
        <v>127.70399999999999</v>
      </c>
      <c r="AG129" s="25">
        <f t="shared" si="4"/>
        <v>129.97499999999999</v>
      </c>
      <c r="AH129" s="34">
        <f t="shared" si="5"/>
        <v>130.85599999999999</v>
      </c>
      <c r="AI129" s="34">
        <f t="shared" si="6"/>
        <v>125.73</v>
      </c>
      <c r="AJ129" s="34">
        <f t="shared" si="7"/>
        <v>125.65900000000001</v>
      </c>
      <c r="AK129" s="34">
        <f t="shared" si="8"/>
        <v>126.684</v>
      </c>
      <c r="AL129" s="34">
        <f t="shared" si="9"/>
        <v>129.94800000000001</v>
      </c>
      <c r="AM129" s="34">
        <f t="shared" si="10"/>
        <v>134.25399999999999</v>
      </c>
      <c r="AN129" s="34">
        <f t="shared" si="11"/>
        <v>138.16499999999999</v>
      </c>
      <c r="AO129" s="34">
        <f t="shared" si="12"/>
        <v>138.245</v>
      </c>
      <c r="AP129" s="34">
        <f t="shared" si="13"/>
        <v>120.634</v>
      </c>
      <c r="AQ129" s="34">
        <f t="shared" si="14"/>
        <v>93.094999999999999</v>
      </c>
      <c r="AR129" s="34">
        <f t="shared" si="15"/>
        <v>96.113</v>
      </c>
      <c r="AS129" s="34">
        <f t="shared" si="16"/>
        <v>96.694999999999993</v>
      </c>
      <c r="AT129" s="34">
        <f t="shared" si="17"/>
        <v>100</v>
      </c>
      <c r="AU129" s="34">
        <f t="shared" si="18"/>
        <v>103.741</v>
      </c>
      <c r="AV129" s="34">
        <f t="shared" si="19"/>
        <v>107.447</v>
      </c>
      <c r="AW129" s="34">
        <f t="shared" si="20"/>
        <v>109.36199999999999</v>
      </c>
      <c r="AX129" s="34">
        <f t="shared" si="21"/>
        <v>111.363</v>
      </c>
      <c r="AY129" s="34">
        <f t="shared" si="22"/>
        <v>112.423</v>
      </c>
      <c r="AZ129" s="34">
        <f t="shared" si="23"/>
        <v>112.375</v>
      </c>
      <c r="BB129" s="17">
        <f>GO!R21</f>
        <v>99639</v>
      </c>
      <c r="BD129" s="32">
        <f t="shared" si="25"/>
        <v>84546.680670000002</v>
      </c>
      <c r="BE129" s="32">
        <f t="shared" si="70"/>
        <v>80732.499750000003</v>
      </c>
      <c r="BF129" s="32">
        <f t="shared" si="71"/>
        <v>83663.879130000001</v>
      </c>
      <c r="BG129" s="32">
        <f t="shared" si="72"/>
        <v>94104.053549999982</v>
      </c>
      <c r="BH129" s="32">
        <f t="shared" si="73"/>
        <v>99391.895279999997</v>
      </c>
      <c r="BI129" s="32">
        <f t="shared" si="74"/>
        <v>96956.718120000005</v>
      </c>
      <c r="BJ129" s="32">
        <f t="shared" si="26"/>
        <v>87408.312749999983</v>
      </c>
      <c r="BK129" s="32">
        <f t="shared" si="27"/>
        <v>91733.641740000006</v>
      </c>
      <c r="BL129" s="32">
        <f t="shared" si="28"/>
        <v>98146.407779999994</v>
      </c>
      <c r="BM129" s="32">
        <f t="shared" si="29"/>
        <v>104525.29656</v>
      </c>
      <c r="BN129" s="32">
        <f t="shared" si="30"/>
        <v>104279.18822999999</v>
      </c>
      <c r="BO129" s="32">
        <f t="shared" si="31"/>
        <v>93949.613100000002</v>
      </c>
      <c r="BP129" s="32">
        <f t="shared" si="32"/>
        <v>90049.742640000011</v>
      </c>
      <c r="BQ129" s="32">
        <f t="shared" si="33"/>
        <v>80986.579200000007</v>
      </c>
      <c r="BR129" s="32">
        <f t="shared" si="34"/>
        <v>85480.2981</v>
      </c>
      <c r="BS129" s="32">
        <f t="shared" si="35"/>
        <v>90988.342019999996</v>
      </c>
      <c r="BT129" s="32">
        <f t="shared" si="36"/>
        <v>91901.03525999999</v>
      </c>
      <c r="BU129" s="32">
        <f t="shared" si="37"/>
        <v>94623.172740000009</v>
      </c>
      <c r="BV129" s="32">
        <f t="shared" si="38"/>
        <v>105202.84176000001</v>
      </c>
      <c r="BW129" s="32">
        <f t="shared" si="39"/>
        <v>106142.43753000001</v>
      </c>
      <c r="BX129" s="32">
        <f t="shared" si="40"/>
        <v>105331.37607</v>
      </c>
      <c r="BY129" s="32">
        <f t="shared" si="41"/>
        <v>103877.64306</v>
      </c>
      <c r="BZ129" s="32">
        <f t="shared" si="42"/>
        <v>95751.086219999997</v>
      </c>
      <c r="CA129" s="32">
        <f t="shared" si="43"/>
        <v>99426.76893000002</v>
      </c>
      <c r="CB129" s="32">
        <f t="shared" si="44"/>
        <v>101724.44427000001</v>
      </c>
      <c r="CC129" s="32">
        <f t="shared" si="45"/>
        <v>106386.55308</v>
      </c>
      <c r="CD129" s="32">
        <f t="shared" si="46"/>
        <v>109354.79889000001</v>
      </c>
      <c r="CE129" s="32">
        <f t="shared" si="47"/>
        <v>116658.33759</v>
      </c>
      <c r="CF129" s="32">
        <f t="shared" si="48"/>
        <v>120834.20808000001</v>
      </c>
      <c r="CG129" s="32">
        <f t="shared" si="49"/>
        <v>127242.98855999998</v>
      </c>
      <c r="CH129" s="32">
        <f t="shared" si="50"/>
        <v>129505.79024999999</v>
      </c>
      <c r="CI129" s="32">
        <f t="shared" si="51"/>
        <v>130383.60983999999</v>
      </c>
      <c r="CJ129" s="32">
        <f t="shared" si="52"/>
        <v>125276.11470000001</v>
      </c>
      <c r="CK129" s="32">
        <f t="shared" si="53"/>
        <v>125205.37101</v>
      </c>
      <c r="CL129" s="32">
        <f t="shared" si="54"/>
        <v>126226.67075999999</v>
      </c>
      <c r="CM129" s="32">
        <f t="shared" si="55"/>
        <v>129478.88772</v>
      </c>
      <c r="CN129" s="32">
        <f t="shared" si="56"/>
        <v>133769.34306000001</v>
      </c>
      <c r="CO129" s="32">
        <f t="shared" si="57"/>
        <v>137666.22434999997</v>
      </c>
      <c r="CP129" s="32">
        <f t="shared" si="58"/>
        <v>137745.93554999999</v>
      </c>
      <c r="CQ129" s="32">
        <f t="shared" si="59"/>
        <v>120198.51126</v>
      </c>
      <c r="CR129" s="32">
        <f t="shared" si="60"/>
        <v>92758.927049999998</v>
      </c>
      <c r="CS129" s="32">
        <f t="shared" si="61"/>
        <v>95766.032070000001</v>
      </c>
      <c r="CT129" s="32">
        <f t="shared" si="62"/>
        <v>96345.931049999985</v>
      </c>
      <c r="CU129" s="32">
        <f t="shared" si="63"/>
        <v>99639</v>
      </c>
      <c r="CV129" s="32">
        <f t="shared" si="64"/>
        <v>103366.49499000001</v>
      </c>
      <c r="CW129" s="32">
        <f t="shared" si="65"/>
        <v>107059.11632999999</v>
      </c>
      <c r="CX129" s="32">
        <f t="shared" si="66"/>
        <v>108967.20318</v>
      </c>
      <c r="CY129" s="32">
        <f t="shared" si="67"/>
        <v>110960.97957000001</v>
      </c>
      <c r="CZ129" s="32">
        <f t="shared" si="68"/>
        <v>112017.15297000001</v>
      </c>
      <c r="DA129" s="32">
        <f t="shared" si="69"/>
        <v>111969.32625</v>
      </c>
      <c r="DB129" s="32"/>
    </row>
    <row r="130" spans="2:106" x14ac:dyDescent="0.25">
      <c r="B130" s="17" t="str">
        <f>'Sheet0_Downloaded fr. BEA'!B22</f>
        <v xml:space="preserve">      Primary metals</v>
      </c>
      <c r="C130" s="17">
        <f>'Sheet0_Downloaded fr. BEA'!C22</f>
        <v>116.41500000000001</v>
      </c>
      <c r="D130" s="17">
        <f>'Sheet0_Downloaded fr. BEA'!D22</f>
        <v>104.21</v>
      </c>
      <c r="E130" s="17">
        <f>'Sheet0_Downloaded fr. BEA'!E22</f>
        <v>101.721</v>
      </c>
      <c r="F130" s="17">
        <f>'Sheet0_Downloaded fr. BEA'!F22</f>
        <v>111.309</v>
      </c>
      <c r="G130" s="17">
        <f>'Sheet0_Downloaded fr. BEA'!G22</f>
        <v>129.62200000000001</v>
      </c>
      <c r="H130" s="17">
        <f>'Sheet0_Downloaded fr. BEA'!H22</f>
        <v>131.422</v>
      </c>
      <c r="I130" s="17">
        <f>'Sheet0_Downloaded fr. BEA'!I22</f>
        <v>101.285</v>
      </c>
      <c r="J130" s="17">
        <f>'Sheet0_Downloaded fr. BEA'!J22</f>
        <v>109.934</v>
      </c>
      <c r="K130" s="17">
        <f>'Sheet0_Downloaded fr. BEA'!K22</f>
        <v>112.047</v>
      </c>
      <c r="L130" s="17">
        <f>'Sheet0_Downloaded fr. BEA'!L22</f>
        <v>119.598</v>
      </c>
      <c r="M130" s="17">
        <f>'Sheet0_Downloaded fr. BEA'!M22</f>
        <v>122.84099999999999</v>
      </c>
      <c r="N130" s="17">
        <f>'Sheet0_Downloaded fr. BEA'!N22</f>
        <v>110.996</v>
      </c>
      <c r="O130" s="17">
        <f>'Sheet0_Downloaded fr. BEA'!O22</f>
        <v>110.747</v>
      </c>
      <c r="P130" s="17">
        <f>'Sheet0_Downloaded fr. BEA'!P22</f>
        <v>82.478999999999999</v>
      </c>
      <c r="Q130" s="17">
        <f>'Sheet0_Downloaded fr. BEA'!Q22</f>
        <v>83.74</v>
      </c>
      <c r="R130" s="17">
        <f>'Sheet0_Downloaded fr. BEA'!R22</f>
        <v>87.837000000000003</v>
      </c>
      <c r="S130" s="17">
        <f>'Sheet0_Downloaded fr. BEA'!S22</f>
        <v>81.531000000000006</v>
      </c>
      <c r="T130" s="17">
        <f>'Sheet0_Downloaded fr. BEA'!T22</f>
        <v>79.072999999999993</v>
      </c>
      <c r="U130" s="17">
        <f>'Sheet0_Downloaded fr. BEA'!U22</f>
        <v>82.451999999999998</v>
      </c>
      <c r="V130" s="17">
        <f>'Sheet0_Downloaded fr. BEA'!V22</f>
        <v>91.808000000000007</v>
      </c>
      <c r="W130" s="17">
        <f>'Sheet0_Downloaded fr. BEA'!W22</f>
        <v>91.085999999999999</v>
      </c>
      <c r="X130" s="17">
        <f>'Sheet0_Downloaded fr. BEA'!X22</f>
        <v>89.147000000000006</v>
      </c>
      <c r="Y130" s="17">
        <f>'Sheet0_Downloaded fr. BEA'!Y22</f>
        <v>84.411000000000001</v>
      </c>
      <c r="Z130" s="17">
        <f>'Sheet0_Downloaded fr. BEA'!Z22</f>
        <v>86.31</v>
      </c>
      <c r="AA130" s="31">
        <f>'Sheet0_Downloaded fr. BEA'!AA22</f>
        <v>89.971999999999994</v>
      </c>
      <c r="AB130" s="31">
        <f>'Sheet0_Downloaded fr. BEA'!AB22</f>
        <v>95.146000000000001</v>
      </c>
      <c r="AC130" s="31">
        <f>'Sheet0_Downloaded fr. BEA'!AC22</f>
        <v>96.995999999999995</v>
      </c>
      <c r="AD130" s="31">
        <f>'Sheet0_Downloaded fr. BEA'!AD22</f>
        <v>99.641000000000005</v>
      </c>
      <c r="AE130" s="31">
        <f>'Sheet0_Downloaded fr. BEA'!AE22</f>
        <v>103.13200000000001</v>
      </c>
      <c r="AF130" s="34">
        <f t="shared" si="3"/>
        <v>106.96</v>
      </c>
      <c r="AG130" s="25">
        <f t="shared" si="4"/>
        <v>105.979</v>
      </c>
      <c r="AH130" s="34">
        <f t="shared" si="5"/>
        <v>100.925</v>
      </c>
      <c r="AI130" s="34">
        <f t="shared" si="6"/>
        <v>92.418000000000006</v>
      </c>
      <c r="AJ130" s="34">
        <f t="shared" si="7"/>
        <v>94.262</v>
      </c>
      <c r="AK130" s="34">
        <f t="shared" si="8"/>
        <v>90.891999999999996</v>
      </c>
      <c r="AL130" s="34">
        <f t="shared" si="9"/>
        <v>99.739000000000004</v>
      </c>
      <c r="AM130" s="34">
        <f t="shared" si="10"/>
        <v>99.924000000000007</v>
      </c>
      <c r="AN130" s="34">
        <f t="shared" si="11"/>
        <v>98.552999999999997</v>
      </c>
      <c r="AO130" s="34">
        <f t="shared" si="12"/>
        <v>101.755</v>
      </c>
      <c r="AP130" s="34">
        <f t="shared" si="13"/>
        <v>102.711</v>
      </c>
      <c r="AQ130" s="34">
        <f t="shared" si="14"/>
        <v>75.876999999999995</v>
      </c>
      <c r="AR130" s="34">
        <f t="shared" si="15"/>
        <v>93.429000000000002</v>
      </c>
      <c r="AS130" s="34">
        <f t="shared" si="16"/>
        <v>100.34699999999999</v>
      </c>
      <c r="AT130" s="34">
        <f t="shared" si="17"/>
        <v>100</v>
      </c>
      <c r="AU130" s="34">
        <f t="shared" si="18"/>
        <v>103.491</v>
      </c>
      <c r="AV130" s="34">
        <f t="shared" si="19"/>
        <v>103.44199999999999</v>
      </c>
      <c r="AW130" s="34">
        <f t="shared" si="20"/>
        <v>97.378</v>
      </c>
      <c r="AX130" s="34">
        <f t="shared" si="21"/>
        <v>93.233999999999995</v>
      </c>
      <c r="AY130" s="34">
        <f t="shared" si="22"/>
        <v>92.147000000000006</v>
      </c>
      <c r="AZ130" s="34">
        <f t="shared" si="23"/>
        <v>97.2</v>
      </c>
      <c r="BB130" s="17">
        <f>GO!R22</f>
        <v>269217</v>
      </c>
      <c r="BD130" s="32">
        <f t="shared" si="25"/>
        <v>313408.97055000003</v>
      </c>
      <c r="BE130" s="32">
        <f t="shared" si="70"/>
        <v>280551.03569999995</v>
      </c>
      <c r="BF130" s="32">
        <f t="shared" si="71"/>
        <v>273850.22457000002</v>
      </c>
      <c r="BG130" s="32">
        <f t="shared" si="72"/>
        <v>299662.75053000002</v>
      </c>
      <c r="BH130" s="32">
        <f t="shared" si="73"/>
        <v>348964.45974000008</v>
      </c>
      <c r="BI130" s="32">
        <f t="shared" si="74"/>
        <v>353810.36574000004</v>
      </c>
      <c r="BJ130" s="32">
        <f t="shared" si="26"/>
        <v>272676.43845000002</v>
      </c>
      <c r="BK130" s="32">
        <f t="shared" si="27"/>
        <v>295961.01678000001</v>
      </c>
      <c r="BL130" s="32">
        <f t="shared" si="28"/>
        <v>301649.57199000003</v>
      </c>
      <c r="BM130" s="32">
        <f t="shared" si="29"/>
        <v>321978.14766000002</v>
      </c>
      <c r="BN130" s="32">
        <f t="shared" si="30"/>
        <v>330708.85496999999</v>
      </c>
      <c r="BO130" s="32">
        <f t="shared" si="31"/>
        <v>298820.10132000002</v>
      </c>
      <c r="BP130" s="32">
        <f t="shared" si="32"/>
        <v>298149.75099000003</v>
      </c>
      <c r="BQ130" s="32">
        <f t="shared" si="33"/>
        <v>222047.48943000002</v>
      </c>
      <c r="BR130" s="32">
        <f t="shared" si="34"/>
        <v>225442.31579999998</v>
      </c>
      <c r="BS130" s="32">
        <f t="shared" si="35"/>
        <v>236472.13629000002</v>
      </c>
      <c r="BT130" s="32">
        <f t="shared" si="36"/>
        <v>219495.31227000002</v>
      </c>
      <c r="BU130" s="32">
        <f t="shared" si="37"/>
        <v>212877.95840999999</v>
      </c>
      <c r="BV130" s="32">
        <f t="shared" si="38"/>
        <v>221974.80083999998</v>
      </c>
      <c r="BW130" s="32">
        <f t="shared" si="39"/>
        <v>247162.74336000002</v>
      </c>
      <c r="BX130" s="32">
        <f t="shared" si="40"/>
        <v>245218.99662000002</v>
      </c>
      <c r="BY130" s="32">
        <f t="shared" si="41"/>
        <v>239998.87899</v>
      </c>
      <c r="BZ130" s="32">
        <f t="shared" si="42"/>
        <v>227248.76186999999</v>
      </c>
      <c r="CA130" s="32">
        <f t="shared" si="43"/>
        <v>232361.19270000001</v>
      </c>
      <c r="CB130" s="32">
        <f t="shared" si="44"/>
        <v>242219.91923999999</v>
      </c>
      <c r="CC130" s="32">
        <f t="shared" si="45"/>
        <v>256149.20681999999</v>
      </c>
      <c r="CD130" s="32">
        <f t="shared" si="46"/>
        <v>261129.72132000001</v>
      </c>
      <c r="CE130" s="32">
        <f t="shared" si="47"/>
        <v>268250.51097000006</v>
      </c>
      <c r="CF130" s="32">
        <f t="shared" si="48"/>
        <v>277648.87644000002</v>
      </c>
      <c r="CG130" s="32">
        <f t="shared" si="49"/>
        <v>287954.50319999998</v>
      </c>
      <c r="CH130" s="32">
        <f t="shared" si="50"/>
        <v>285313.48443000001</v>
      </c>
      <c r="CI130" s="32">
        <f t="shared" si="51"/>
        <v>271707.25724999997</v>
      </c>
      <c r="CJ130" s="32">
        <f t="shared" si="52"/>
        <v>248804.96706</v>
      </c>
      <c r="CK130" s="32">
        <f t="shared" si="53"/>
        <v>253769.32853999999</v>
      </c>
      <c r="CL130" s="32">
        <f t="shared" si="54"/>
        <v>244696.71564000001</v>
      </c>
      <c r="CM130" s="32">
        <f t="shared" si="55"/>
        <v>268514.34363000002</v>
      </c>
      <c r="CN130" s="32">
        <f t="shared" si="56"/>
        <v>269012.39508000005</v>
      </c>
      <c r="CO130" s="32">
        <f t="shared" si="57"/>
        <v>265321.43001000001</v>
      </c>
      <c r="CP130" s="32">
        <f t="shared" si="58"/>
        <v>273941.75834999996</v>
      </c>
      <c r="CQ130" s="32">
        <f t="shared" si="59"/>
        <v>276515.47287</v>
      </c>
      <c r="CR130" s="32">
        <f t="shared" si="60"/>
        <v>204273.78309000001</v>
      </c>
      <c r="CS130" s="32">
        <f t="shared" si="61"/>
        <v>251526.75093000004</v>
      </c>
      <c r="CT130" s="32">
        <f t="shared" si="62"/>
        <v>270151.18299</v>
      </c>
      <c r="CU130" s="32">
        <f t="shared" si="63"/>
        <v>269217</v>
      </c>
      <c r="CV130" s="32">
        <f t="shared" si="64"/>
        <v>278615.36546999996</v>
      </c>
      <c r="CW130" s="32">
        <f t="shared" si="65"/>
        <v>278483.44913999998</v>
      </c>
      <c r="CX130" s="32">
        <f t="shared" si="66"/>
        <v>262158.13026000001</v>
      </c>
      <c r="CY130" s="32">
        <f t="shared" si="67"/>
        <v>251001.77777999997</v>
      </c>
      <c r="CZ130" s="32">
        <f t="shared" si="68"/>
        <v>248075.38899000001</v>
      </c>
      <c r="DA130" s="32">
        <f t="shared" si="69"/>
        <v>261678.92400000003</v>
      </c>
      <c r="DB130" s="32"/>
    </row>
    <row r="131" spans="2:106" x14ac:dyDescent="0.25">
      <c r="B131" s="17" t="str">
        <f>'Sheet0_Downloaded fr. BEA'!B23</f>
        <v xml:space="preserve">      Fabricated metal products</v>
      </c>
      <c r="C131" s="17">
        <f>'Sheet0_Downloaded fr. BEA'!C23</f>
        <v>71.387</v>
      </c>
      <c r="D131" s="17">
        <f>'Sheet0_Downloaded fr. BEA'!D23</f>
        <v>64.992000000000004</v>
      </c>
      <c r="E131" s="17">
        <f>'Sheet0_Downloaded fr. BEA'!E23</f>
        <v>63.688000000000002</v>
      </c>
      <c r="F131" s="17">
        <f>'Sheet0_Downloaded fr. BEA'!F23</f>
        <v>68.924999999999997</v>
      </c>
      <c r="G131" s="17">
        <f>'Sheet0_Downloaded fr. BEA'!G23</f>
        <v>76.287000000000006</v>
      </c>
      <c r="H131" s="17">
        <f>'Sheet0_Downloaded fr. BEA'!H23</f>
        <v>74.95</v>
      </c>
      <c r="I131" s="17">
        <f>'Sheet0_Downloaded fr. BEA'!I23</f>
        <v>67.379000000000005</v>
      </c>
      <c r="J131" s="17">
        <f>'Sheet0_Downloaded fr. BEA'!J23</f>
        <v>71.822999999999993</v>
      </c>
      <c r="K131" s="17">
        <f>'Sheet0_Downloaded fr. BEA'!K23</f>
        <v>76.885000000000005</v>
      </c>
      <c r="L131" s="17">
        <f>'Sheet0_Downloaded fr. BEA'!L23</f>
        <v>80.817999999999998</v>
      </c>
      <c r="M131" s="17">
        <f>'Sheet0_Downloaded fr. BEA'!M23</f>
        <v>84.613</v>
      </c>
      <c r="N131" s="17">
        <f>'Sheet0_Downloaded fr. BEA'!N23</f>
        <v>81.054000000000002</v>
      </c>
      <c r="O131" s="17">
        <f>'Sheet0_Downloaded fr. BEA'!O23</f>
        <v>80.376999999999995</v>
      </c>
      <c r="P131" s="17">
        <f>'Sheet0_Downloaded fr. BEA'!P23</f>
        <v>73.424999999999997</v>
      </c>
      <c r="Q131" s="17">
        <f>'Sheet0_Downloaded fr. BEA'!Q23</f>
        <v>71.73</v>
      </c>
      <c r="R131" s="17">
        <f>'Sheet0_Downloaded fr. BEA'!R23</f>
        <v>76.253</v>
      </c>
      <c r="S131" s="17">
        <f>'Sheet0_Downloaded fr. BEA'!S23</f>
        <v>76.331000000000003</v>
      </c>
      <c r="T131" s="17">
        <f>'Sheet0_Downloaded fr. BEA'!T23</f>
        <v>75.78</v>
      </c>
      <c r="U131" s="17">
        <f>'Sheet0_Downloaded fr. BEA'!U23</f>
        <v>77.231999999999999</v>
      </c>
      <c r="V131" s="17">
        <f>'Sheet0_Downloaded fr. BEA'!V23</f>
        <v>80.733999999999995</v>
      </c>
      <c r="W131" s="17">
        <f>'Sheet0_Downloaded fr. BEA'!W23</f>
        <v>80.278999999999996</v>
      </c>
      <c r="X131" s="17">
        <f>'Sheet0_Downloaded fr. BEA'!X23</f>
        <v>80.278000000000006</v>
      </c>
      <c r="Y131" s="17">
        <f>'Sheet0_Downloaded fr. BEA'!Y23</f>
        <v>77.388000000000005</v>
      </c>
      <c r="Z131" s="17">
        <f>'Sheet0_Downloaded fr. BEA'!Z23</f>
        <v>79.846999999999994</v>
      </c>
      <c r="AA131" s="31">
        <f>'Sheet0_Downloaded fr. BEA'!AA23</f>
        <v>82.58</v>
      </c>
      <c r="AB131" s="31">
        <f>'Sheet0_Downloaded fr. BEA'!AB23</f>
        <v>89.215000000000003</v>
      </c>
      <c r="AC131" s="31">
        <f>'Sheet0_Downloaded fr. BEA'!AC23</f>
        <v>94.153999999999996</v>
      </c>
      <c r="AD131" s="31">
        <f>'Sheet0_Downloaded fr. BEA'!AD23</f>
        <v>98.076999999999998</v>
      </c>
      <c r="AE131" s="31">
        <f>'Sheet0_Downloaded fr. BEA'!AE23</f>
        <v>102.69799999999999</v>
      </c>
      <c r="AF131" s="34">
        <f t="shared" si="3"/>
        <v>106.163</v>
      </c>
      <c r="AG131" s="25">
        <f t="shared" si="4"/>
        <v>106.794</v>
      </c>
      <c r="AH131" s="34">
        <f t="shared" si="5"/>
        <v>110.628</v>
      </c>
      <c r="AI131" s="34">
        <f t="shared" si="6"/>
        <v>103.235</v>
      </c>
      <c r="AJ131" s="34">
        <f t="shared" si="7"/>
        <v>100.589</v>
      </c>
      <c r="AK131" s="34">
        <f t="shared" si="8"/>
        <v>98.924000000000007</v>
      </c>
      <c r="AL131" s="34">
        <f t="shared" si="9"/>
        <v>98.566000000000003</v>
      </c>
      <c r="AM131" s="34">
        <f t="shared" si="10"/>
        <v>103.151</v>
      </c>
      <c r="AN131" s="34">
        <f t="shared" si="11"/>
        <v>108.937</v>
      </c>
      <c r="AO131" s="34">
        <f t="shared" si="12"/>
        <v>113.474</v>
      </c>
      <c r="AP131" s="34">
        <f t="shared" si="13"/>
        <v>110.003</v>
      </c>
      <c r="AQ131" s="34">
        <f t="shared" si="14"/>
        <v>86.138000000000005</v>
      </c>
      <c r="AR131" s="34">
        <f t="shared" si="15"/>
        <v>90.361999999999995</v>
      </c>
      <c r="AS131" s="34">
        <f t="shared" si="16"/>
        <v>96.463999999999999</v>
      </c>
      <c r="AT131" s="34">
        <f t="shared" si="17"/>
        <v>100</v>
      </c>
      <c r="AU131" s="34">
        <f t="shared" si="18"/>
        <v>101.503</v>
      </c>
      <c r="AV131" s="34">
        <f t="shared" si="19"/>
        <v>103.57299999999999</v>
      </c>
      <c r="AW131" s="34">
        <f t="shared" si="20"/>
        <v>100.95099999999999</v>
      </c>
      <c r="AX131" s="34">
        <f t="shared" si="21"/>
        <v>97.444000000000003</v>
      </c>
      <c r="AY131" s="34">
        <f t="shared" si="22"/>
        <v>103.61</v>
      </c>
      <c r="AZ131" s="34">
        <f t="shared" si="23"/>
        <v>107.88</v>
      </c>
      <c r="BB131" s="17">
        <f>GO!R23</f>
        <v>343518</v>
      </c>
      <c r="BD131" s="32">
        <f t="shared" si="25"/>
        <v>245227.19466000004</v>
      </c>
      <c r="BE131" s="32">
        <f t="shared" si="70"/>
        <v>223259.21856000004</v>
      </c>
      <c r="BF131" s="32">
        <f t="shared" si="71"/>
        <v>218779.74384000001</v>
      </c>
      <c r="BG131" s="32">
        <f t="shared" si="72"/>
        <v>236769.78149999998</v>
      </c>
      <c r="BH131" s="32">
        <f t="shared" si="73"/>
        <v>262059.57666000002</v>
      </c>
      <c r="BI131" s="32">
        <f t="shared" si="74"/>
        <v>257466.74100000001</v>
      </c>
      <c r="BJ131" s="32">
        <f t="shared" si="26"/>
        <v>231458.99322</v>
      </c>
      <c r="BK131" s="32">
        <f t="shared" si="27"/>
        <v>246724.93314000001</v>
      </c>
      <c r="BL131" s="32">
        <f t="shared" si="28"/>
        <v>264113.81430000003</v>
      </c>
      <c r="BM131" s="32">
        <f t="shared" si="29"/>
        <v>277624.37724</v>
      </c>
      <c r="BN131" s="32">
        <f t="shared" si="30"/>
        <v>290660.88533999998</v>
      </c>
      <c r="BO131" s="32">
        <f t="shared" si="31"/>
        <v>278435.07971999998</v>
      </c>
      <c r="BP131" s="32">
        <f t="shared" si="32"/>
        <v>276109.46285999997</v>
      </c>
      <c r="BQ131" s="32">
        <f t="shared" si="33"/>
        <v>252228.09149999998</v>
      </c>
      <c r="BR131" s="32">
        <f t="shared" si="34"/>
        <v>246405.4614</v>
      </c>
      <c r="BS131" s="32">
        <f t="shared" si="35"/>
        <v>261942.78054000001</v>
      </c>
      <c r="BT131" s="32">
        <f t="shared" si="36"/>
        <v>262210.72458000004</v>
      </c>
      <c r="BU131" s="32">
        <f t="shared" si="37"/>
        <v>260317.94039999999</v>
      </c>
      <c r="BV131" s="32">
        <f t="shared" si="38"/>
        <v>265305.82176000002</v>
      </c>
      <c r="BW131" s="32">
        <f t="shared" si="39"/>
        <v>277335.82211999997</v>
      </c>
      <c r="BX131" s="32">
        <f t="shared" si="40"/>
        <v>275772.81521999999</v>
      </c>
      <c r="BY131" s="32">
        <f t="shared" si="41"/>
        <v>275769.38004000002</v>
      </c>
      <c r="BZ131" s="32">
        <f t="shared" si="42"/>
        <v>265841.70984000002</v>
      </c>
      <c r="CA131" s="32">
        <f t="shared" si="43"/>
        <v>274288.81745999999</v>
      </c>
      <c r="CB131" s="32">
        <f t="shared" si="44"/>
        <v>283677.16440000001</v>
      </c>
      <c r="CC131" s="32">
        <f t="shared" si="45"/>
        <v>306469.58370000002</v>
      </c>
      <c r="CD131" s="32">
        <f t="shared" si="46"/>
        <v>323435.93771999999</v>
      </c>
      <c r="CE131" s="32">
        <f t="shared" si="47"/>
        <v>336912.14886000002</v>
      </c>
      <c r="CF131" s="32">
        <f t="shared" si="48"/>
        <v>352786.11563999997</v>
      </c>
      <c r="CG131" s="32">
        <f t="shared" si="49"/>
        <v>364689.01433999999</v>
      </c>
      <c r="CH131" s="32">
        <f t="shared" si="50"/>
        <v>366856.61291999999</v>
      </c>
      <c r="CI131" s="32">
        <f t="shared" si="51"/>
        <v>380027.09304000001</v>
      </c>
      <c r="CJ131" s="32">
        <f t="shared" si="52"/>
        <v>354630.80729999999</v>
      </c>
      <c r="CK131" s="32">
        <f t="shared" si="53"/>
        <v>345541.32101999997</v>
      </c>
      <c r="CL131" s="32">
        <f t="shared" si="54"/>
        <v>339821.74631999998</v>
      </c>
      <c r="CM131" s="32">
        <f t="shared" si="55"/>
        <v>338591.95188000001</v>
      </c>
      <c r="CN131" s="32">
        <f t="shared" si="56"/>
        <v>354342.25218000001</v>
      </c>
      <c r="CO131" s="32">
        <f t="shared" si="57"/>
        <v>374218.20366</v>
      </c>
      <c r="CP131" s="32">
        <f t="shared" si="58"/>
        <v>389803.61531999998</v>
      </c>
      <c r="CQ131" s="32">
        <f t="shared" si="59"/>
        <v>377880.10553999996</v>
      </c>
      <c r="CR131" s="32">
        <f t="shared" si="60"/>
        <v>295899.53484000004</v>
      </c>
      <c r="CS131" s="32">
        <f t="shared" si="61"/>
        <v>310409.73515999998</v>
      </c>
      <c r="CT131" s="32">
        <f t="shared" si="62"/>
        <v>331371.20351999998</v>
      </c>
      <c r="CU131" s="32">
        <f t="shared" si="63"/>
        <v>343518</v>
      </c>
      <c r="CV131" s="32">
        <f t="shared" si="64"/>
        <v>348681.07553999999</v>
      </c>
      <c r="CW131" s="32">
        <f t="shared" si="65"/>
        <v>355791.89813999995</v>
      </c>
      <c r="CX131" s="32">
        <f t="shared" si="66"/>
        <v>346784.85618</v>
      </c>
      <c r="CY131" s="32">
        <f t="shared" si="67"/>
        <v>334737.67992000002</v>
      </c>
      <c r="CZ131" s="32">
        <f t="shared" si="68"/>
        <v>355918.99979999999</v>
      </c>
      <c r="DA131" s="32">
        <f t="shared" si="69"/>
        <v>370587.21839999995</v>
      </c>
      <c r="DB131" s="32"/>
    </row>
    <row r="132" spans="2:106" x14ac:dyDescent="0.25">
      <c r="B132" s="17" t="str">
        <f>'Sheet0_Downloaded fr. BEA'!B24</f>
        <v xml:space="preserve">      Machinery</v>
      </c>
      <c r="C132" s="17">
        <f>'Sheet0_Downloaded fr. BEA'!C24</f>
        <v>41.752000000000002</v>
      </c>
      <c r="D132" s="17">
        <f>'Sheet0_Downloaded fr. BEA'!D24</f>
        <v>43.963999999999999</v>
      </c>
      <c r="E132" s="17">
        <f>'Sheet0_Downloaded fr. BEA'!E24</f>
        <v>47.485999999999997</v>
      </c>
      <c r="F132" s="17">
        <f>'Sheet0_Downloaded fr. BEA'!F24</f>
        <v>59.351999999999997</v>
      </c>
      <c r="G132" s="17">
        <f>'Sheet0_Downloaded fr. BEA'!G24</f>
        <v>67.284999999999997</v>
      </c>
      <c r="H132" s="17">
        <f>'Sheet0_Downloaded fr. BEA'!H24</f>
        <v>69.117000000000004</v>
      </c>
      <c r="I132" s="17">
        <f>'Sheet0_Downloaded fr. BEA'!I24</f>
        <v>61.912999999999997</v>
      </c>
      <c r="J132" s="17">
        <f>'Sheet0_Downloaded fr. BEA'!J24</f>
        <v>62.52</v>
      </c>
      <c r="K132" s="17">
        <f>'Sheet0_Downloaded fr. BEA'!K24</f>
        <v>66.620999999999995</v>
      </c>
      <c r="L132" s="17">
        <f>'Sheet0_Downloaded fr. BEA'!L24</f>
        <v>71.046000000000006</v>
      </c>
      <c r="M132" s="17">
        <f>'Sheet0_Downloaded fr. BEA'!M24</f>
        <v>74.659000000000006</v>
      </c>
      <c r="N132" s="17">
        <f>'Sheet0_Downloaded fr. BEA'!N24</f>
        <v>71.058999999999997</v>
      </c>
      <c r="O132" s="17">
        <f>'Sheet0_Downloaded fr. BEA'!O24</f>
        <v>70.855000000000004</v>
      </c>
      <c r="P132" s="17">
        <f>'Sheet0_Downloaded fr. BEA'!P24</f>
        <v>60.542999999999999</v>
      </c>
      <c r="Q132" s="17">
        <f>'Sheet0_Downloaded fr. BEA'!Q24</f>
        <v>53.878999999999998</v>
      </c>
      <c r="R132" s="17">
        <f>'Sheet0_Downloaded fr. BEA'!R24</f>
        <v>60.683</v>
      </c>
      <c r="S132" s="17">
        <f>'Sheet0_Downloaded fr. BEA'!S24</f>
        <v>62.143999999999998</v>
      </c>
      <c r="T132" s="17">
        <f>'Sheet0_Downloaded fr. BEA'!T24</f>
        <v>59.890999999999998</v>
      </c>
      <c r="U132" s="17">
        <f>'Sheet0_Downloaded fr. BEA'!U24</f>
        <v>62.942</v>
      </c>
      <c r="V132" s="17">
        <f>'Sheet0_Downloaded fr. BEA'!V24</f>
        <v>68.307000000000002</v>
      </c>
      <c r="W132" s="17">
        <f>'Sheet0_Downloaded fr. BEA'!W24</f>
        <v>71.635000000000005</v>
      </c>
      <c r="X132" s="17">
        <f>'Sheet0_Downloaded fr. BEA'!X24</f>
        <v>69.534999999999997</v>
      </c>
      <c r="Y132" s="17">
        <f>'Sheet0_Downloaded fr. BEA'!Y24</f>
        <v>65.472999999999999</v>
      </c>
      <c r="Z132" s="17">
        <f>'Sheet0_Downloaded fr. BEA'!Z24</f>
        <v>65.394000000000005</v>
      </c>
      <c r="AA132" s="31">
        <f>'Sheet0_Downloaded fr. BEA'!AA24</f>
        <v>69.822000000000003</v>
      </c>
      <c r="AB132" s="31">
        <f>'Sheet0_Downloaded fr. BEA'!AB24</f>
        <v>76.444999999999993</v>
      </c>
      <c r="AC132" s="31">
        <f>'Sheet0_Downloaded fr. BEA'!AC24</f>
        <v>82.593999999999994</v>
      </c>
      <c r="AD132" s="31">
        <f>'Sheet0_Downloaded fr. BEA'!AD24</f>
        <v>84.706000000000003</v>
      </c>
      <c r="AE132" s="31">
        <f>'Sheet0_Downloaded fr. BEA'!AE24</f>
        <v>88.594999999999999</v>
      </c>
      <c r="AF132" s="34">
        <f t="shared" si="3"/>
        <v>90.554000000000002</v>
      </c>
      <c r="AG132" s="25">
        <f t="shared" si="4"/>
        <v>88.924999999999997</v>
      </c>
      <c r="AH132" s="34">
        <f t="shared" si="5"/>
        <v>94.247</v>
      </c>
      <c r="AI132" s="34">
        <f t="shared" si="6"/>
        <v>84.024000000000001</v>
      </c>
      <c r="AJ132" s="34">
        <f t="shared" si="7"/>
        <v>77.997</v>
      </c>
      <c r="AK132" s="34">
        <f t="shared" si="8"/>
        <v>78.573999999999998</v>
      </c>
      <c r="AL132" s="34">
        <f t="shared" si="9"/>
        <v>81.620999999999995</v>
      </c>
      <c r="AM132" s="34">
        <f t="shared" si="10"/>
        <v>88.259</v>
      </c>
      <c r="AN132" s="34">
        <f t="shared" si="11"/>
        <v>92.632999999999996</v>
      </c>
      <c r="AO132" s="34">
        <f t="shared" si="12"/>
        <v>96.22</v>
      </c>
      <c r="AP132" s="34">
        <f t="shared" si="13"/>
        <v>94.191999999999993</v>
      </c>
      <c r="AQ132" s="34">
        <f t="shared" si="14"/>
        <v>74.08</v>
      </c>
      <c r="AR132" s="34">
        <f t="shared" si="15"/>
        <v>82.557000000000002</v>
      </c>
      <c r="AS132" s="34">
        <f t="shared" si="16"/>
        <v>93.194999999999993</v>
      </c>
      <c r="AT132" s="34">
        <f t="shared" si="17"/>
        <v>100</v>
      </c>
      <c r="AU132" s="34">
        <f t="shared" si="18"/>
        <v>96.575000000000003</v>
      </c>
      <c r="AV132" s="34">
        <f t="shared" si="19"/>
        <v>97.853999999999999</v>
      </c>
      <c r="AW132" s="34">
        <f t="shared" si="20"/>
        <v>89.616</v>
      </c>
      <c r="AX132" s="34">
        <f t="shared" si="21"/>
        <v>82.44</v>
      </c>
      <c r="AY132" s="34">
        <f t="shared" si="22"/>
        <v>88.49</v>
      </c>
      <c r="AZ132" s="34">
        <f t="shared" si="23"/>
        <v>91.061000000000007</v>
      </c>
      <c r="BB132" s="17">
        <f>GO!R24</f>
        <v>404480</v>
      </c>
      <c r="BD132" s="32">
        <f t="shared" si="25"/>
        <v>168878.4896</v>
      </c>
      <c r="BE132" s="32">
        <f t="shared" si="70"/>
        <v>177825.58719999998</v>
      </c>
      <c r="BF132" s="32">
        <f t="shared" si="71"/>
        <v>192071.37279999998</v>
      </c>
      <c r="BG132" s="32">
        <f t="shared" si="72"/>
        <v>240066.96959999998</v>
      </c>
      <c r="BH132" s="32">
        <f t="shared" si="73"/>
        <v>272154.36799999996</v>
      </c>
      <c r="BI132" s="32">
        <f t="shared" si="74"/>
        <v>279564.44160000002</v>
      </c>
      <c r="BJ132" s="32">
        <f t="shared" si="26"/>
        <v>250425.70239999998</v>
      </c>
      <c r="BK132" s="32">
        <f t="shared" si="27"/>
        <v>252880.89600000001</v>
      </c>
      <c r="BL132" s="32">
        <f t="shared" si="28"/>
        <v>269468.62079999998</v>
      </c>
      <c r="BM132" s="32">
        <f t="shared" si="29"/>
        <v>287366.86080000002</v>
      </c>
      <c r="BN132" s="32">
        <f t="shared" si="30"/>
        <v>301980.72320000007</v>
      </c>
      <c r="BO132" s="32">
        <f t="shared" si="31"/>
        <v>287419.44320000004</v>
      </c>
      <c r="BP132" s="32">
        <f t="shared" si="32"/>
        <v>286594.304</v>
      </c>
      <c r="BQ132" s="32">
        <f t="shared" si="33"/>
        <v>244884.32640000002</v>
      </c>
      <c r="BR132" s="32">
        <f t="shared" si="34"/>
        <v>217929.77919999999</v>
      </c>
      <c r="BS132" s="32">
        <f t="shared" si="35"/>
        <v>245450.59840000002</v>
      </c>
      <c r="BT132" s="32">
        <f t="shared" si="36"/>
        <v>251360.05120000002</v>
      </c>
      <c r="BU132" s="32">
        <f t="shared" si="37"/>
        <v>242247.11679999999</v>
      </c>
      <c r="BV132" s="32">
        <f t="shared" si="38"/>
        <v>254587.80160000001</v>
      </c>
      <c r="BW132" s="32">
        <f t="shared" si="39"/>
        <v>276288.15360000002</v>
      </c>
      <c r="BX132" s="32">
        <f t="shared" si="40"/>
        <v>289749.24800000002</v>
      </c>
      <c r="BY132" s="32">
        <f t="shared" si="41"/>
        <v>281255.16800000001</v>
      </c>
      <c r="BZ132" s="32">
        <f t="shared" si="42"/>
        <v>264825.19040000002</v>
      </c>
      <c r="CA132" s="32">
        <f t="shared" si="43"/>
        <v>264505.65120000002</v>
      </c>
      <c r="CB132" s="32">
        <f t="shared" si="44"/>
        <v>282416.02560000005</v>
      </c>
      <c r="CC132" s="32">
        <f t="shared" si="45"/>
        <v>309204.73599999998</v>
      </c>
      <c r="CD132" s="32">
        <f t="shared" si="46"/>
        <v>334076.21119999996</v>
      </c>
      <c r="CE132" s="32">
        <f t="shared" si="47"/>
        <v>342618.82880000002</v>
      </c>
      <c r="CF132" s="32">
        <f t="shared" si="48"/>
        <v>358349.05600000004</v>
      </c>
      <c r="CG132" s="32">
        <f t="shared" si="49"/>
        <v>366272.81920000003</v>
      </c>
      <c r="CH132" s="32">
        <f t="shared" si="50"/>
        <v>359683.84000000003</v>
      </c>
      <c r="CI132" s="32">
        <f t="shared" si="51"/>
        <v>381210.26560000004</v>
      </c>
      <c r="CJ132" s="32">
        <f t="shared" si="52"/>
        <v>339860.27520000003</v>
      </c>
      <c r="CK132" s="32">
        <f t="shared" si="53"/>
        <v>315482.26559999998</v>
      </c>
      <c r="CL132" s="32">
        <f t="shared" si="54"/>
        <v>317816.1152</v>
      </c>
      <c r="CM132" s="32">
        <f t="shared" si="55"/>
        <v>330140.62079999998</v>
      </c>
      <c r="CN132" s="32">
        <f t="shared" si="56"/>
        <v>356990.00320000004</v>
      </c>
      <c r="CO132" s="32">
        <f t="shared" si="57"/>
        <v>374681.95839999994</v>
      </c>
      <c r="CP132" s="32">
        <f t="shared" si="58"/>
        <v>389190.65600000002</v>
      </c>
      <c r="CQ132" s="32">
        <f t="shared" si="59"/>
        <v>380987.80159999995</v>
      </c>
      <c r="CR132" s="32">
        <f t="shared" si="60"/>
        <v>299638.78399999999</v>
      </c>
      <c r="CS132" s="32">
        <f t="shared" si="61"/>
        <v>333926.55359999998</v>
      </c>
      <c r="CT132" s="32">
        <f t="shared" si="62"/>
        <v>376955.13599999994</v>
      </c>
      <c r="CU132" s="32">
        <f t="shared" si="63"/>
        <v>404480</v>
      </c>
      <c r="CV132" s="32">
        <f t="shared" si="64"/>
        <v>390626.56</v>
      </c>
      <c r="CW132" s="32">
        <f t="shared" si="65"/>
        <v>395799.85920000001</v>
      </c>
      <c r="CX132" s="32">
        <f t="shared" si="66"/>
        <v>362478.79680000001</v>
      </c>
      <c r="CY132" s="32">
        <f t="shared" si="67"/>
        <v>333453.31199999998</v>
      </c>
      <c r="CZ132" s="32">
        <f t="shared" si="68"/>
        <v>357924.35199999996</v>
      </c>
      <c r="DA132" s="32">
        <f t="shared" si="69"/>
        <v>368323.53280000004</v>
      </c>
      <c r="DB132" s="32"/>
    </row>
    <row r="133" spans="2:106" x14ac:dyDescent="0.25">
      <c r="B133" s="17" t="str">
        <f>'Sheet0_Downloaded fr. BEA'!B25</f>
        <v xml:space="preserve">      Computer and electronic products</v>
      </c>
      <c r="C133" s="17">
        <f>'Sheet0_Downloaded fr. BEA'!C25</f>
        <v>2.9870000000000001</v>
      </c>
      <c r="D133" s="17">
        <f>'Sheet0_Downloaded fr. BEA'!D25</f>
        <v>2.915</v>
      </c>
      <c r="E133" s="17">
        <f>'Sheet0_Downloaded fr. BEA'!E25</f>
        <v>2.8530000000000002</v>
      </c>
      <c r="F133" s="17">
        <f>'Sheet0_Downloaded fr. BEA'!F25</f>
        <v>3.1779999999999999</v>
      </c>
      <c r="G133" s="17">
        <f>'Sheet0_Downloaded fr. BEA'!G25</f>
        <v>3.6150000000000002</v>
      </c>
      <c r="H133" s="17">
        <f>'Sheet0_Downloaded fr. BEA'!H25</f>
        <v>3.8820000000000001</v>
      </c>
      <c r="I133" s="17">
        <f>'Sheet0_Downloaded fr. BEA'!I25</f>
        <v>3.6320000000000001</v>
      </c>
      <c r="J133" s="17">
        <f>'Sheet0_Downloaded fr. BEA'!J25</f>
        <v>4.0990000000000002</v>
      </c>
      <c r="K133" s="17">
        <f>'Sheet0_Downloaded fr. BEA'!K25</f>
        <v>4.9269999999999996</v>
      </c>
      <c r="L133" s="17">
        <f>'Sheet0_Downloaded fr. BEA'!L25</f>
        <v>5.6420000000000003</v>
      </c>
      <c r="M133" s="17">
        <f>'Sheet0_Downloaded fr. BEA'!M25</f>
        <v>6.548</v>
      </c>
      <c r="N133" s="17">
        <f>'Sheet0_Downloaded fr. BEA'!N25</f>
        <v>7.4450000000000003</v>
      </c>
      <c r="O133" s="17">
        <f>'Sheet0_Downloaded fr. BEA'!O25</f>
        <v>8.157</v>
      </c>
      <c r="P133" s="17">
        <f>'Sheet0_Downloaded fr. BEA'!P25</f>
        <v>8.8130000000000006</v>
      </c>
      <c r="Q133" s="17">
        <f>'Sheet0_Downloaded fr. BEA'!Q25</f>
        <v>9.7690000000000001</v>
      </c>
      <c r="R133" s="17">
        <f>'Sheet0_Downloaded fr. BEA'!R25</f>
        <v>11.747</v>
      </c>
      <c r="S133" s="17">
        <f>'Sheet0_Downloaded fr. BEA'!S25</f>
        <v>12.64</v>
      </c>
      <c r="T133" s="17">
        <f>'Sheet0_Downloaded fr. BEA'!T25</f>
        <v>13.005000000000001</v>
      </c>
      <c r="U133" s="17">
        <f>'Sheet0_Downloaded fr. BEA'!U25</f>
        <v>14.337999999999999</v>
      </c>
      <c r="V133" s="17">
        <f>'Sheet0_Downloaded fr. BEA'!V25</f>
        <v>15.661</v>
      </c>
      <c r="W133" s="17">
        <f>'Sheet0_Downloaded fr. BEA'!W25</f>
        <v>16.036000000000001</v>
      </c>
      <c r="X133" s="17">
        <f>'Sheet0_Downloaded fr. BEA'!X25</f>
        <v>17.050999999999998</v>
      </c>
      <c r="Y133" s="17">
        <f>'Sheet0_Downloaded fr. BEA'!Y25</f>
        <v>17.463000000000001</v>
      </c>
      <c r="Z133" s="17">
        <f>'Sheet0_Downloaded fr. BEA'!Z25</f>
        <v>19.225000000000001</v>
      </c>
      <c r="AA133" s="31">
        <f>'Sheet0_Downloaded fr. BEA'!AA25</f>
        <v>20.913</v>
      </c>
      <c r="AB133" s="31">
        <f>'Sheet0_Downloaded fr. BEA'!AB25</f>
        <v>24.373000000000001</v>
      </c>
      <c r="AC133" s="31">
        <f>'Sheet0_Downloaded fr. BEA'!AC25</f>
        <v>30.843</v>
      </c>
      <c r="AD133" s="31">
        <f>'Sheet0_Downloaded fr. BEA'!AD25</f>
        <v>37.26</v>
      </c>
      <c r="AE133" s="31">
        <f>'Sheet0_Downloaded fr. BEA'!AE25</f>
        <v>45.024000000000001</v>
      </c>
      <c r="AF133" s="34">
        <f t="shared" si="3"/>
        <v>52.99</v>
      </c>
      <c r="AG133" s="25">
        <f t="shared" si="4"/>
        <v>63.185000000000002</v>
      </c>
      <c r="AH133" s="34">
        <f t="shared" si="5"/>
        <v>79.412000000000006</v>
      </c>
      <c r="AI133" s="34">
        <f t="shared" si="6"/>
        <v>75.191999999999993</v>
      </c>
      <c r="AJ133" s="34">
        <f t="shared" si="7"/>
        <v>66.83</v>
      </c>
      <c r="AK133" s="34">
        <f t="shared" si="8"/>
        <v>71.983999999999995</v>
      </c>
      <c r="AL133" s="34">
        <f t="shared" si="9"/>
        <v>78.486000000000004</v>
      </c>
      <c r="AM133" s="34">
        <f t="shared" si="10"/>
        <v>83.831999999999994</v>
      </c>
      <c r="AN133" s="34">
        <f t="shared" si="11"/>
        <v>92.844999999999999</v>
      </c>
      <c r="AO133" s="34">
        <f t="shared" si="12"/>
        <v>103.45699999999999</v>
      </c>
      <c r="AP133" s="34">
        <f t="shared" si="13"/>
        <v>105.932</v>
      </c>
      <c r="AQ133" s="34">
        <f t="shared" si="14"/>
        <v>91.861999999999995</v>
      </c>
      <c r="AR133" s="34">
        <f t="shared" si="15"/>
        <v>97.644999999999996</v>
      </c>
      <c r="AS133" s="34">
        <f t="shared" si="16"/>
        <v>100.31100000000001</v>
      </c>
      <c r="AT133" s="34">
        <f t="shared" si="17"/>
        <v>100</v>
      </c>
      <c r="AU133" s="34">
        <f t="shared" si="18"/>
        <v>100.83199999999999</v>
      </c>
      <c r="AV133" s="34">
        <f t="shared" si="19"/>
        <v>101.254</v>
      </c>
      <c r="AW133" s="34">
        <f t="shared" si="20"/>
        <v>102.736</v>
      </c>
      <c r="AX133" s="34">
        <f t="shared" si="21"/>
        <v>103.504</v>
      </c>
      <c r="AY133" s="34">
        <f t="shared" si="22"/>
        <v>107.642</v>
      </c>
      <c r="AZ133" s="34">
        <f t="shared" si="23"/>
        <v>115.771</v>
      </c>
      <c r="BB133" s="17">
        <f>GO!R25</f>
        <v>354078</v>
      </c>
      <c r="BD133" s="32">
        <f t="shared" si="25"/>
        <v>10576.309860000001</v>
      </c>
      <c r="BE133" s="32">
        <f t="shared" si="70"/>
        <v>10321.3737</v>
      </c>
      <c r="BF133" s="32">
        <f t="shared" si="71"/>
        <v>10101.845340000002</v>
      </c>
      <c r="BG133" s="32">
        <f t="shared" si="72"/>
        <v>11252.598840000001</v>
      </c>
      <c r="BH133" s="32">
        <f t="shared" si="73"/>
        <v>12799.9197</v>
      </c>
      <c r="BI133" s="32">
        <f t="shared" si="74"/>
        <v>13745.307960000002</v>
      </c>
      <c r="BJ133" s="32">
        <f t="shared" si="26"/>
        <v>12860.11296</v>
      </c>
      <c r="BK133" s="32">
        <f t="shared" si="27"/>
        <v>14513.657220000001</v>
      </c>
      <c r="BL133" s="32">
        <f t="shared" si="28"/>
        <v>17445.423059999997</v>
      </c>
      <c r="BM133" s="32">
        <f t="shared" si="29"/>
        <v>19977.080760000001</v>
      </c>
      <c r="BN133" s="32">
        <f t="shared" si="30"/>
        <v>23185.027440000002</v>
      </c>
      <c r="BO133" s="32">
        <f t="shared" si="31"/>
        <v>26361.107100000001</v>
      </c>
      <c r="BP133" s="32">
        <f t="shared" si="32"/>
        <v>28882.142459999999</v>
      </c>
      <c r="BQ133" s="32">
        <f t="shared" si="33"/>
        <v>31204.894140000004</v>
      </c>
      <c r="BR133" s="32">
        <f t="shared" si="34"/>
        <v>34589.879820000002</v>
      </c>
      <c r="BS133" s="32">
        <f t="shared" si="35"/>
        <v>41593.542659999999</v>
      </c>
      <c r="BT133" s="32">
        <f t="shared" si="36"/>
        <v>44755.459199999998</v>
      </c>
      <c r="BU133" s="32">
        <f t="shared" si="37"/>
        <v>46047.843900000007</v>
      </c>
      <c r="BV133" s="32">
        <f t="shared" si="38"/>
        <v>50767.70364</v>
      </c>
      <c r="BW133" s="32">
        <f t="shared" si="39"/>
        <v>55452.155580000006</v>
      </c>
      <c r="BX133" s="32">
        <f t="shared" si="40"/>
        <v>56779.948080000002</v>
      </c>
      <c r="BY133" s="32">
        <f t="shared" si="41"/>
        <v>60373.839779999995</v>
      </c>
      <c r="BZ133" s="32">
        <f t="shared" si="42"/>
        <v>61832.64114</v>
      </c>
      <c r="CA133" s="32">
        <f t="shared" si="43"/>
        <v>68071.495500000005</v>
      </c>
      <c r="CB133" s="32">
        <f t="shared" si="44"/>
        <v>74048.332139999999</v>
      </c>
      <c r="CC133" s="32">
        <f t="shared" si="45"/>
        <v>86299.430940000006</v>
      </c>
      <c r="CD133" s="32">
        <f t="shared" si="46"/>
        <v>109208.27754000001</v>
      </c>
      <c r="CE133" s="32">
        <f t="shared" si="47"/>
        <v>131929.46280000001</v>
      </c>
      <c r="CF133" s="32">
        <f t="shared" si="48"/>
        <v>159420.07871999999</v>
      </c>
      <c r="CG133" s="32">
        <f t="shared" si="49"/>
        <v>187625.93220000004</v>
      </c>
      <c r="CH133" s="32">
        <f t="shared" si="50"/>
        <v>223724.18429999999</v>
      </c>
      <c r="CI133" s="32">
        <f t="shared" si="51"/>
        <v>281180.42136000004</v>
      </c>
      <c r="CJ133" s="32">
        <f t="shared" si="52"/>
        <v>266238.32975999999</v>
      </c>
      <c r="CK133" s="32">
        <f t="shared" si="53"/>
        <v>236630.32739999998</v>
      </c>
      <c r="CL133" s="32">
        <f t="shared" si="54"/>
        <v>254879.50751999998</v>
      </c>
      <c r="CM133" s="32">
        <f t="shared" si="55"/>
        <v>277901.65908000001</v>
      </c>
      <c r="CN133" s="32">
        <f t="shared" si="56"/>
        <v>296830.66895999998</v>
      </c>
      <c r="CO133" s="32">
        <f t="shared" si="57"/>
        <v>328743.71909999999</v>
      </c>
      <c r="CP133" s="32">
        <f t="shared" si="58"/>
        <v>366318.47645999998</v>
      </c>
      <c r="CQ133" s="32">
        <f t="shared" si="59"/>
        <v>375081.90696000005</v>
      </c>
      <c r="CR133" s="32">
        <f t="shared" si="60"/>
        <v>325263.13235999999</v>
      </c>
      <c r="CS133" s="32">
        <f t="shared" si="61"/>
        <v>345739.46309999994</v>
      </c>
      <c r="CT133" s="32">
        <f t="shared" si="62"/>
        <v>355179.18258000002</v>
      </c>
      <c r="CU133" s="32">
        <f t="shared" si="63"/>
        <v>354078</v>
      </c>
      <c r="CV133" s="32">
        <f t="shared" si="64"/>
        <v>357023.92895999999</v>
      </c>
      <c r="CW133" s="32">
        <f t="shared" si="65"/>
        <v>358518.13812000002</v>
      </c>
      <c r="CX133" s="32">
        <f t="shared" si="66"/>
        <v>363765.57407999999</v>
      </c>
      <c r="CY133" s="32">
        <f t="shared" si="67"/>
        <v>366484.89312000002</v>
      </c>
      <c r="CZ133" s="32">
        <f t="shared" si="68"/>
        <v>381136.64075999998</v>
      </c>
      <c r="DA133" s="32">
        <f t="shared" si="69"/>
        <v>409919.64138000004</v>
      </c>
      <c r="DB133" s="32"/>
    </row>
    <row r="134" spans="2:106" x14ac:dyDescent="0.25">
      <c r="B134" s="17" t="str">
        <f>'Sheet0_Downloaded fr. BEA'!B26</f>
        <v xml:space="preserve">      Electrical equipment, appliances, and components</v>
      </c>
      <c r="C134" s="17">
        <f>'Sheet0_Downloaded fr. BEA'!C26</f>
        <v>76.281999999999996</v>
      </c>
      <c r="D134" s="17">
        <f>'Sheet0_Downloaded fr. BEA'!D26</f>
        <v>73.266000000000005</v>
      </c>
      <c r="E134" s="17">
        <f>'Sheet0_Downloaded fr. BEA'!E26</f>
        <v>71.900999999999996</v>
      </c>
      <c r="F134" s="17">
        <f>'Sheet0_Downloaded fr. BEA'!F26</f>
        <v>80.120999999999995</v>
      </c>
      <c r="G134" s="17">
        <f>'Sheet0_Downloaded fr. BEA'!G26</f>
        <v>89.307000000000002</v>
      </c>
      <c r="H134" s="17">
        <f>'Sheet0_Downloaded fr. BEA'!H26</f>
        <v>86.911000000000001</v>
      </c>
      <c r="I134" s="17">
        <f>'Sheet0_Downloaded fr. BEA'!I26</f>
        <v>71.893000000000001</v>
      </c>
      <c r="J134" s="17">
        <f>'Sheet0_Downloaded fr. BEA'!J26</f>
        <v>78.417000000000002</v>
      </c>
      <c r="K134" s="17">
        <f>'Sheet0_Downloaded fr. BEA'!K26</f>
        <v>86.516999999999996</v>
      </c>
      <c r="L134" s="17">
        <f>'Sheet0_Downloaded fr. BEA'!L26</f>
        <v>90.977000000000004</v>
      </c>
      <c r="M134" s="17">
        <f>'Sheet0_Downloaded fr. BEA'!M26</f>
        <v>93.882999999999996</v>
      </c>
      <c r="N134" s="17">
        <f>'Sheet0_Downloaded fr. BEA'!N26</f>
        <v>87.792000000000002</v>
      </c>
      <c r="O134" s="17">
        <f>'Sheet0_Downloaded fr. BEA'!O26</f>
        <v>86.093000000000004</v>
      </c>
      <c r="P134" s="17">
        <f>'Sheet0_Downloaded fr. BEA'!P26</f>
        <v>78.695999999999998</v>
      </c>
      <c r="Q134" s="17">
        <f>'Sheet0_Downloaded fr. BEA'!Q26</f>
        <v>81.173000000000002</v>
      </c>
      <c r="R134" s="17">
        <f>'Sheet0_Downloaded fr. BEA'!R26</f>
        <v>89.980999999999995</v>
      </c>
      <c r="S134" s="17">
        <f>'Sheet0_Downloaded fr. BEA'!S26</f>
        <v>89.972999999999999</v>
      </c>
      <c r="T134" s="17">
        <f>'Sheet0_Downloaded fr. BEA'!T26</f>
        <v>91.441999999999993</v>
      </c>
      <c r="U134" s="17">
        <f>'Sheet0_Downloaded fr. BEA'!U26</f>
        <v>94.5</v>
      </c>
      <c r="V134" s="17">
        <f>'Sheet0_Downloaded fr. BEA'!V26</f>
        <v>97.716999999999999</v>
      </c>
      <c r="W134" s="17">
        <f>'Sheet0_Downloaded fr. BEA'!W26</f>
        <v>98.599000000000004</v>
      </c>
      <c r="X134" s="17">
        <f>'Sheet0_Downloaded fr. BEA'!X26</f>
        <v>95.46</v>
      </c>
      <c r="Y134" s="17">
        <f>'Sheet0_Downloaded fr. BEA'!Y26</f>
        <v>89.99</v>
      </c>
      <c r="Z134" s="17">
        <f>'Sheet0_Downloaded fr. BEA'!Z26</f>
        <v>96.349000000000004</v>
      </c>
      <c r="AA134" s="31">
        <f>'Sheet0_Downloaded fr. BEA'!AA26</f>
        <v>102.88</v>
      </c>
      <c r="AB134" s="31">
        <f>'Sheet0_Downloaded fr. BEA'!AB26</f>
        <v>110.617</v>
      </c>
      <c r="AC134" s="31">
        <f>'Sheet0_Downloaded fr. BEA'!AC26</f>
        <v>114.426</v>
      </c>
      <c r="AD134" s="31">
        <f>'Sheet0_Downloaded fr. BEA'!AD26</f>
        <v>118.09</v>
      </c>
      <c r="AE134" s="31">
        <f>'Sheet0_Downloaded fr. BEA'!AE26</f>
        <v>123.229</v>
      </c>
      <c r="AF134" s="34">
        <f t="shared" si="3"/>
        <v>127.82899999999999</v>
      </c>
      <c r="AG134" s="25">
        <f t="shared" si="4"/>
        <v>131.01300000000001</v>
      </c>
      <c r="AH134" s="34">
        <f t="shared" si="5"/>
        <v>138.67699999999999</v>
      </c>
      <c r="AI134" s="34">
        <f t="shared" si="6"/>
        <v>122.724</v>
      </c>
      <c r="AJ134" s="34">
        <f t="shared" si="7"/>
        <v>112.91</v>
      </c>
      <c r="AK134" s="34">
        <f t="shared" si="8"/>
        <v>110.066</v>
      </c>
      <c r="AL134" s="34">
        <f t="shared" si="9"/>
        <v>111.15600000000001</v>
      </c>
      <c r="AM134" s="34">
        <f t="shared" si="10"/>
        <v>112.833</v>
      </c>
      <c r="AN134" s="34">
        <f t="shared" si="11"/>
        <v>113.02200000000001</v>
      </c>
      <c r="AO134" s="34">
        <f t="shared" si="12"/>
        <v>116.38800000000001</v>
      </c>
      <c r="AP134" s="34">
        <f t="shared" si="13"/>
        <v>111.768</v>
      </c>
      <c r="AQ134" s="34">
        <f t="shared" si="14"/>
        <v>89.646000000000001</v>
      </c>
      <c r="AR134" s="34">
        <f t="shared" si="15"/>
        <v>92.789000000000001</v>
      </c>
      <c r="AS134" s="34">
        <f t="shared" si="16"/>
        <v>97.751000000000005</v>
      </c>
      <c r="AT134" s="34">
        <f t="shared" si="17"/>
        <v>100</v>
      </c>
      <c r="AU134" s="34">
        <f t="shared" si="18"/>
        <v>100.714</v>
      </c>
      <c r="AV134" s="34">
        <f t="shared" si="19"/>
        <v>103.024</v>
      </c>
      <c r="AW134" s="34">
        <f t="shared" si="20"/>
        <v>103.23099999999999</v>
      </c>
      <c r="AX134" s="34">
        <f t="shared" si="21"/>
        <v>103.056</v>
      </c>
      <c r="AY134" s="34">
        <f t="shared" si="22"/>
        <v>105.208</v>
      </c>
      <c r="AZ134" s="34">
        <f t="shared" si="23"/>
        <v>106.72799999999999</v>
      </c>
      <c r="BB134" s="17">
        <f>GO!R26</f>
        <v>122825</v>
      </c>
      <c r="BD134" s="32">
        <f t="shared" si="25"/>
        <v>93693.366500000004</v>
      </c>
      <c r="BE134" s="32">
        <f t="shared" si="70"/>
        <v>89988.964500000016</v>
      </c>
      <c r="BF134" s="32">
        <f t="shared" si="71"/>
        <v>88312.403249999988</v>
      </c>
      <c r="BG134" s="32">
        <f t="shared" si="72"/>
        <v>98408.61825</v>
      </c>
      <c r="BH134" s="32">
        <f t="shared" si="73"/>
        <v>109691.32275000001</v>
      </c>
      <c r="BI134" s="32">
        <f t="shared" si="74"/>
        <v>106748.43574999999</v>
      </c>
      <c r="BJ134" s="32">
        <f t="shared" si="26"/>
        <v>88302.577250000002</v>
      </c>
      <c r="BK134" s="32">
        <f t="shared" si="27"/>
        <v>96315.680250000005</v>
      </c>
      <c r="BL134" s="32">
        <f t="shared" si="28"/>
        <v>106264.50525</v>
      </c>
      <c r="BM134" s="32">
        <f t="shared" si="29"/>
        <v>111742.50025000001</v>
      </c>
      <c r="BN134" s="32">
        <f t="shared" si="30"/>
        <v>115311.79475</v>
      </c>
      <c r="BO134" s="32">
        <f t="shared" si="31"/>
        <v>107830.524</v>
      </c>
      <c r="BP134" s="32">
        <f t="shared" si="32"/>
        <v>105743.72725</v>
      </c>
      <c r="BQ134" s="32">
        <f t="shared" si="33"/>
        <v>96658.361999999994</v>
      </c>
      <c r="BR134" s="32">
        <f t="shared" si="34"/>
        <v>99700.737250000006</v>
      </c>
      <c r="BS134" s="32">
        <f t="shared" si="35"/>
        <v>110519.16325</v>
      </c>
      <c r="BT134" s="32">
        <f t="shared" si="36"/>
        <v>110509.33725</v>
      </c>
      <c r="BU134" s="32">
        <f t="shared" si="37"/>
        <v>112313.63649999999</v>
      </c>
      <c r="BV134" s="32">
        <f t="shared" si="38"/>
        <v>116069.625</v>
      </c>
      <c r="BW134" s="32">
        <f t="shared" si="39"/>
        <v>120020.90525000001</v>
      </c>
      <c r="BX134" s="32">
        <f t="shared" si="40"/>
        <v>121104.22175000001</v>
      </c>
      <c r="BY134" s="32">
        <f t="shared" si="41"/>
        <v>117248.745</v>
      </c>
      <c r="BZ134" s="32">
        <f t="shared" si="42"/>
        <v>110530.2175</v>
      </c>
      <c r="CA134" s="32">
        <f t="shared" si="43"/>
        <v>118340.65925000001</v>
      </c>
      <c r="CB134" s="32">
        <f t="shared" si="44"/>
        <v>126362.36</v>
      </c>
      <c r="CC134" s="32">
        <f t="shared" si="45"/>
        <v>135865.33025</v>
      </c>
      <c r="CD134" s="32">
        <f t="shared" si="46"/>
        <v>140543.73450000002</v>
      </c>
      <c r="CE134" s="32">
        <f t="shared" si="47"/>
        <v>145044.04250000001</v>
      </c>
      <c r="CF134" s="32">
        <f t="shared" si="48"/>
        <v>151356.01925000001</v>
      </c>
      <c r="CG134" s="32">
        <f t="shared" si="49"/>
        <v>157005.96924999999</v>
      </c>
      <c r="CH134" s="32">
        <f t="shared" si="50"/>
        <v>160916.71725000002</v>
      </c>
      <c r="CI134" s="32">
        <f t="shared" si="51"/>
        <v>170330.02524999998</v>
      </c>
      <c r="CJ134" s="32">
        <f t="shared" si="52"/>
        <v>150735.753</v>
      </c>
      <c r="CK134" s="32">
        <f t="shared" si="53"/>
        <v>138681.70749999999</v>
      </c>
      <c r="CL134" s="32">
        <f t="shared" si="54"/>
        <v>135188.56450000001</v>
      </c>
      <c r="CM134" s="32">
        <f t="shared" si="55"/>
        <v>136527.35700000002</v>
      </c>
      <c r="CN134" s="32">
        <f t="shared" si="56"/>
        <v>138587.13225</v>
      </c>
      <c r="CO134" s="32">
        <f t="shared" si="57"/>
        <v>138819.2715</v>
      </c>
      <c r="CP134" s="32">
        <f t="shared" si="58"/>
        <v>142953.56100000002</v>
      </c>
      <c r="CQ134" s="32">
        <f t="shared" si="59"/>
        <v>137279.046</v>
      </c>
      <c r="CR134" s="32">
        <f t="shared" si="60"/>
        <v>110107.69949999999</v>
      </c>
      <c r="CS134" s="32">
        <f t="shared" si="61"/>
        <v>113968.08925</v>
      </c>
      <c r="CT134" s="32">
        <f t="shared" si="62"/>
        <v>120062.66575000001</v>
      </c>
      <c r="CU134" s="32">
        <f t="shared" si="63"/>
        <v>122825</v>
      </c>
      <c r="CV134" s="32">
        <f t="shared" si="64"/>
        <v>123701.97050000001</v>
      </c>
      <c r="CW134" s="32">
        <f t="shared" si="65"/>
        <v>126539.22800000002</v>
      </c>
      <c r="CX134" s="32">
        <f t="shared" si="66"/>
        <v>126793.47575</v>
      </c>
      <c r="CY134" s="32">
        <f t="shared" si="67"/>
        <v>126578.53199999999</v>
      </c>
      <c r="CZ134" s="32">
        <f t="shared" si="68"/>
        <v>129221.726</v>
      </c>
      <c r="DA134" s="32">
        <f t="shared" si="69"/>
        <v>131088.666</v>
      </c>
      <c r="DB134" s="32"/>
    </row>
    <row r="135" spans="2:106" x14ac:dyDescent="0.25">
      <c r="B135" s="17" t="str">
        <f>'Sheet0_Downloaded fr. BEA'!B27</f>
        <v xml:space="preserve">      Motor vehicles, bodies and trailers, and parts</v>
      </c>
      <c r="C135" s="17">
        <f>'Sheet0_Downloaded fr. BEA'!C27</f>
        <v>45.548000000000002</v>
      </c>
      <c r="D135" s="17">
        <f>'Sheet0_Downloaded fr. BEA'!D27</f>
        <v>38.095999999999997</v>
      </c>
      <c r="E135" s="17">
        <f>'Sheet0_Downloaded fr. BEA'!E27</f>
        <v>47.018000000000001</v>
      </c>
      <c r="F135" s="17">
        <f>'Sheet0_Downloaded fr. BEA'!F27</f>
        <v>50.046999999999997</v>
      </c>
      <c r="G135" s="17">
        <f>'Sheet0_Downloaded fr. BEA'!G27</f>
        <v>56.271000000000001</v>
      </c>
      <c r="H135" s="17">
        <f>'Sheet0_Downloaded fr. BEA'!H27</f>
        <v>47.491999999999997</v>
      </c>
      <c r="I135" s="17">
        <f>'Sheet0_Downloaded fr. BEA'!I27</f>
        <v>41.872999999999998</v>
      </c>
      <c r="J135" s="17">
        <f>'Sheet0_Downloaded fr. BEA'!J27</f>
        <v>51.698999999999998</v>
      </c>
      <c r="K135" s="17">
        <f>'Sheet0_Downloaded fr. BEA'!K27</f>
        <v>58.194000000000003</v>
      </c>
      <c r="L135" s="17">
        <f>'Sheet0_Downloaded fr. BEA'!L27</f>
        <v>62.338000000000001</v>
      </c>
      <c r="M135" s="17">
        <f>'Sheet0_Downloaded fr. BEA'!M27</f>
        <v>58.625999999999998</v>
      </c>
      <c r="N135" s="17">
        <f>'Sheet0_Downloaded fr. BEA'!N27</f>
        <v>44.796999999999997</v>
      </c>
      <c r="O135" s="17">
        <f>'Sheet0_Downloaded fr. BEA'!O27</f>
        <v>44.938000000000002</v>
      </c>
      <c r="P135" s="17">
        <f>'Sheet0_Downloaded fr. BEA'!P27</f>
        <v>40.915999999999997</v>
      </c>
      <c r="Q135" s="17">
        <f>'Sheet0_Downloaded fr. BEA'!Q27</f>
        <v>50.061999999999998</v>
      </c>
      <c r="R135" s="17">
        <f>'Sheet0_Downloaded fr. BEA'!R27</f>
        <v>59.176000000000002</v>
      </c>
      <c r="S135" s="17">
        <f>'Sheet0_Downloaded fr. BEA'!S27</f>
        <v>59.790999999999997</v>
      </c>
      <c r="T135" s="17">
        <f>'Sheet0_Downloaded fr. BEA'!T27</f>
        <v>59.540999999999997</v>
      </c>
      <c r="U135" s="17">
        <f>'Sheet0_Downloaded fr. BEA'!U27</f>
        <v>61.253999999999998</v>
      </c>
      <c r="V135" s="17">
        <f>'Sheet0_Downloaded fr. BEA'!V27</f>
        <v>65.028999999999996</v>
      </c>
      <c r="W135" s="17">
        <f>'Sheet0_Downloaded fr. BEA'!W27</f>
        <v>65.908000000000001</v>
      </c>
      <c r="X135" s="17">
        <f>'Sheet0_Downloaded fr. BEA'!X27</f>
        <v>59.802999999999997</v>
      </c>
      <c r="Y135" s="17">
        <f>'Sheet0_Downloaded fr. BEA'!Y27</f>
        <v>55.878999999999998</v>
      </c>
      <c r="Z135" s="17">
        <f>'Sheet0_Downloaded fr. BEA'!Z27</f>
        <v>62.956000000000003</v>
      </c>
      <c r="AA135" s="31">
        <f>'Sheet0_Downloaded fr. BEA'!AA27</f>
        <v>69.754999999999995</v>
      </c>
      <c r="AB135" s="31">
        <f>'Sheet0_Downloaded fr. BEA'!AB27</f>
        <v>79.953000000000003</v>
      </c>
      <c r="AC135" s="31">
        <f>'Sheet0_Downloaded fr. BEA'!AC27</f>
        <v>82.376000000000005</v>
      </c>
      <c r="AD135" s="31">
        <f>'Sheet0_Downloaded fr. BEA'!AD27</f>
        <v>82.869</v>
      </c>
      <c r="AE135" s="31">
        <f>'Sheet0_Downloaded fr. BEA'!AE27</f>
        <v>90.366</v>
      </c>
      <c r="AF135" s="34">
        <f t="shared" si="3"/>
        <v>94.76</v>
      </c>
      <c r="AG135" s="25">
        <f t="shared" si="4"/>
        <v>106.17400000000001</v>
      </c>
      <c r="AH135" s="34">
        <f t="shared" si="5"/>
        <v>101.36199999999999</v>
      </c>
      <c r="AI135" s="34">
        <f t="shared" si="6"/>
        <v>96.814999999999998</v>
      </c>
      <c r="AJ135" s="34">
        <f t="shared" si="7"/>
        <v>102.134</v>
      </c>
      <c r="AK135" s="34">
        <f t="shared" si="8"/>
        <v>104.794</v>
      </c>
      <c r="AL135" s="34">
        <f t="shared" si="9"/>
        <v>107.795</v>
      </c>
      <c r="AM135" s="34">
        <f t="shared" si="10"/>
        <v>110.64700000000001</v>
      </c>
      <c r="AN135" s="34">
        <f t="shared" si="11"/>
        <v>111.486</v>
      </c>
      <c r="AO135" s="34">
        <f t="shared" si="12"/>
        <v>107.575</v>
      </c>
      <c r="AP135" s="34">
        <f t="shared" si="13"/>
        <v>87.350999999999999</v>
      </c>
      <c r="AQ135" s="34">
        <f t="shared" si="14"/>
        <v>69.679000000000002</v>
      </c>
      <c r="AR135" s="34">
        <f t="shared" si="15"/>
        <v>87.72</v>
      </c>
      <c r="AS135" s="34">
        <f t="shared" si="16"/>
        <v>99.003</v>
      </c>
      <c r="AT135" s="34">
        <f t="shared" si="17"/>
        <v>100</v>
      </c>
      <c r="AU135" s="34">
        <f t="shared" si="18"/>
        <v>109.33199999999999</v>
      </c>
      <c r="AV135" s="34">
        <f t="shared" si="19"/>
        <v>120.078</v>
      </c>
      <c r="AW135" s="34">
        <f t="shared" si="20"/>
        <v>127.45099999999999</v>
      </c>
      <c r="AX135" s="34">
        <f t="shared" si="21"/>
        <v>132.113</v>
      </c>
      <c r="AY135" s="34">
        <f t="shared" si="22"/>
        <v>132.65899999999999</v>
      </c>
      <c r="AZ135" s="34">
        <f t="shared" si="23"/>
        <v>138.67699999999999</v>
      </c>
      <c r="BB135" s="17">
        <f>GO!R27</f>
        <v>513233</v>
      </c>
      <c r="BD135" s="32">
        <f t="shared" si="25"/>
        <v>233767.36684</v>
      </c>
      <c r="BE135" s="32">
        <f t="shared" si="70"/>
        <v>195521.24367999999</v>
      </c>
      <c r="BF135" s="32">
        <f t="shared" si="71"/>
        <v>241311.89194000003</v>
      </c>
      <c r="BG135" s="32">
        <f t="shared" si="72"/>
        <v>256857.71951</v>
      </c>
      <c r="BH135" s="32">
        <f t="shared" si="73"/>
        <v>288801.34142999997</v>
      </c>
      <c r="BI135" s="32">
        <f t="shared" si="74"/>
        <v>243744.61636000001</v>
      </c>
      <c r="BJ135" s="32">
        <f t="shared" si="26"/>
        <v>214906.05408999999</v>
      </c>
      <c r="BK135" s="32">
        <f t="shared" si="27"/>
        <v>265336.32867000002</v>
      </c>
      <c r="BL135" s="32">
        <f t="shared" si="28"/>
        <v>298670.81202000001</v>
      </c>
      <c r="BM135" s="32">
        <f t="shared" si="29"/>
        <v>319939.18754000001</v>
      </c>
      <c r="BN135" s="32">
        <f t="shared" si="30"/>
        <v>300887.97858</v>
      </c>
      <c r="BO135" s="32">
        <f t="shared" si="31"/>
        <v>229912.98700999998</v>
      </c>
      <c r="BP135" s="32">
        <f t="shared" si="32"/>
        <v>230636.64554000003</v>
      </c>
      <c r="BQ135" s="32">
        <f t="shared" si="33"/>
        <v>209994.41428</v>
      </c>
      <c r="BR135" s="32">
        <f t="shared" si="34"/>
        <v>256934.70445999998</v>
      </c>
      <c r="BS135" s="32">
        <f t="shared" si="35"/>
        <v>303710.76008000004</v>
      </c>
      <c r="BT135" s="32">
        <f t="shared" si="36"/>
        <v>306867.14302999998</v>
      </c>
      <c r="BU135" s="32">
        <f t="shared" si="37"/>
        <v>305584.06053000002</v>
      </c>
      <c r="BV135" s="32">
        <f t="shared" si="38"/>
        <v>314375.74182</v>
      </c>
      <c r="BW135" s="32">
        <f t="shared" si="39"/>
        <v>333750.28756999999</v>
      </c>
      <c r="BX135" s="32">
        <f t="shared" si="40"/>
        <v>338261.60564000002</v>
      </c>
      <c r="BY135" s="32">
        <f t="shared" si="41"/>
        <v>306928.73099000001</v>
      </c>
      <c r="BZ135" s="32">
        <f t="shared" si="42"/>
        <v>286789.46807</v>
      </c>
      <c r="CA135" s="32">
        <f t="shared" si="43"/>
        <v>323110.96748000005</v>
      </c>
      <c r="CB135" s="32">
        <f t="shared" si="44"/>
        <v>358005.67914999998</v>
      </c>
      <c r="CC135" s="32">
        <f t="shared" si="45"/>
        <v>410345.18049000006</v>
      </c>
      <c r="CD135" s="32">
        <f t="shared" si="46"/>
        <v>422780.81608000002</v>
      </c>
      <c r="CE135" s="32">
        <f t="shared" si="47"/>
        <v>425311.05476999999</v>
      </c>
      <c r="CF135" s="32">
        <f t="shared" si="48"/>
        <v>463788.13277999999</v>
      </c>
      <c r="CG135" s="32">
        <f t="shared" si="49"/>
        <v>486339.59080000006</v>
      </c>
      <c r="CH135" s="32">
        <f t="shared" si="50"/>
        <v>544920.00542000006</v>
      </c>
      <c r="CI135" s="32">
        <f t="shared" si="51"/>
        <v>520223.23346000002</v>
      </c>
      <c r="CJ135" s="32">
        <f t="shared" si="52"/>
        <v>496886.52894999995</v>
      </c>
      <c r="CK135" s="32">
        <f t="shared" si="53"/>
        <v>524185.39222000004</v>
      </c>
      <c r="CL135" s="32">
        <f t="shared" si="54"/>
        <v>537837.39001999993</v>
      </c>
      <c r="CM135" s="32">
        <f t="shared" si="55"/>
        <v>553239.51234999998</v>
      </c>
      <c r="CN135" s="32">
        <f t="shared" si="56"/>
        <v>567876.91751000006</v>
      </c>
      <c r="CO135" s="32">
        <f t="shared" si="57"/>
        <v>572182.94238000002</v>
      </c>
      <c r="CP135" s="32">
        <f t="shared" si="58"/>
        <v>552110.39974999998</v>
      </c>
      <c r="CQ135" s="32">
        <f t="shared" si="59"/>
        <v>448314.15782999998</v>
      </c>
      <c r="CR135" s="32">
        <f t="shared" si="60"/>
        <v>357615.62207000004</v>
      </c>
      <c r="CS135" s="32">
        <f t="shared" si="61"/>
        <v>450207.98759999999</v>
      </c>
      <c r="CT135" s="32">
        <f t="shared" si="62"/>
        <v>508116.06699000002</v>
      </c>
      <c r="CU135" s="32">
        <f t="shared" si="63"/>
        <v>513233</v>
      </c>
      <c r="CV135" s="32">
        <f t="shared" si="64"/>
        <v>561127.90356000001</v>
      </c>
      <c r="CW135" s="32">
        <f t="shared" si="65"/>
        <v>616279.92174000002</v>
      </c>
      <c r="CX135" s="32">
        <f t="shared" si="66"/>
        <v>654120.59083</v>
      </c>
      <c r="CY135" s="32">
        <f t="shared" si="67"/>
        <v>678047.51329000003</v>
      </c>
      <c r="CZ135" s="32">
        <f t="shared" si="68"/>
        <v>680849.76546999987</v>
      </c>
      <c r="DA135" s="32">
        <f t="shared" si="69"/>
        <v>711736.12740999996</v>
      </c>
      <c r="DB135" s="32"/>
    </row>
    <row r="136" spans="2:106" x14ac:dyDescent="0.25">
      <c r="B136" s="17" t="str">
        <f>'Sheet0_Downloaded fr. BEA'!B28</f>
        <v xml:space="preserve">      Other transportation equipment</v>
      </c>
      <c r="C136" s="17">
        <f>'Sheet0_Downloaded fr. BEA'!C28</f>
        <v>65.245999999999995</v>
      </c>
      <c r="D136" s="17">
        <f>'Sheet0_Downloaded fr. BEA'!D28</f>
        <v>58.523000000000003</v>
      </c>
      <c r="E136" s="17">
        <f>'Sheet0_Downloaded fr. BEA'!E28</f>
        <v>54.713999999999999</v>
      </c>
      <c r="F136" s="17">
        <f>'Sheet0_Downloaded fr. BEA'!F28</f>
        <v>53.814</v>
      </c>
      <c r="G136" s="17">
        <f>'Sheet0_Downloaded fr. BEA'!G28</f>
        <v>60.829000000000001</v>
      </c>
      <c r="H136" s="17">
        <f>'Sheet0_Downloaded fr. BEA'!H28</f>
        <v>61.253</v>
      </c>
      <c r="I136" s="17">
        <f>'Sheet0_Downloaded fr. BEA'!I28</f>
        <v>59.469000000000001</v>
      </c>
      <c r="J136" s="17">
        <f>'Sheet0_Downloaded fr. BEA'!J28</f>
        <v>57.646999999999998</v>
      </c>
      <c r="K136" s="17">
        <f>'Sheet0_Downloaded fr. BEA'!K28</f>
        <v>57.847999999999999</v>
      </c>
      <c r="L136" s="17">
        <f>'Sheet0_Downloaded fr. BEA'!L28</f>
        <v>61.508000000000003</v>
      </c>
      <c r="M136" s="17">
        <f>'Sheet0_Downloaded fr. BEA'!M28</f>
        <v>69.350999999999999</v>
      </c>
      <c r="N136" s="17">
        <f>'Sheet0_Downloaded fr. BEA'!N28</f>
        <v>71.837999999999994</v>
      </c>
      <c r="O136" s="17">
        <f>'Sheet0_Downloaded fr. BEA'!O28</f>
        <v>67.796000000000006</v>
      </c>
      <c r="P136" s="17">
        <f>'Sheet0_Downloaded fr. BEA'!P28</f>
        <v>61.158999999999999</v>
      </c>
      <c r="Q136" s="17">
        <f>'Sheet0_Downloaded fr. BEA'!Q28</f>
        <v>62.098999999999997</v>
      </c>
      <c r="R136" s="17">
        <f>'Sheet0_Downloaded fr. BEA'!R28</f>
        <v>62.819000000000003</v>
      </c>
      <c r="S136" s="17">
        <f>'Sheet0_Downloaded fr. BEA'!S28</f>
        <v>69.722999999999999</v>
      </c>
      <c r="T136" s="17">
        <f>'Sheet0_Downloaded fr. BEA'!T28</f>
        <v>76.855000000000004</v>
      </c>
      <c r="U136" s="17">
        <f>'Sheet0_Downloaded fr. BEA'!U28</f>
        <v>77.355000000000004</v>
      </c>
      <c r="V136" s="17">
        <f>'Sheet0_Downloaded fr. BEA'!V28</f>
        <v>79.903999999999996</v>
      </c>
      <c r="W136" s="17">
        <f>'Sheet0_Downloaded fr. BEA'!W28</f>
        <v>79.741</v>
      </c>
      <c r="X136" s="17">
        <f>'Sheet0_Downloaded fr. BEA'!X28</f>
        <v>84.903000000000006</v>
      </c>
      <c r="Y136" s="17">
        <f>'Sheet0_Downloaded fr. BEA'!Y28</f>
        <v>81.968000000000004</v>
      </c>
      <c r="Z136" s="17">
        <f>'Sheet0_Downloaded fr. BEA'!Z28</f>
        <v>80.239000000000004</v>
      </c>
      <c r="AA136" s="31">
        <f>'Sheet0_Downloaded fr. BEA'!AA28</f>
        <v>73.534000000000006</v>
      </c>
      <c r="AB136" s="31">
        <f>'Sheet0_Downloaded fr. BEA'!AB28</f>
        <v>66.174999999999997</v>
      </c>
      <c r="AC136" s="31">
        <f>'Sheet0_Downloaded fr. BEA'!AC28</f>
        <v>62.459000000000003</v>
      </c>
      <c r="AD136" s="31">
        <f>'Sheet0_Downloaded fr. BEA'!AD28</f>
        <v>65.623999999999995</v>
      </c>
      <c r="AE136" s="31">
        <f>'Sheet0_Downloaded fr. BEA'!AE28</f>
        <v>73.400000000000006</v>
      </c>
      <c r="AF136" s="34">
        <f t="shared" si="3"/>
        <v>86.177000000000007</v>
      </c>
      <c r="AG136" s="25">
        <f t="shared" si="4"/>
        <v>83.581999999999994</v>
      </c>
      <c r="AH136" s="34">
        <f t="shared" si="5"/>
        <v>73.004000000000005</v>
      </c>
      <c r="AI136" s="34">
        <f t="shared" si="6"/>
        <v>79.822000000000003</v>
      </c>
      <c r="AJ136" s="34">
        <f t="shared" si="7"/>
        <v>76.703000000000003</v>
      </c>
      <c r="AK136" s="34">
        <f t="shared" si="8"/>
        <v>73.224999999999994</v>
      </c>
      <c r="AL136" s="34">
        <f t="shared" si="9"/>
        <v>72.742000000000004</v>
      </c>
      <c r="AM136" s="34">
        <f t="shared" si="10"/>
        <v>81.99</v>
      </c>
      <c r="AN136" s="34">
        <f t="shared" si="11"/>
        <v>82.430999999999997</v>
      </c>
      <c r="AO136" s="34">
        <f t="shared" si="12"/>
        <v>99.460999999999999</v>
      </c>
      <c r="AP136" s="34">
        <f t="shared" si="13"/>
        <v>98.838999999999999</v>
      </c>
      <c r="AQ136" s="34">
        <f t="shared" si="14"/>
        <v>89.671000000000006</v>
      </c>
      <c r="AR136" s="34">
        <f t="shared" si="15"/>
        <v>89.072999999999993</v>
      </c>
      <c r="AS136" s="34">
        <f t="shared" si="16"/>
        <v>90.557000000000002</v>
      </c>
      <c r="AT136" s="34">
        <f t="shared" si="17"/>
        <v>100</v>
      </c>
      <c r="AU136" s="34">
        <f t="shared" si="18"/>
        <v>103.82299999999999</v>
      </c>
      <c r="AV136" s="34">
        <f t="shared" si="19"/>
        <v>108.752</v>
      </c>
      <c r="AW136" s="34">
        <f t="shared" si="20"/>
        <v>110.345</v>
      </c>
      <c r="AX136" s="34">
        <f t="shared" si="21"/>
        <v>104.25</v>
      </c>
      <c r="AY136" s="34">
        <f t="shared" si="22"/>
        <v>104.46599999999999</v>
      </c>
      <c r="AZ136" s="34">
        <f t="shared" si="23"/>
        <v>110.78400000000001</v>
      </c>
      <c r="BB136" s="17">
        <f>GO!R28</f>
        <v>290545</v>
      </c>
      <c r="BD136" s="32">
        <f t="shared" si="25"/>
        <v>189568.99069999999</v>
      </c>
      <c r="BE136" s="32">
        <f t="shared" si="70"/>
        <v>170035.65035000001</v>
      </c>
      <c r="BF136" s="32">
        <f t="shared" si="71"/>
        <v>158968.79129999998</v>
      </c>
      <c r="BG136" s="32">
        <f t="shared" si="72"/>
        <v>156353.88630000001</v>
      </c>
      <c r="BH136" s="32">
        <f t="shared" si="73"/>
        <v>176735.61804999999</v>
      </c>
      <c r="BI136" s="32">
        <f t="shared" si="74"/>
        <v>177967.52885000003</v>
      </c>
      <c r="BJ136" s="32">
        <f t="shared" si="26"/>
        <v>172784.20605000001</v>
      </c>
      <c r="BK136" s="32">
        <f t="shared" si="27"/>
        <v>167490.47615</v>
      </c>
      <c r="BL136" s="32">
        <f t="shared" si="28"/>
        <v>168074.47160000002</v>
      </c>
      <c r="BM136" s="32">
        <f t="shared" si="29"/>
        <v>178708.4186</v>
      </c>
      <c r="BN136" s="32">
        <f t="shared" si="30"/>
        <v>201495.86294999998</v>
      </c>
      <c r="BO136" s="32">
        <f t="shared" si="31"/>
        <v>208721.71709999998</v>
      </c>
      <c r="BP136" s="32">
        <f t="shared" si="32"/>
        <v>196977.88820000002</v>
      </c>
      <c r="BQ136" s="32">
        <f t="shared" si="33"/>
        <v>177694.41655000002</v>
      </c>
      <c r="BR136" s="32">
        <f t="shared" si="34"/>
        <v>180425.53954999999</v>
      </c>
      <c r="BS136" s="32">
        <f t="shared" si="35"/>
        <v>182517.46355000001</v>
      </c>
      <c r="BT136" s="32">
        <f t="shared" si="36"/>
        <v>202576.69035000002</v>
      </c>
      <c r="BU136" s="32">
        <f t="shared" si="37"/>
        <v>223298.35975000003</v>
      </c>
      <c r="BV136" s="32">
        <f t="shared" si="38"/>
        <v>224751.08475000001</v>
      </c>
      <c r="BW136" s="32">
        <f t="shared" si="39"/>
        <v>232157.07680000001</v>
      </c>
      <c r="BX136" s="32">
        <f t="shared" si="40"/>
        <v>231683.48845</v>
      </c>
      <c r="BY136" s="32">
        <f t="shared" si="41"/>
        <v>246681.42135000002</v>
      </c>
      <c r="BZ136" s="32">
        <f t="shared" si="42"/>
        <v>238153.92560000002</v>
      </c>
      <c r="CA136" s="32">
        <f t="shared" si="43"/>
        <v>233130.40255000003</v>
      </c>
      <c r="CB136" s="32">
        <f t="shared" si="44"/>
        <v>213649.36030000003</v>
      </c>
      <c r="CC136" s="32">
        <f t="shared" si="45"/>
        <v>192268.15375</v>
      </c>
      <c r="CD136" s="32">
        <f t="shared" si="46"/>
        <v>181471.50155000002</v>
      </c>
      <c r="CE136" s="32">
        <f t="shared" si="47"/>
        <v>190667.25079999998</v>
      </c>
      <c r="CF136" s="32">
        <f t="shared" si="48"/>
        <v>213260.03</v>
      </c>
      <c r="CG136" s="32">
        <f t="shared" si="49"/>
        <v>250382.96465000004</v>
      </c>
      <c r="CH136" s="32">
        <f t="shared" si="50"/>
        <v>242843.32189999998</v>
      </c>
      <c r="CI136" s="32">
        <f t="shared" si="51"/>
        <v>212109.4718</v>
      </c>
      <c r="CJ136" s="32">
        <f t="shared" si="52"/>
        <v>231918.82990000001</v>
      </c>
      <c r="CK136" s="32">
        <f t="shared" si="53"/>
        <v>222856.73135000002</v>
      </c>
      <c r="CL136" s="32">
        <f t="shared" si="54"/>
        <v>212751.57625000001</v>
      </c>
      <c r="CM136" s="32">
        <f t="shared" si="55"/>
        <v>211348.2439</v>
      </c>
      <c r="CN136" s="32">
        <f t="shared" si="56"/>
        <v>238217.84549999997</v>
      </c>
      <c r="CO136" s="32">
        <f t="shared" si="57"/>
        <v>239499.14895</v>
      </c>
      <c r="CP136" s="32">
        <f t="shared" si="58"/>
        <v>288978.96244999999</v>
      </c>
      <c r="CQ136" s="32">
        <f t="shared" si="59"/>
        <v>287171.77254999999</v>
      </c>
      <c r="CR136" s="32">
        <f t="shared" si="60"/>
        <v>260534.60695000002</v>
      </c>
      <c r="CS136" s="32">
        <f t="shared" si="61"/>
        <v>258797.14784999998</v>
      </c>
      <c r="CT136" s="32">
        <f t="shared" si="62"/>
        <v>263108.83565000002</v>
      </c>
      <c r="CU136" s="32">
        <f t="shared" si="63"/>
        <v>290545</v>
      </c>
      <c r="CV136" s="32">
        <f t="shared" si="64"/>
        <v>301652.53534999996</v>
      </c>
      <c r="CW136" s="32">
        <f t="shared" si="65"/>
        <v>315973.49839999998</v>
      </c>
      <c r="CX136" s="32">
        <f t="shared" si="66"/>
        <v>320601.88024999999</v>
      </c>
      <c r="CY136" s="32">
        <f t="shared" si="67"/>
        <v>302893.16250000003</v>
      </c>
      <c r="CZ136" s="32">
        <f t="shared" si="68"/>
        <v>303520.73969999998</v>
      </c>
      <c r="DA136" s="32">
        <f t="shared" si="69"/>
        <v>321877.37280000001</v>
      </c>
      <c r="DB136" s="32"/>
    </row>
    <row r="137" spans="2:106" x14ac:dyDescent="0.25">
      <c r="B137" s="17" t="str">
        <f>'Sheet0_Downloaded fr. BEA'!B29</f>
        <v xml:space="preserve">      Furniture and related products</v>
      </c>
      <c r="C137" s="17">
        <f>'Sheet0_Downloaded fr. BEA'!C29</f>
        <v>62.575000000000003</v>
      </c>
      <c r="D137" s="17">
        <f>'Sheet0_Downloaded fr. BEA'!D29</f>
        <v>60.274999999999999</v>
      </c>
      <c r="E137" s="17">
        <f>'Sheet0_Downloaded fr. BEA'!E29</f>
        <v>62.561999999999998</v>
      </c>
      <c r="F137" s="17">
        <f>'Sheet0_Downloaded fr. BEA'!F29</f>
        <v>72.897999999999996</v>
      </c>
      <c r="G137" s="17">
        <f>'Sheet0_Downloaded fr. BEA'!G29</f>
        <v>77.375</v>
      </c>
      <c r="H137" s="17">
        <f>'Sheet0_Downloaded fr. BEA'!H29</f>
        <v>71.251999999999995</v>
      </c>
      <c r="I137" s="17">
        <f>'Sheet0_Downloaded fr. BEA'!I29</f>
        <v>62.079000000000001</v>
      </c>
      <c r="J137" s="17">
        <f>'Sheet0_Downloaded fr. BEA'!J29</f>
        <v>68.363</v>
      </c>
      <c r="K137" s="17">
        <f>'Sheet0_Downloaded fr. BEA'!K29</f>
        <v>78.912000000000006</v>
      </c>
      <c r="L137" s="17">
        <f>'Sheet0_Downloaded fr. BEA'!L29</f>
        <v>85.213999999999999</v>
      </c>
      <c r="M137" s="17">
        <f>'Sheet0_Downloaded fr. BEA'!M29</f>
        <v>84.305000000000007</v>
      </c>
      <c r="N137" s="17">
        <f>'Sheet0_Downloaded fr. BEA'!N29</f>
        <v>81.918999999999997</v>
      </c>
      <c r="O137" s="17">
        <f>'Sheet0_Downloaded fr. BEA'!O29</f>
        <v>81.444999999999993</v>
      </c>
      <c r="P137" s="17">
        <f>'Sheet0_Downloaded fr. BEA'!P29</f>
        <v>77.594999999999999</v>
      </c>
      <c r="Q137" s="17">
        <f>'Sheet0_Downloaded fr. BEA'!Q29</f>
        <v>83.975999999999999</v>
      </c>
      <c r="R137" s="17">
        <f>'Sheet0_Downloaded fr. BEA'!R29</f>
        <v>93.117999999999995</v>
      </c>
      <c r="S137" s="17">
        <f>'Sheet0_Downloaded fr. BEA'!S29</f>
        <v>94.131</v>
      </c>
      <c r="T137" s="17">
        <f>'Sheet0_Downloaded fr. BEA'!T29</f>
        <v>97.619</v>
      </c>
      <c r="U137" s="17">
        <f>'Sheet0_Downloaded fr. BEA'!U29</f>
        <v>109.398</v>
      </c>
      <c r="V137" s="17">
        <f>'Sheet0_Downloaded fr. BEA'!V29</f>
        <v>107.996</v>
      </c>
      <c r="W137" s="17">
        <f>'Sheet0_Downloaded fr. BEA'!W29</f>
        <v>108.642</v>
      </c>
      <c r="X137" s="17">
        <f>'Sheet0_Downloaded fr. BEA'!X29</f>
        <v>105.892</v>
      </c>
      <c r="Y137" s="17">
        <f>'Sheet0_Downloaded fr. BEA'!Y29</f>
        <v>97.909000000000006</v>
      </c>
      <c r="Z137" s="17">
        <f>'Sheet0_Downloaded fr. BEA'!Z29</f>
        <v>105.54900000000001</v>
      </c>
      <c r="AA137" s="31">
        <f>'Sheet0_Downloaded fr. BEA'!AA29</f>
        <v>108.83799999999999</v>
      </c>
      <c r="AB137" s="31">
        <f>'Sheet0_Downloaded fr. BEA'!AB29</f>
        <v>112.70699999999999</v>
      </c>
      <c r="AC137" s="31">
        <f>'Sheet0_Downloaded fr. BEA'!AC29</f>
        <v>114.59099999999999</v>
      </c>
      <c r="AD137" s="31">
        <f>'Sheet0_Downloaded fr. BEA'!AD29</f>
        <v>116.604</v>
      </c>
      <c r="AE137" s="31">
        <f>'Sheet0_Downloaded fr. BEA'!AE29</f>
        <v>128.31800000000001</v>
      </c>
      <c r="AF137" s="34">
        <f t="shared" si="3"/>
        <v>136.5</v>
      </c>
      <c r="AG137" s="25">
        <f t="shared" si="4"/>
        <v>139.428</v>
      </c>
      <c r="AH137" s="34">
        <f t="shared" si="5"/>
        <v>147.232</v>
      </c>
      <c r="AI137" s="34">
        <f t="shared" si="6"/>
        <v>139.952</v>
      </c>
      <c r="AJ137" s="34">
        <f t="shared" si="7"/>
        <v>143.47</v>
      </c>
      <c r="AK137" s="34">
        <f t="shared" si="8"/>
        <v>141.56</v>
      </c>
      <c r="AL137" s="34">
        <f t="shared" si="9"/>
        <v>144.619</v>
      </c>
      <c r="AM137" s="34">
        <f t="shared" si="10"/>
        <v>150.119</v>
      </c>
      <c r="AN137" s="34">
        <f t="shared" si="11"/>
        <v>149.28100000000001</v>
      </c>
      <c r="AO137" s="34">
        <f t="shared" si="12"/>
        <v>144.84399999999999</v>
      </c>
      <c r="AP137" s="34">
        <f t="shared" si="13"/>
        <v>125.758</v>
      </c>
      <c r="AQ137" s="34">
        <f t="shared" si="14"/>
        <v>94.742000000000004</v>
      </c>
      <c r="AR137" s="34">
        <f t="shared" si="15"/>
        <v>91.099000000000004</v>
      </c>
      <c r="AS137" s="34">
        <f t="shared" si="16"/>
        <v>89.260999999999996</v>
      </c>
      <c r="AT137" s="34">
        <f t="shared" si="17"/>
        <v>100</v>
      </c>
      <c r="AU137" s="34">
        <f t="shared" si="18"/>
        <v>100.93600000000001</v>
      </c>
      <c r="AV137" s="34">
        <f t="shared" si="19"/>
        <v>101.54300000000001</v>
      </c>
      <c r="AW137" s="34">
        <f t="shared" si="20"/>
        <v>107.256</v>
      </c>
      <c r="AX137" s="34">
        <f t="shared" si="21"/>
        <v>107.262</v>
      </c>
      <c r="AY137" s="34">
        <f t="shared" si="22"/>
        <v>107.73</v>
      </c>
      <c r="AZ137" s="34">
        <f t="shared" si="23"/>
        <v>107.833</v>
      </c>
      <c r="BB137" s="17">
        <f>GO!R29</f>
        <v>65728</v>
      </c>
      <c r="BD137" s="32">
        <f t="shared" si="25"/>
        <v>41129.296000000002</v>
      </c>
      <c r="BE137" s="32">
        <f t="shared" si="70"/>
        <v>39617.551999999996</v>
      </c>
      <c r="BF137" s="32">
        <f t="shared" si="71"/>
        <v>41120.751360000002</v>
      </c>
      <c r="BG137" s="32">
        <f t="shared" si="72"/>
        <v>47914.397440000001</v>
      </c>
      <c r="BH137" s="32">
        <f t="shared" si="73"/>
        <v>50857.04</v>
      </c>
      <c r="BI137" s="32">
        <f t="shared" si="74"/>
        <v>46832.514559999996</v>
      </c>
      <c r="BJ137" s="32">
        <f t="shared" si="26"/>
        <v>40803.28512</v>
      </c>
      <c r="BK137" s="32">
        <f t="shared" si="27"/>
        <v>44933.632640000003</v>
      </c>
      <c r="BL137" s="32">
        <f t="shared" si="28"/>
        <v>51867.279360000008</v>
      </c>
      <c r="BM137" s="32">
        <f t="shared" si="29"/>
        <v>56009.457920000008</v>
      </c>
      <c r="BN137" s="32">
        <f t="shared" si="30"/>
        <v>55411.990400000002</v>
      </c>
      <c r="BO137" s="32">
        <f t="shared" si="31"/>
        <v>53843.72032</v>
      </c>
      <c r="BP137" s="32">
        <f t="shared" si="32"/>
        <v>53532.169600000001</v>
      </c>
      <c r="BQ137" s="32">
        <f t="shared" si="33"/>
        <v>51001.641600000003</v>
      </c>
      <c r="BR137" s="32">
        <f t="shared" si="34"/>
        <v>55195.745280000003</v>
      </c>
      <c r="BS137" s="32">
        <f t="shared" si="35"/>
        <v>61204.599040000001</v>
      </c>
      <c r="BT137" s="32">
        <f t="shared" si="36"/>
        <v>61870.42368</v>
      </c>
      <c r="BU137" s="32">
        <f t="shared" si="37"/>
        <v>64163.016320000002</v>
      </c>
      <c r="BV137" s="32">
        <f t="shared" si="38"/>
        <v>71905.117440000002</v>
      </c>
      <c r="BW137" s="32">
        <f t="shared" si="39"/>
        <v>70983.610879999993</v>
      </c>
      <c r="BX137" s="32">
        <f t="shared" si="40"/>
        <v>71408.213759999999</v>
      </c>
      <c r="BY137" s="32">
        <f t="shared" si="41"/>
        <v>69600.693760000009</v>
      </c>
      <c r="BZ137" s="32">
        <f t="shared" si="42"/>
        <v>64353.627520000002</v>
      </c>
      <c r="CA137" s="32">
        <f t="shared" si="43"/>
        <v>69375.24672000001</v>
      </c>
      <c r="CB137" s="32">
        <f t="shared" si="44"/>
        <v>71537.040639999992</v>
      </c>
      <c r="CC137" s="32">
        <f t="shared" si="45"/>
        <v>74080.056960000002</v>
      </c>
      <c r="CD137" s="32">
        <f t="shared" si="46"/>
        <v>75318.372480000005</v>
      </c>
      <c r="CE137" s="32">
        <f t="shared" si="47"/>
        <v>76641.47712000001</v>
      </c>
      <c r="CF137" s="32">
        <f t="shared" si="48"/>
        <v>84340.855040000009</v>
      </c>
      <c r="CG137" s="32">
        <f t="shared" si="49"/>
        <v>89718.720000000001</v>
      </c>
      <c r="CH137" s="32">
        <f t="shared" si="50"/>
        <v>91643.235840000008</v>
      </c>
      <c r="CI137" s="32">
        <f t="shared" si="51"/>
        <v>96772.648960000006</v>
      </c>
      <c r="CJ137" s="32">
        <f t="shared" si="52"/>
        <v>91987.650559999995</v>
      </c>
      <c r="CK137" s="32">
        <f t="shared" si="53"/>
        <v>94299.96160000001</v>
      </c>
      <c r="CL137" s="32">
        <f t="shared" si="54"/>
        <v>93044.556800000006</v>
      </c>
      <c r="CM137" s="32">
        <f t="shared" si="55"/>
        <v>95055.176319999999</v>
      </c>
      <c r="CN137" s="32">
        <f t="shared" si="56"/>
        <v>98670.216319999992</v>
      </c>
      <c r="CO137" s="32">
        <f t="shared" si="57"/>
        <v>98119.415680000006</v>
      </c>
      <c r="CP137" s="32">
        <f t="shared" si="58"/>
        <v>95203.064320000005</v>
      </c>
      <c r="CQ137" s="32">
        <f t="shared" si="59"/>
        <v>82658.218240000002</v>
      </c>
      <c r="CR137" s="32">
        <f t="shared" si="60"/>
        <v>62272.021760000003</v>
      </c>
      <c r="CS137" s="32">
        <f t="shared" si="61"/>
        <v>59877.550720000007</v>
      </c>
      <c r="CT137" s="32">
        <f t="shared" si="62"/>
        <v>58669.470079999999</v>
      </c>
      <c r="CU137" s="32">
        <f t="shared" si="63"/>
        <v>65728</v>
      </c>
      <c r="CV137" s="32">
        <f t="shared" si="64"/>
        <v>66343.214080000005</v>
      </c>
      <c r="CW137" s="32">
        <f t="shared" si="65"/>
        <v>66742.183040000004</v>
      </c>
      <c r="CX137" s="32">
        <f t="shared" si="66"/>
        <v>70497.223679999996</v>
      </c>
      <c r="CY137" s="32">
        <f t="shared" si="67"/>
        <v>70501.167359999992</v>
      </c>
      <c r="CZ137" s="32">
        <f t="shared" si="68"/>
        <v>70808.774400000009</v>
      </c>
      <c r="DA137" s="32">
        <f t="shared" si="69"/>
        <v>70876.474239999996</v>
      </c>
      <c r="DB137" s="32"/>
    </row>
    <row r="138" spans="2:106" x14ac:dyDescent="0.25">
      <c r="B138" s="17" t="str">
        <f>'Sheet0_Downloaded fr. BEA'!B30</f>
        <v xml:space="preserve">      Miscellaneous manufacturing</v>
      </c>
      <c r="C138" s="17">
        <f>'Sheet0_Downloaded fr. BEA'!C30</f>
        <v>39.731999999999999</v>
      </c>
      <c r="D138" s="17">
        <f>'Sheet0_Downloaded fr. BEA'!D30</f>
        <v>38.412999999999997</v>
      </c>
      <c r="E138" s="17">
        <f>'Sheet0_Downloaded fr. BEA'!E30</f>
        <v>38.573999999999998</v>
      </c>
      <c r="F138" s="17">
        <f>'Sheet0_Downloaded fr. BEA'!F30</f>
        <v>44.277000000000001</v>
      </c>
      <c r="G138" s="17">
        <f>'Sheet0_Downloaded fr. BEA'!G30</f>
        <v>45.131999999999998</v>
      </c>
      <c r="H138" s="17">
        <f>'Sheet0_Downloaded fr. BEA'!H30</f>
        <v>43.308</v>
      </c>
      <c r="I138" s="17">
        <f>'Sheet0_Downloaded fr. BEA'!I30</f>
        <v>41.319000000000003</v>
      </c>
      <c r="J138" s="17">
        <f>'Sheet0_Downloaded fr. BEA'!J30</f>
        <v>43.435000000000002</v>
      </c>
      <c r="K138" s="17">
        <f>'Sheet0_Downloaded fr. BEA'!K30</f>
        <v>47.03</v>
      </c>
      <c r="L138" s="17">
        <f>'Sheet0_Downloaded fr. BEA'!L30</f>
        <v>47.72</v>
      </c>
      <c r="M138" s="17">
        <f>'Sheet0_Downloaded fr. BEA'!M30</f>
        <v>47.71</v>
      </c>
      <c r="N138" s="17">
        <f>'Sheet0_Downloaded fr. BEA'!N30</f>
        <v>44.704999999999998</v>
      </c>
      <c r="O138" s="17">
        <f>'Sheet0_Downloaded fr. BEA'!O30</f>
        <v>46.746000000000002</v>
      </c>
      <c r="P138" s="17">
        <f>'Sheet0_Downloaded fr. BEA'!P30</f>
        <v>47.408000000000001</v>
      </c>
      <c r="Q138" s="17">
        <f>'Sheet0_Downloaded fr. BEA'!Q30</f>
        <v>46.213000000000001</v>
      </c>
      <c r="R138" s="17">
        <f>'Sheet0_Downloaded fr. BEA'!R30</f>
        <v>48.685000000000002</v>
      </c>
      <c r="S138" s="17">
        <f>'Sheet0_Downloaded fr. BEA'!S30</f>
        <v>49.094000000000001</v>
      </c>
      <c r="T138" s="17">
        <f>'Sheet0_Downloaded fr. BEA'!T30</f>
        <v>49.838000000000001</v>
      </c>
      <c r="U138" s="17">
        <f>'Sheet0_Downloaded fr. BEA'!U30</f>
        <v>57.701000000000001</v>
      </c>
      <c r="V138" s="17">
        <f>'Sheet0_Downloaded fr. BEA'!V30</f>
        <v>61.744</v>
      </c>
      <c r="W138" s="17">
        <f>'Sheet0_Downloaded fr. BEA'!W30</f>
        <v>62.066000000000003</v>
      </c>
      <c r="X138" s="17">
        <f>'Sheet0_Downloaded fr. BEA'!X30</f>
        <v>64.703000000000003</v>
      </c>
      <c r="Y138" s="17">
        <f>'Sheet0_Downloaded fr. BEA'!Y30</f>
        <v>65.218999999999994</v>
      </c>
      <c r="Z138" s="17">
        <f>'Sheet0_Downloaded fr. BEA'!Z30</f>
        <v>67.674999999999997</v>
      </c>
      <c r="AA138" s="31">
        <f>'Sheet0_Downloaded fr. BEA'!AA30</f>
        <v>72.126000000000005</v>
      </c>
      <c r="AB138" s="31">
        <f>'Sheet0_Downloaded fr. BEA'!AB30</f>
        <v>73.804000000000002</v>
      </c>
      <c r="AC138" s="31">
        <f>'Sheet0_Downloaded fr. BEA'!AC30</f>
        <v>77.474999999999994</v>
      </c>
      <c r="AD138" s="31">
        <f>'Sheet0_Downloaded fr. BEA'!AD30</f>
        <v>82.275999999999996</v>
      </c>
      <c r="AE138" s="31">
        <f>'Sheet0_Downloaded fr. BEA'!AE30</f>
        <v>88.766000000000005</v>
      </c>
      <c r="AF138" s="34">
        <f t="shared" si="3"/>
        <v>92.611999999999995</v>
      </c>
      <c r="AG138" s="25">
        <f t="shared" si="4"/>
        <v>90.724999999999994</v>
      </c>
      <c r="AH138" s="34">
        <f t="shared" si="5"/>
        <v>100.925</v>
      </c>
      <c r="AI138" s="34">
        <f t="shared" si="6"/>
        <v>92.207999999999998</v>
      </c>
      <c r="AJ138" s="34">
        <f t="shared" si="7"/>
        <v>97.718999999999994</v>
      </c>
      <c r="AK138" s="34">
        <f t="shared" si="8"/>
        <v>100.252</v>
      </c>
      <c r="AL138" s="34">
        <f t="shared" si="9"/>
        <v>100.254</v>
      </c>
      <c r="AM138" s="34">
        <f t="shared" si="10"/>
        <v>108.753</v>
      </c>
      <c r="AN138" s="34">
        <f t="shared" si="11"/>
        <v>111.77</v>
      </c>
      <c r="AO138" s="34">
        <f t="shared" si="12"/>
        <v>111.52200000000001</v>
      </c>
      <c r="AP138" s="34">
        <f t="shared" si="13"/>
        <v>115.593</v>
      </c>
      <c r="AQ138" s="34">
        <f t="shared" si="14"/>
        <v>108.245</v>
      </c>
      <c r="AR138" s="34">
        <f t="shared" si="15"/>
        <v>106.46</v>
      </c>
      <c r="AS138" s="34">
        <f t="shared" si="16"/>
        <v>105.40300000000001</v>
      </c>
      <c r="AT138" s="34">
        <f t="shared" si="17"/>
        <v>100</v>
      </c>
      <c r="AU138" s="34">
        <f t="shared" si="18"/>
        <v>106.502</v>
      </c>
      <c r="AV138" s="34">
        <f t="shared" si="19"/>
        <v>102.96</v>
      </c>
      <c r="AW138" s="34">
        <f t="shared" si="20"/>
        <v>104.26300000000001</v>
      </c>
      <c r="AX138" s="34">
        <f t="shared" si="21"/>
        <v>104.45399999999999</v>
      </c>
      <c r="AY138" s="34">
        <f t="shared" si="22"/>
        <v>105.76300000000001</v>
      </c>
      <c r="AZ138" s="34">
        <f t="shared" si="23"/>
        <v>108.378</v>
      </c>
      <c r="BB138" s="17">
        <f>GO!R30</f>
        <v>155646</v>
      </c>
      <c r="BD138" s="32">
        <f t="shared" si="25"/>
        <v>61841.268719999993</v>
      </c>
      <c r="BE138" s="32">
        <f t="shared" si="70"/>
        <v>59788.297979999996</v>
      </c>
      <c r="BF138" s="32">
        <f t="shared" si="71"/>
        <v>60038.888039999998</v>
      </c>
      <c r="BG138" s="32">
        <f t="shared" si="72"/>
        <v>68915.379419999997</v>
      </c>
      <c r="BH138" s="32">
        <f t="shared" si="73"/>
        <v>70246.152719999998</v>
      </c>
      <c r="BI138" s="32">
        <f t="shared" si="74"/>
        <v>67407.169680000006</v>
      </c>
      <c r="BJ138" s="32">
        <f t="shared" si="26"/>
        <v>64311.370739999998</v>
      </c>
      <c r="BK138" s="32">
        <f t="shared" si="27"/>
        <v>67604.840100000001</v>
      </c>
      <c r="BL138" s="32">
        <f t="shared" si="28"/>
        <v>73200.313800000004</v>
      </c>
      <c r="BM138" s="32">
        <f t="shared" si="29"/>
        <v>74274.271200000003</v>
      </c>
      <c r="BN138" s="32">
        <f t="shared" si="30"/>
        <v>74258.706600000005</v>
      </c>
      <c r="BO138" s="32">
        <f t="shared" si="31"/>
        <v>69581.544299999994</v>
      </c>
      <c r="BP138" s="32">
        <f t="shared" si="32"/>
        <v>72758.279160000006</v>
      </c>
      <c r="BQ138" s="32">
        <f t="shared" si="33"/>
        <v>73788.655679999996</v>
      </c>
      <c r="BR138" s="32">
        <f t="shared" si="34"/>
        <v>71928.685980000009</v>
      </c>
      <c r="BS138" s="32">
        <f t="shared" si="35"/>
        <v>75776.255100000009</v>
      </c>
      <c r="BT138" s="32">
        <f t="shared" si="36"/>
        <v>76412.847240000003</v>
      </c>
      <c r="BU138" s="32">
        <f t="shared" si="37"/>
        <v>77570.853480000005</v>
      </c>
      <c r="BV138" s="32">
        <f t="shared" si="38"/>
        <v>89809.298460000005</v>
      </c>
      <c r="BW138" s="32">
        <f t="shared" si="39"/>
        <v>96102.06624</v>
      </c>
      <c r="BX138" s="32">
        <f t="shared" si="40"/>
        <v>96603.246360000005</v>
      </c>
      <c r="BY138" s="32">
        <f t="shared" si="41"/>
        <v>100707.63138000001</v>
      </c>
      <c r="BZ138" s="32">
        <f t="shared" si="42"/>
        <v>101510.76474</v>
      </c>
      <c r="CA138" s="32">
        <f t="shared" si="43"/>
        <v>105333.43049999999</v>
      </c>
      <c r="CB138" s="32">
        <f t="shared" si="44"/>
        <v>112261.23396000001</v>
      </c>
      <c r="CC138" s="32">
        <f t="shared" si="45"/>
        <v>114872.97383999999</v>
      </c>
      <c r="CD138" s="32">
        <f t="shared" si="46"/>
        <v>120586.73849999999</v>
      </c>
      <c r="CE138" s="32">
        <f t="shared" si="47"/>
        <v>128059.30296</v>
      </c>
      <c r="CF138" s="32">
        <f t="shared" si="48"/>
        <v>138160.72836000001</v>
      </c>
      <c r="CG138" s="32">
        <f t="shared" si="49"/>
        <v>144146.87351999999</v>
      </c>
      <c r="CH138" s="32">
        <f t="shared" si="50"/>
        <v>141209.83350000001</v>
      </c>
      <c r="CI138" s="32">
        <f t="shared" si="51"/>
        <v>157085.7255</v>
      </c>
      <c r="CJ138" s="32">
        <f t="shared" si="52"/>
        <v>143518.06367999999</v>
      </c>
      <c r="CK138" s="32">
        <f t="shared" si="53"/>
        <v>152095.71474</v>
      </c>
      <c r="CL138" s="32">
        <f t="shared" si="54"/>
        <v>156038.22792</v>
      </c>
      <c r="CM138" s="32">
        <f t="shared" si="55"/>
        <v>156041.34084000002</v>
      </c>
      <c r="CN138" s="32">
        <f t="shared" si="56"/>
        <v>169269.69438</v>
      </c>
      <c r="CO138" s="32">
        <f t="shared" si="57"/>
        <v>173965.53419999999</v>
      </c>
      <c r="CP138" s="32">
        <f t="shared" si="58"/>
        <v>173579.53212000002</v>
      </c>
      <c r="CQ138" s="32">
        <f t="shared" si="59"/>
        <v>179915.88078000001</v>
      </c>
      <c r="CR138" s="32">
        <f t="shared" si="60"/>
        <v>168479.01269999999</v>
      </c>
      <c r="CS138" s="32">
        <f t="shared" si="61"/>
        <v>165700.7316</v>
      </c>
      <c r="CT138" s="32">
        <f t="shared" si="62"/>
        <v>164055.55338000003</v>
      </c>
      <c r="CU138" s="32">
        <f t="shared" si="63"/>
        <v>155646</v>
      </c>
      <c r="CV138" s="32">
        <f t="shared" si="64"/>
        <v>165766.10292</v>
      </c>
      <c r="CW138" s="32">
        <f t="shared" si="65"/>
        <v>160253.12159999998</v>
      </c>
      <c r="CX138" s="32">
        <f t="shared" si="66"/>
        <v>162281.18898000001</v>
      </c>
      <c r="CY138" s="32">
        <f t="shared" si="67"/>
        <v>162578.47283999997</v>
      </c>
      <c r="CZ138" s="32">
        <f t="shared" si="68"/>
        <v>164615.87898000001</v>
      </c>
      <c r="DA138" s="32">
        <f t="shared" si="69"/>
        <v>168686.02188000001</v>
      </c>
      <c r="DB138" s="32"/>
    </row>
    <row r="139" spans="2:106" x14ac:dyDescent="0.25">
      <c r="B139" s="17" t="str">
        <f>'Sheet0_Downloaded fr. BEA'!B31</f>
        <v xml:space="preserve">    Nondurable goods</v>
      </c>
      <c r="C139" s="17">
        <f>'Sheet0_Downloaded fr. BEA'!C31</f>
        <v>59.073999999999998</v>
      </c>
      <c r="D139" s="17">
        <f>'Sheet0_Downloaded fr. BEA'!D31</f>
        <v>58.506999999999998</v>
      </c>
      <c r="E139" s="17">
        <f>'Sheet0_Downloaded fr. BEA'!E31</f>
        <v>60.244999999999997</v>
      </c>
      <c r="F139" s="17">
        <f>'Sheet0_Downloaded fr. BEA'!F31</f>
        <v>64.194999999999993</v>
      </c>
      <c r="G139" s="17">
        <f>'Sheet0_Downloaded fr. BEA'!G31</f>
        <v>66.558999999999997</v>
      </c>
      <c r="H139" s="17">
        <f>'Sheet0_Downloaded fr. BEA'!H31</f>
        <v>67.844999999999999</v>
      </c>
      <c r="I139" s="17">
        <f>'Sheet0_Downloaded fr. BEA'!I31</f>
        <v>65.183999999999997</v>
      </c>
      <c r="J139" s="17">
        <f>'Sheet0_Downloaded fr. BEA'!J31</f>
        <v>70.712999999999994</v>
      </c>
      <c r="K139" s="17">
        <f>'Sheet0_Downloaded fr. BEA'!K31</f>
        <v>75.216999999999999</v>
      </c>
      <c r="L139" s="17">
        <f>'Sheet0_Downloaded fr. BEA'!L31</f>
        <v>77.230999999999995</v>
      </c>
      <c r="M139" s="17">
        <f>'Sheet0_Downloaded fr. BEA'!M31</f>
        <v>77.959999999999994</v>
      </c>
      <c r="N139" s="17">
        <f>'Sheet0_Downloaded fr. BEA'!N31</f>
        <v>74.623000000000005</v>
      </c>
      <c r="O139" s="17">
        <f>'Sheet0_Downloaded fr. BEA'!O31</f>
        <v>74.483999999999995</v>
      </c>
      <c r="P139" s="17">
        <f>'Sheet0_Downloaded fr. BEA'!P31</f>
        <v>73.561000000000007</v>
      </c>
      <c r="Q139" s="17">
        <f>'Sheet0_Downloaded fr. BEA'!Q31</f>
        <v>76.158000000000001</v>
      </c>
      <c r="R139" s="17">
        <f>'Sheet0_Downloaded fr. BEA'!R31</f>
        <v>78.783000000000001</v>
      </c>
      <c r="S139" s="17">
        <f>'Sheet0_Downloaded fr. BEA'!S31</f>
        <v>79.3</v>
      </c>
      <c r="T139" s="17">
        <f>'Sheet0_Downloaded fr. BEA'!T31</f>
        <v>80.212000000000003</v>
      </c>
      <c r="U139" s="17">
        <f>'Sheet0_Downloaded fr. BEA'!U31</f>
        <v>87.022999999999996</v>
      </c>
      <c r="V139" s="17">
        <f>'Sheet0_Downloaded fr. BEA'!V31</f>
        <v>89.632999999999996</v>
      </c>
      <c r="W139" s="17">
        <f>'Sheet0_Downloaded fr. BEA'!W31</f>
        <v>91.185000000000002</v>
      </c>
      <c r="X139" s="17">
        <f>'Sheet0_Downloaded fr. BEA'!X31</f>
        <v>91.442999999999998</v>
      </c>
      <c r="Y139" s="17">
        <f>'Sheet0_Downloaded fr. BEA'!Y31</f>
        <v>91.573999999999998</v>
      </c>
      <c r="Z139" s="17">
        <f>'Sheet0_Downloaded fr. BEA'!Z31</f>
        <v>93.698999999999998</v>
      </c>
      <c r="AA139" s="31">
        <f>'Sheet0_Downloaded fr. BEA'!AA31</f>
        <v>95.320999999999998</v>
      </c>
      <c r="AB139" s="31">
        <f>'Sheet0_Downloaded fr. BEA'!AB31</f>
        <v>98.655000000000001</v>
      </c>
      <c r="AC139" s="31">
        <f>'Sheet0_Downloaded fr. BEA'!AC31</f>
        <v>100.069</v>
      </c>
      <c r="AD139" s="31">
        <f>'Sheet0_Downloaded fr. BEA'!AD31</f>
        <v>100.36499999999999</v>
      </c>
      <c r="AE139" s="31">
        <f>'Sheet0_Downloaded fr. BEA'!AE31</f>
        <v>104.88200000000001</v>
      </c>
      <c r="AF139" s="34">
        <f t="shared" si="3"/>
        <v>105.562</v>
      </c>
      <c r="AG139" s="25">
        <f t="shared" si="4"/>
        <v>105.887</v>
      </c>
      <c r="AH139" s="34">
        <f t="shared" si="5"/>
        <v>106.039</v>
      </c>
      <c r="AI139" s="34">
        <f t="shared" si="6"/>
        <v>102.696</v>
      </c>
      <c r="AJ139" s="34">
        <f t="shared" si="7"/>
        <v>103.861</v>
      </c>
      <c r="AK139" s="34">
        <f t="shared" si="8"/>
        <v>102.38</v>
      </c>
      <c r="AL139" s="34">
        <f t="shared" si="9"/>
        <v>104.73</v>
      </c>
      <c r="AM139" s="34">
        <f t="shared" si="10"/>
        <v>107.523</v>
      </c>
      <c r="AN139" s="34">
        <f t="shared" si="11"/>
        <v>107.447</v>
      </c>
      <c r="AO139" s="34">
        <f t="shared" si="12"/>
        <v>109.43600000000001</v>
      </c>
      <c r="AP139" s="34">
        <f t="shared" si="13"/>
        <v>103.15300000000001</v>
      </c>
      <c r="AQ139" s="34">
        <f t="shared" si="14"/>
        <v>97.266999999999996</v>
      </c>
      <c r="AR139" s="34">
        <f t="shared" si="15"/>
        <v>99.186999999999998</v>
      </c>
      <c r="AS139" s="34">
        <f t="shared" si="16"/>
        <v>99.034000000000006</v>
      </c>
      <c r="AT139" s="34">
        <f t="shared" si="17"/>
        <v>100</v>
      </c>
      <c r="AU139" s="34">
        <f t="shared" si="18"/>
        <v>102.71</v>
      </c>
      <c r="AV139" s="34">
        <f t="shared" si="19"/>
        <v>101.414</v>
      </c>
      <c r="AW139" s="34">
        <f t="shared" si="20"/>
        <v>102.34</v>
      </c>
      <c r="AX139" s="34">
        <f t="shared" si="21"/>
        <v>103.8</v>
      </c>
      <c r="AY139" s="34">
        <f t="shared" si="22"/>
        <v>103.202</v>
      </c>
      <c r="AZ139" s="34">
        <f t="shared" si="23"/>
        <v>103.795</v>
      </c>
      <c r="BB139" s="17">
        <f>GO!R31</f>
        <v>3071618</v>
      </c>
      <c r="BD139" s="32">
        <f t="shared" si="25"/>
        <v>1814527.61732</v>
      </c>
      <c r="BE139" s="32">
        <f t="shared" si="70"/>
        <v>1797111.5432600002</v>
      </c>
      <c r="BF139" s="32">
        <f t="shared" si="71"/>
        <v>1850496.2641</v>
      </c>
      <c r="BG139" s="32">
        <f t="shared" si="72"/>
        <v>1971825.1750999999</v>
      </c>
      <c r="BH139" s="32">
        <f t="shared" si="73"/>
        <v>2044438.2246199998</v>
      </c>
      <c r="BI139" s="32">
        <f t="shared" si="74"/>
        <v>2083939.2321000001</v>
      </c>
      <c r="BJ139" s="32">
        <f t="shared" si="26"/>
        <v>2002203.4771199999</v>
      </c>
      <c r="BK139" s="32">
        <f t="shared" si="27"/>
        <v>2172033.2363399998</v>
      </c>
      <c r="BL139" s="32">
        <f t="shared" si="28"/>
        <v>2310378.9110600003</v>
      </c>
      <c r="BM139" s="32">
        <f t="shared" si="29"/>
        <v>2372241.29758</v>
      </c>
      <c r="BN139" s="32">
        <f t="shared" si="30"/>
        <v>2394633.3927999996</v>
      </c>
      <c r="BO139" s="32">
        <f t="shared" si="31"/>
        <v>2292133.5001400001</v>
      </c>
      <c r="BP139" s="32">
        <f t="shared" si="32"/>
        <v>2287863.9511199999</v>
      </c>
      <c r="BQ139" s="32">
        <f t="shared" si="33"/>
        <v>2259512.9169800002</v>
      </c>
      <c r="BR139" s="32">
        <f t="shared" si="34"/>
        <v>2339282.8364400002</v>
      </c>
      <c r="BS139" s="32">
        <f t="shared" si="35"/>
        <v>2419912.8089399999</v>
      </c>
      <c r="BT139" s="32">
        <f t="shared" si="36"/>
        <v>2435793.074</v>
      </c>
      <c r="BU139" s="32">
        <f t="shared" si="37"/>
        <v>2463806.2301600003</v>
      </c>
      <c r="BV139" s="32">
        <f t="shared" si="38"/>
        <v>2673014.1321399999</v>
      </c>
      <c r="BW139" s="32">
        <f t="shared" si="39"/>
        <v>2753183.3619400002</v>
      </c>
      <c r="BX139" s="32">
        <f t="shared" si="40"/>
        <v>2800854.8733000001</v>
      </c>
      <c r="BY139" s="32">
        <f t="shared" si="41"/>
        <v>2808779.6477399999</v>
      </c>
      <c r="BZ139" s="32">
        <f t="shared" si="42"/>
        <v>2812803.4673199998</v>
      </c>
      <c r="CA139" s="32">
        <f t="shared" si="43"/>
        <v>2878075.3498200001</v>
      </c>
      <c r="CB139" s="32">
        <f t="shared" si="44"/>
        <v>2927896.9937800001</v>
      </c>
      <c r="CC139" s="32">
        <f t="shared" si="45"/>
        <v>3030304.7379000001</v>
      </c>
      <c r="CD139" s="32">
        <f t="shared" si="46"/>
        <v>3073737.4164200001</v>
      </c>
      <c r="CE139" s="32">
        <f t="shared" si="47"/>
        <v>3082829.4057</v>
      </c>
      <c r="CF139" s="32">
        <f t="shared" si="48"/>
        <v>3221574.3907600003</v>
      </c>
      <c r="CG139" s="32">
        <f t="shared" si="49"/>
        <v>3242461.39316</v>
      </c>
      <c r="CH139" s="32">
        <f t="shared" si="50"/>
        <v>3252444.15166</v>
      </c>
      <c r="CI139" s="32">
        <f t="shared" si="51"/>
        <v>3257113.0110200001</v>
      </c>
      <c r="CJ139" s="32">
        <f t="shared" si="52"/>
        <v>3154428.8212800003</v>
      </c>
      <c r="CK139" s="32">
        <f t="shared" si="53"/>
        <v>3190213.1709799999</v>
      </c>
      <c r="CL139" s="32">
        <f t="shared" si="54"/>
        <v>3144722.5083999997</v>
      </c>
      <c r="CM139" s="32">
        <f t="shared" si="55"/>
        <v>3216905.5313999997</v>
      </c>
      <c r="CN139" s="32">
        <f t="shared" si="56"/>
        <v>3302695.8221399998</v>
      </c>
      <c r="CO139" s="32">
        <f t="shared" si="57"/>
        <v>3300361.3924599998</v>
      </c>
      <c r="CP139" s="32">
        <f t="shared" si="58"/>
        <v>3361455.8744800002</v>
      </c>
      <c r="CQ139" s="32">
        <f t="shared" si="59"/>
        <v>3168466.1155400001</v>
      </c>
      <c r="CR139" s="32">
        <f t="shared" si="60"/>
        <v>2987670.6800599997</v>
      </c>
      <c r="CS139" s="32">
        <f t="shared" si="61"/>
        <v>3046645.74566</v>
      </c>
      <c r="CT139" s="32">
        <f t="shared" si="62"/>
        <v>3041946.1701200004</v>
      </c>
      <c r="CU139" s="32">
        <f t="shared" si="63"/>
        <v>3071618</v>
      </c>
      <c r="CV139" s="32">
        <f t="shared" si="64"/>
        <v>3154858.8477999996</v>
      </c>
      <c r="CW139" s="32">
        <f t="shared" si="65"/>
        <v>3115050.6785200001</v>
      </c>
      <c r="CX139" s="32">
        <f t="shared" si="66"/>
        <v>3143493.8612000002</v>
      </c>
      <c r="CY139" s="32">
        <f t="shared" si="67"/>
        <v>3188339.4839999997</v>
      </c>
      <c r="CZ139" s="32">
        <f t="shared" si="68"/>
        <v>3169971.2083599996</v>
      </c>
      <c r="DA139" s="32">
        <f t="shared" si="69"/>
        <v>3188185.9031000002</v>
      </c>
      <c r="DB139" s="32"/>
    </row>
    <row r="140" spans="2:106" x14ac:dyDescent="0.25">
      <c r="B140" s="17" t="str">
        <f>'Sheet0_Downloaded fr. BEA'!B32</f>
        <v xml:space="preserve">      Food and beverage and tobacco products</v>
      </c>
      <c r="C140" s="17">
        <f>'Sheet0_Downloaded fr. BEA'!C32</f>
        <v>53.906999999999996</v>
      </c>
      <c r="D140" s="17">
        <f>'Sheet0_Downloaded fr. BEA'!D32</f>
        <v>54.502000000000002</v>
      </c>
      <c r="E140" s="17">
        <f>'Sheet0_Downloaded fr. BEA'!E32</f>
        <v>56.015999999999998</v>
      </c>
      <c r="F140" s="17">
        <f>'Sheet0_Downloaded fr. BEA'!F32</f>
        <v>59.420999999999999</v>
      </c>
      <c r="G140" s="17">
        <f>'Sheet0_Downloaded fr. BEA'!G32</f>
        <v>60.07</v>
      </c>
      <c r="H140" s="17">
        <f>'Sheet0_Downloaded fr. BEA'!H32</f>
        <v>63.308999999999997</v>
      </c>
      <c r="I140" s="17">
        <f>'Sheet0_Downloaded fr. BEA'!I32</f>
        <v>62.194000000000003</v>
      </c>
      <c r="J140" s="17">
        <f>'Sheet0_Downloaded fr. BEA'!J32</f>
        <v>65.962000000000003</v>
      </c>
      <c r="K140" s="17">
        <f>'Sheet0_Downloaded fr. BEA'!K32</f>
        <v>66.789000000000001</v>
      </c>
      <c r="L140" s="17">
        <f>'Sheet0_Downloaded fr. BEA'!L32</f>
        <v>68.706999999999994</v>
      </c>
      <c r="M140" s="17">
        <f>'Sheet0_Downloaded fr. BEA'!M32</f>
        <v>68.525000000000006</v>
      </c>
      <c r="N140" s="17">
        <f>'Sheet0_Downloaded fr. BEA'!N32</f>
        <v>69.460999999999999</v>
      </c>
      <c r="O140" s="17">
        <f>'Sheet0_Downloaded fr. BEA'!O32</f>
        <v>70.763000000000005</v>
      </c>
      <c r="P140" s="17">
        <f>'Sheet0_Downloaded fr. BEA'!P32</f>
        <v>72.397999999999996</v>
      </c>
      <c r="Q140" s="17">
        <f>'Sheet0_Downloaded fr. BEA'!Q32</f>
        <v>72.474000000000004</v>
      </c>
      <c r="R140" s="17">
        <f>'Sheet0_Downloaded fr. BEA'!R32</f>
        <v>73.512</v>
      </c>
      <c r="S140" s="17">
        <f>'Sheet0_Downloaded fr. BEA'!S32</f>
        <v>75.540999999999997</v>
      </c>
      <c r="T140" s="17">
        <f>'Sheet0_Downloaded fr. BEA'!T32</f>
        <v>76.168999999999997</v>
      </c>
      <c r="U140" s="17">
        <f>'Sheet0_Downloaded fr. BEA'!U32</f>
        <v>79.900000000000006</v>
      </c>
      <c r="V140" s="17">
        <f>'Sheet0_Downloaded fr. BEA'!V32</f>
        <v>81.965999999999994</v>
      </c>
      <c r="W140" s="17">
        <f>'Sheet0_Downloaded fr. BEA'!W32</f>
        <v>84.167000000000002</v>
      </c>
      <c r="X140" s="17">
        <f>'Sheet0_Downloaded fr. BEA'!X32</f>
        <v>84.085999999999999</v>
      </c>
      <c r="Y140" s="17">
        <f>'Sheet0_Downloaded fr. BEA'!Y32</f>
        <v>85.477999999999994</v>
      </c>
      <c r="Z140" s="17">
        <f>'Sheet0_Downloaded fr. BEA'!Z32</f>
        <v>87.308000000000007</v>
      </c>
      <c r="AA140" s="31">
        <f>'Sheet0_Downloaded fr. BEA'!AA32</f>
        <v>88.353999999999999</v>
      </c>
      <c r="AB140" s="31">
        <f>'Sheet0_Downloaded fr. BEA'!AB32</f>
        <v>90.495999999999995</v>
      </c>
      <c r="AC140" s="31">
        <f>'Sheet0_Downloaded fr. BEA'!AC32</f>
        <v>93.545000000000002</v>
      </c>
      <c r="AD140" s="31">
        <f>'Sheet0_Downloaded fr. BEA'!AD32</f>
        <v>92.882000000000005</v>
      </c>
      <c r="AE140" s="31">
        <f>'Sheet0_Downloaded fr. BEA'!AE32</f>
        <v>96.403000000000006</v>
      </c>
      <c r="AF140" s="34">
        <f t="shared" si="3"/>
        <v>98.629000000000005</v>
      </c>
      <c r="AG140" s="25">
        <f t="shared" si="4"/>
        <v>96.043000000000006</v>
      </c>
      <c r="AH140" s="34">
        <f t="shared" si="5"/>
        <v>97.391999999999996</v>
      </c>
      <c r="AI140" s="34">
        <f t="shared" si="6"/>
        <v>96.778999999999996</v>
      </c>
      <c r="AJ140" s="34">
        <f t="shared" si="7"/>
        <v>95.566000000000003</v>
      </c>
      <c r="AK140" s="34">
        <f t="shared" si="8"/>
        <v>96.793000000000006</v>
      </c>
      <c r="AL140" s="34">
        <f t="shared" si="9"/>
        <v>96.861000000000004</v>
      </c>
      <c r="AM140" s="34">
        <f t="shared" si="10"/>
        <v>100.39100000000001</v>
      </c>
      <c r="AN140" s="34">
        <f t="shared" si="11"/>
        <v>101.139</v>
      </c>
      <c r="AO140" s="34">
        <f t="shared" si="12"/>
        <v>101.67700000000001</v>
      </c>
      <c r="AP140" s="34">
        <f t="shared" si="13"/>
        <v>100.49</v>
      </c>
      <c r="AQ140" s="34">
        <f t="shared" si="14"/>
        <v>101.32299999999999</v>
      </c>
      <c r="AR140" s="34">
        <f t="shared" si="15"/>
        <v>100.779</v>
      </c>
      <c r="AS140" s="34">
        <f t="shared" si="16"/>
        <v>99.14</v>
      </c>
      <c r="AT140" s="34">
        <f t="shared" si="17"/>
        <v>100</v>
      </c>
      <c r="AU140" s="34">
        <f t="shared" si="18"/>
        <v>101.708</v>
      </c>
      <c r="AV140" s="34">
        <f t="shared" si="19"/>
        <v>101.117</v>
      </c>
      <c r="AW140" s="34">
        <f t="shared" si="20"/>
        <v>104.733</v>
      </c>
      <c r="AX140" s="34">
        <f t="shared" si="21"/>
        <v>106.146</v>
      </c>
      <c r="AY140" s="34">
        <f t="shared" si="22"/>
        <v>107.499</v>
      </c>
      <c r="AZ140" s="34">
        <f t="shared" si="23"/>
        <v>108.48</v>
      </c>
      <c r="BB140" s="17">
        <f>GO!R32</f>
        <v>895924</v>
      </c>
      <c r="BD140" s="32">
        <f t="shared" si="25"/>
        <v>482965.75068</v>
      </c>
      <c r="BE140" s="32">
        <f t="shared" si="70"/>
        <v>488296.49848000007</v>
      </c>
      <c r="BF140" s="32">
        <f t="shared" si="71"/>
        <v>501860.78784</v>
      </c>
      <c r="BG140" s="32">
        <f t="shared" si="72"/>
        <v>532367.00004000007</v>
      </c>
      <c r="BH140" s="32">
        <f t="shared" si="73"/>
        <v>538181.54680000001</v>
      </c>
      <c r="BI140" s="32">
        <f t="shared" si="74"/>
        <v>567200.52515999996</v>
      </c>
      <c r="BJ140" s="32">
        <f t="shared" si="26"/>
        <v>557210.97256000002</v>
      </c>
      <c r="BK140" s="32">
        <f t="shared" si="27"/>
        <v>590969.3888800001</v>
      </c>
      <c r="BL140" s="32">
        <f t="shared" si="28"/>
        <v>598378.68036</v>
      </c>
      <c r="BM140" s="32">
        <f t="shared" si="29"/>
        <v>615562.50267999992</v>
      </c>
      <c r="BN140" s="32">
        <f t="shared" si="30"/>
        <v>613931.92099999997</v>
      </c>
      <c r="BO140" s="32">
        <f t="shared" si="31"/>
        <v>622317.76964000007</v>
      </c>
      <c r="BP140" s="32">
        <f t="shared" si="32"/>
        <v>633982.70012000005</v>
      </c>
      <c r="BQ140" s="32">
        <f t="shared" si="33"/>
        <v>648631.05752000003</v>
      </c>
      <c r="BR140" s="32">
        <f t="shared" si="34"/>
        <v>649311.95976</v>
      </c>
      <c r="BS140" s="32">
        <f t="shared" si="35"/>
        <v>658611.65087999997</v>
      </c>
      <c r="BT140" s="32">
        <f t="shared" si="36"/>
        <v>676789.94884000008</v>
      </c>
      <c r="BU140" s="32">
        <f t="shared" si="37"/>
        <v>682416.3515600001</v>
      </c>
      <c r="BV140" s="32">
        <f t="shared" si="38"/>
        <v>715843.27600000007</v>
      </c>
      <c r="BW140" s="32">
        <f t="shared" si="39"/>
        <v>734353.06583999994</v>
      </c>
      <c r="BX140" s="32">
        <f t="shared" si="40"/>
        <v>754072.35308000003</v>
      </c>
      <c r="BY140" s="32">
        <f t="shared" si="41"/>
        <v>753346.65464000008</v>
      </c>
      <c r="BZ140" s="32">
        <f t="shared" si="42"/>
        <v>765817.91671999998</v>
      </c>
      <c r="CA140" s="32">
        <f t="shared" si="43"/>
        <v>782213.32592000009</v>
      </c>
      <c r="CB140" s="32">
        <f t="shared" si="44"/>
        <v>791584.69096000004</v>
      </c>
      <c r="CC140" s="32">
        <f t="shared" si="45"/>
        <v>810775.38303999987</v>
      </c>
      <c r="CD140" s="32">
        <f t="shared" si="46"/>
        <v>838092.10580000002</v>
      </c>
      <c r="CE140" s="32">
        <f t="shared" si="47"/>
        <v>832152.12968000013</v>
      </c>
      <c r="CF140" s="32">
        <f t="shared" si="48"/>
        <v>863697.61372000014</v>
      </c>
      <c r="CG140" s="32">
        <f t="shared" si="49"/>
        <v>883640.88196000014</v>
      </c>
      <c r="CH140" s="32">
        <f t="shared" si="50"/>
        <v>860472.28732000012</v>
      </c>
      <c r="CI140" s="32">
        <f t="shared" si="51"/>
        <v>872558.30207999994</v>
      </c>
      <c r="CJ140" s="32">
        <f t="shared" si="52"/>
        <v>867066.2879600001</v>
      </c>
      <c r="CK140" s="32">
        <f t="shared" si="53"/>
        <v>856198.72984000004</v>
      </c>
      <c r="CL140" s="32">
        <f t="shared" si="54"/>
        <v>867191.71732000005</v>
      </c>
      <c r="CM140" s="32">
        <f t="shared" si="55"/>
        <v>867800.94564000017</v>
      </c>
      <c r="CN140" s="32">
        <f t="shared" si="56"/>
        <v>899427.06284000014</v>
      </c>
      <c r="CO140" s="32">
        <f t="shared" si="57"/>
        <v>906128.57435999997</v>
      </c>
      <c r="CP140" s="32">
        <f t="shared" si="58"/>
        <v>910948.64548000006</v>
      </c>
      <c r="CQ140" s="32">
        <f t="shared" si="59"/>
        <v>900314.02759999991</v>
      </c>
      <c r="CR140" s="32">
        <f t="shared" si="60"/>
        <v>907777.07451999991</v>
      </c>
      <c r="CS140" s="32">
        <f t="shared" si="61"/>
        <v>902903.24796000007</v>
      </c>
      <c r="CT140" s="32">
        <f t="shared" si="62"/>
        <v>888219.05359999998</v>
      </c>
      <c r="CU140" s="32">
        <f t="shared" si="63"/>
        <v>895924</v>
      </c>
      <c r="CV140" s="32">
        <f t="shared" si="64"/>
        <v>911226.38192000007</v>
      </c>
      <c r="CW140" s="32">
        <f t="shared" si="65"/>
        <v>905931.47108000016</v>
      </c>
      <c r="CX140" s="32">
        <f t="shared" si="66"/>
        <v>938328.08292000007</v>
      </c>
      <c r="CY140" s="32">
        <f t="shared" si="67"/>
        <v>950987.48904000001</v>
      </c>
      <c r="CZ140" s="32">
        <f t="shared" si="68"/>
        <v>963109.34075999993</v>
      </c>
      <c r="DA140" s="32">
        <f t="shared" si="69"/>
        <v>971898.35520000011</v>
      </c>
      <c r="DB140" s="32"/>
    </row>
    <row r="141" spans="2:106" x14ac:dyDescent="0.25">
      <c r="B141" s="17" t="str">
        <f>'Sheet0_Downloaded fr. BEA'!B33</f>
        <v xml:space="preserve">      Textile mills and textile product mills</v>
      </c>
      <c r="C141" s="17">
        <f>'Sheet0_Downloaded fr. BEA'!C33</f>
        <v>146.19900000000001</v>
      </c>
      <c r="D141" s="17">
        <f>'Sheet0_Downloaded fr. BEA'!D33</f>
        <v>142.43299999999999</v>
      </c>
      <c r="E141" s="17">
        <f>'Sheet0_Downloaded fr. BEA'!E33</f>
        <v>151.00899999999999</v>
      </c>
      <c r="F141" s="17">
        <f>'Sheet0_Downloaded fr. BEA'!F33</f>
        <v>164.77500000000001</v>
      </c>
      <c r="G141" s="17">
        <f>'Sheet0_Downloaded fr. BEA'!G33</f>
        <v>167.029</v>
      </c>
      <c r="H141" s="17">
        <f>'Sheet0_Downloaded fr. BEA'!H33</f>
        <v>151.977</v>
      </c>
      <c r="I141" s="17">
        <f>'Sheet0_Downloaded fr. BEA'!I33</f>
        <v>148.80600000000001</v>
      </c>
      <c r="J141" s="17">
        <f>'Sheet0_Downloaded fr. BEA'!J33</f>
        <v>164.99600000000001</v>
      </c>
      <c r="K141" s="17">
        <f>'Sheet0_Downloaded fr. BEA'!K33</f>
        <v>182.446</v>
      </c>
      <c r="L141" s="17">
        <f>'Sheet0_Downloaded fr. BEA'!L33</f>
        <v>180.35</v>
      </c>
      <c r="M141" s="17">
        <f>'Sheet0_Downloaded fr. BEA'!M33</f>
        <v>179.71199999999999</v>
      </c>
      <c r="N141" s="17">
        <f>'Sheet0_Downloaded fr. BEA'!N33</f>
        <v>168.042</v>
      </c>
      <c r="O141" s="17">
        <f>'Sheet0_Downloaded fr. BEA'!O33</f>
        <v>162.381</v>
      </c>
      <c r="P141" s="17">
        <f>'Sheet0_Downloaded fr. BEA'!P33</f>
        <v>149.815</v>
      </c>
      <c r="Q141" s="17">
        <f>'Sheet0_Downloaded fr. BEA'!Q33</f>
        <v>168.041</v>
      </c>
      <c r="R141" s="17">
        <f>'Sheet0_Downloaded fr. BEA'!R33</f>
        <v>170.40100000000001</v>
      </c>
      <c r="S141" s="17">
        <f>'Sheet0_Downloaded fr. BEA'!S33</f>
        <v>163.94200000000001</v>
      </c>
      <c r="T141" s="17">
        <f>'Sheet0_Downloaded fr. BEA'!T33</f>
        <v>169.18600000000001</v>
      </c>
      <c r="U141" s="17">
        <f>'Sheet0_Downloaded fr. BEA'!U33</f>
        <v>191.52799999999999</v>
      </c>
      <c r="V141" s="17">
        <f>'Sheet0_Downloaded fr. BEA'!V33</f>
        <v>192.13300000000001</v>
      </c>
      <c r="W141" s="17">
        <f>'Sheet0_Downloaded fr. BEA'!W33</f>
        <v>194.797</v>
      </c>
      <c r="X141" s="17">
        <f>'Sheet0_Downloaded fr. BEA'!X33</f>
        <v>186.34899999999999</v>
      </c>
      <c r="Y141" s="17">
        <f>'Sheet0_Downloaded fr. BEA'!Y33</f>
        <v>184.626</v>
      </c>
      <c r="Z141" s="17">
        <f>'Sheet0_Downloaded fr. BEA'!Z33</f>
        <v>195.71</v>
      </c>
      <c r="AA141" s="31">
        <f>'Sheet0_Downloaded fr. BEA'!AA33</f>
        <v>204.73099999999999</v>
      </c>
      <c r="AB141" s="31">
        <f>'Sheet0_Downloaded fr. BEA'!AB33</f>
        <v>215.78399999999999</v>
      </c>
      <c r="AC141" s="31">
        <f>'Sheet0_Downloaded fr. BEA'!AC33</f>
        <v>212.184</v>
      </c>
      <c r="AD141" s="31">
        <f>'Sheet0_Downloaded fr. BEA'!AD33</f>
        <v>208.477</v>
      </c>
      <c r="AE141" s="31">
        <f>'Sheet0_Downloaded fr. BEA'!AE33</f>
        <v>215.221</v>
      </c>
      <c r="AF141" s="34">
        <f t="shared" si="3"/>
        <v>212.114</v>
      </c>
      <c r="AG141" s="25">
        <f t="shared" si="4"/>
        <v>214.542</v>
      </c>
      <c r="AH141" s="34">
        <f t="shared" si="5"/>
        <v>210.19399999999999</v>
      </c>
      <c r="AI141" s="34">
        <f t="shared" si="6"/>
        <v>189.114</v>
      </c>
      <c r="AJ141" s="34">
        <f t="shared" si="7"/>
        <v>188.01900000000001</v>
      </c>
      <c r="AK141" s="34">
        <f t="shared" si="8"/>
        <v>180.042</v>
      </c>
      <c r="AL141" s="34">
        <f t="shared" si="9"/>
        <v>180.34299999999999</v>
      </c>
      <c r="AM141" s="34">
        <f t="shared" si="10"/>
        <v>182.05699999999999</v>
      </c>
      <c r="AN141" s="34">
        <f t="shared" si="11"/>
        <v>163.965</v>
      </c>
      <c r="AO141" s="34">
        <f t="shared" si="12"/>
        <v>145.23099999999999</v>
      </c>
      <c r="AP141" s="34">
        <f t="shared" si="13"/>
        <v>123.26</v>
      </c>
      <c r="AQ141" s="34">
        <f t="shared" si="14"/>
        <v>99.873999999999995</v>
      </c>
      <c r="AR141" s="34">
        <f t="shared" si="15"/>
        <v>104.901</v>
      </c>
      <c r="AS141" s="34">
        <f t="shared" si="16"/>
        <v>102.509</v>
      </c>
      <c r="AT141" s="34">
        <f t="shared" si="17"/>
        <v>100</v>
      </c>
      <c r="AU141" s="34">
        <f t="shared" si="18"/>
        <v>103.682</v>
      </c>
      <c r="AV141" s="34">
        <f t="shared" si="19"/>
        <v>105.476</v>
      </c>
      <c r="AW141" s="34">
        <f t="shared" si="20"/>
        <v>101.82599999999999</v>
      </c>
      <c r="AX141" s="34">
        <f t="shared" si="21"/>
        <v>99.831999999999994</v>
      </c>
      <c r="AY141" s="34">
        <f t="shared" si="22"/>
        <v>102.254</v>
      </c>
      <c r="AZ141" s="34">
        <f t="shared" si="23"/>
        <v>104.58499999999999</v>
      </c>
      <c r="BB141" s="17">
        <f>GO!R33</f>
        <v>51705</v>
      </c>
      <c r="BD141" s="32">
        <f t="shared" si="25"/>
        <v>75592.192950000011</v>
      </c>
      <c r="BE141" s="32">
        <f t="shared" si="70"/>
        <v>73644.982650000005</v>
      </c>
      <c r="BF141" s="32">
        <f t="shared" si="71"/>
        <v>78079.203450000001</v>
      </c>
      <c r="BG141" s="32">
        <f t="shared" si="72"/>
        <v>85196.913750000007</v>
      </c>
      <c r="BH141" s="32">
        <f t="shared" si="73"/>
        <v>86362.344450000004</v>
      </c>
      <c r="BI141" s="32">
        <f t="shared" si="74"/>
        <v>78579.707850000006</v>
      </c>
      <c r="BJ141" s="32">
        <f t="shared" si="26"/>
        <v>76940.142300000007</v>
      </c>
      <c r="BK141" s="32">
        <f t="shared" si="27"/>
        <v>85311.181800000006</v>
      </c>
      <c r="BL141" s="32">
        <f t="shared" si="28"/>
        <v>94333.704299999998</v>
      </c>
      <c r="BM141" s="32">
        <f t="shared" si="29"/>
        <v>93249.967499999999</v>
      </c>
      <c r="BN141" s="32">
        <f t="shared" si="30"/>
        <v>92920.089599999992</v>
      </c>
      <c r="BO141" s="32">
        <f t="shared" si="31"/>
        <v>86886.116099999999</v>
      </c>
      <c r="BP141" s="32">
        <f t="shared" si="32"/>
        <v>83959.096050000007</v>
      </c>
      <c r="BQ141" s="32">
        <f t="shared" si="33"/>
        <v>77461.845750000008</v>
      </c>
      <c r="BR141" s="32">
        <f t="shared" si="34"/>
        <v>86885.59904999999</v>
      </c>
      <c r="BS141" s="32">
        <f t="shared" si="35"/>
        <v>88105.837050000002</v>
      </c>
      <c r="BT141" s="32">
        <f t="shared" si="36"/>
        <v>84766.211100000015</v>
      </c>
      <c r="BU141" s="32">
        <f t="shared" si="37"/>
        <v>87477.621300000013</v>
      </c>
      <c r="BV141" s="32">
        <f t="shared" si="38"/>
        <v>99029.5524</v>
      </c>
      <c r="BW141" s="32">
        <f t="shared" si="39"/>
        <v>99342.367650000015</v>
      </c>
      <c r="BX141" s="32">
        <f t="shared" si="40"/>
        <v>100719.78885</v>
      </c>
      <c r="BY141" s="32">
        <f t="shared" si="41"/>
        <v>96351.750450000007</v>
      </c>
      <c r="BZ141" s="32">
        <f t="shared" si="42"/>
        <v>95460.873300000007</v>
      </c>
      <c r="CA141" s="32">
        <f t="shared" si="43"/>
        <v>101191.85550000001</v>
      </c>
      <c r="CB141" s="32">
        <f t="shared" si="44"/>
        <v>105856.16355000001</v>
      </c>
      <c r="CC141" s="32">
        <f t="shared" si="45"/>
        <v>111571.11719999999</v>
      </c>
      <c r="CD141" s="32">
        <f t="shared" si="46"/>
        <v>109709.7372</v>
      </c>
      <c r="CE141" s="32">
        <f t="shared" si="47"/>
        <v>107793.03285</v>
      </c>
      <c r="CF141" s="32">
        <f t="shared" si="48"/>
        <v>111280.01805</v>
      </c>
      <c r="CG141" s="32">
        <f t="shared" si="49"/>
        <v>109673.54370000001</v>
      </c>
      <c r="CH141" s="32">
        <f t="shared" si="50"/>
        <v>110928.9411</v>
      </c>
      <c r="CI141" s="32">
        <f t="shared" si="51"/>
        <v>108680.8077</v>
      </c>
      <c r="CJ141" s="32">
        <f t="shared" si="52"/>
        <v>97781.393700000015</v>
      </c>
      <c r="CK141" s="32">
        <f t="shared" si="53"/>
        <v>97215.22395</v>
      </c>
      <c r="CL141" s="32">
        <f t="shared" si="54"/>
        <v>93090.716099999991</v>
      </c>
      <c r="CM141" s="32">
        <f t="shared" si="55"/>
        <v>93246.348149999991</v>
      </c>
      <c r="CN141" s="32">
        <f t="shared" si="56"/>
        <v>94132.571849999993</v>
      </c>
      <c r="CO141" s="32">
        <f t="shared" si="57"/>
        <v>84778.10325</v>
      </c>
      <c r="CP141" s="32">
        <f t="shared" si="58"/>
        <v>75091.688549999992</v>
      </c>
      <c r="CQ141" s="32">
        <f t="shared" si="59"/>
        <v>63731.582999999999</v>
      </c>
      <c r="CR141" s="32">
        <f t="shared" si="60"/>
        <v>51639.851699999999</v>
      </c>
      <c r="CS141" s="32">
        <f t="shared" si="61"/>
        <v>54239.06205</v>
      </c>
      <c r="CT141" s="32">
        <f t="shared" si="62"/>
        <v>53002.278449999998</v>
      </c>
      <c r="CU141" s="32">
        <f t="shared" si="63"/>
        <v>51705</v>
      </c>
      <c r="CV141" s="32">
        <f t="shared" si="64"/>
        <v>53608.778100000003</v>
      </c>
      <c r="CW141" s="32">
        <f t="shared" si="65"/>
        <v>54536.3658</v>
      </c>
      <c r="CX141" s="32">
        <f t="shared" si="66"/>
        <v>52649.133300000001</v>
      </c>
      <c r="CY141" s="32">
        <f t="shared" si="67"/>
        <v>51618.135599999994</v>
      </c>
      <c r="CZ141" s="32">
        <f t="shared" si="68"/>
        <v>52870.430700000004</v>
      </c>
      <c r="DA141" s="32">
        <f t="shared" si="69"/>
        <v>54075.674249999996</v>
      </c>
      <c r="DB141" s="32"/>
    </row>
    <row r="142" spans="2:106" x14ac:dyDescent="0.25">
      <c r="B142" s="17" t="str">
        <f>'Sheet0_Downloaded fr. BEA'!B34</f>
        <v xml:space="preserve">      Apparel and leather and allied products</v>
      </c>
      <c r="C142" s="17">
        <f>'Sheet0_Downloaded fr. BEA'!C34</f>
        <v>463.11</v>
      </c>
      <c r="D142" s="17">
        <f>'Sheet0_Downloaded fr. BEA'!D34</f>
        <v>445.06400000000002</v>
      </c>
      <c r="E142" s="17">
        <f>'Sheet0_Downloaded fr. BEA'!E34</f>
        <v>459.19900000000001</v>
      </c>
      <c r="F142" s="17">
        <f>'Sheet0_Downloaded fr. BEA'!F34</f>
        <v>450.084</v>
      </c>
      <c r="G142" s="17">
        <f>'Sheet0_Downloaded fr. BEA'!G34</f>
        <v>457.77600000000001</v>
      </c>
      <c r="H142" s="17">
        <f>'Sheet0_Downloaded fr. BEA'!H34</f>
        <v>429.923</v>
      </c>
      <c r="I142" s="17">
        <f>'Sheet0_Downloaded fr. BEA'!I34</f>
        <v>425.06099999999998</v>
      </c>
      <c r="J142" s="17">
        <f>'Sheet0_Downloaded fr. BEA'!J34</f>
        <v>437.017</v>
      </c>
      <c r="K142" s="17">
        <f>'Sheet0_Downloaded fr. BEA'!K34</f>
        <v>458.37799999999999</v>
      </c>
      <c r="L142" s="17">
        <f>'Sheet0_Downloaded fr. BEA'!L34</f>
        <v>465.435</v>
      </c>
      <c r="M142" s="17">
        <f>'Sheet0_Downloaded fr. BEA'!M34</f>
        <v>440.666</v>
      </c>
      <c r="N142" s="17">
        <f>'Sheet0_Downloaded fr. BEA'!N34</f>
        <v>444.93400000000003</v>
      </c>
      <c r="O142" s="17">
        <f>'Sheet0_Downloaded fr. BEA'!O34</f>
        <v>445.85599999999999</v>
      </c>
      <c r="P142" s="17">
        <f>'Sheet0_Downloaded fr. BEA'!P34</f>
        <v>448.57900000000001</v>
      </c>
      <c r="Q142" s="17">
        <f>'Sheet0_Downloaded fr. BEA'!Q34</f>
        <v>456.803</v>
      </c>
      <c r="R142" s="17">
        <f>'Sheet0_Downloaded fr. BEA'!R34</f>
        <v>456.26900000000001</v>
      </c>
      <c r="S142" s="17">
        <f>'Sheet0_Downloaded fr. BEA'!S34</f>
        <v>440.82499999999999</v>
      </c>
      <c r="T142" s="17">
        <f>'Sheet0_Downloaded fr. BEA'!T34</f>
        <v>433.733</v>
      </c>
      <c r="U142" s="17">
        <f>'Sheet0_Downloaded fr. BEA'!U34</f>
        <v>473.48700000000002</v>
      </c>
      <c r="V142" s="17">
        <f>'Sheet0_Downloaded fr. BEA'!V34</f>
        <v>473.774</v>
      </c>
      <c r="W142" s="17">
        <f>'Sheet0_Downloaded fr. BEA'!W34</f>
        <v>451.048</v>
      </c>
      <c r="X142" s="17">
        <f>'Sheet0_Downloaded fr. BEA'!X34</f>
        <v>443.40899999999999</v>
      </c>
      <c r="Y142" s="17">
        <f>'Sheet0_Downloaded fr. BEA'!Y34</f>
        <v>443.649</v>
      </c>
      <c r="Z142" s="17">
        <f>'Sheet0_Downloaded fr. BEA'!Z34</f>
        <v>466.452</v>
      </c>
      <c r="AA142" s="31">
        <f>'Sheet0_Downloaded fr. BEA'!AA34</f>
        <v>482.26299999999998</v>
      </c>
      <c r="AB142" s="31">
        <f>'Sheet0_Downloaded fr. BEA'!AB34</f>
        <v>502.30599999999998</v>
      </c>
      <c r="AC142" s="31">
        <f>'Sheet0_Downloaded fr. BEA'!AC34</f>
        <v>504.964</v>
      </c>
      <c r="AD142" s="31">
        <f>'Sheet0_Downloaded fr. BEA'!AD34</f>
        <v>505.75599999999997</v>
      </c>
      <c r="AE142" s="31">
        <f>'Sheet0_Downloaded fr. BEA'!AE34</f>
        <v>525.35299999999995</v>
      </c>
      <c r="AF142" s="34">
        <f t="shared" si="3"/>
        <v>472.709</v>
      </c>
      <c r="AG142" s="25">
        <f t="shared" si="4"/>
        <v>453.55799999999999</v>
      </c>
      <c r="AH142" s="34">
        <f t="shared" si="5"/>
        <v>447.34300000000002</v>
      </c>
      <c r="AI142" s="34">
        <f t="shared" si="6"/>
        <v>348.42200000000003</v>
      </c>
      <c r="AJ142" s="34">
        <f t="shared" si="7"/>
        <v>302.97399999999999</v>
      </c>
      <c r="AK142" s="34">
        <f t="shared" si="8"/>
        <v>265.654</v>
      </c>
      <c r="AL142" s="34">
        <f t="shared" si="9"/>
        <v>230.54499999999999</v>
      </c>
      <c r="AM142" s="34">
        <f t="shared" si="10"/>
        <v>235.535</v>
      </c>
      <c r="AN142" s="34">
        <f t="shared" si="11"/>
        <v>226.815</v>
      </c>
      <c r="AO142" s="34">
        <f t="shared" si="12"/>
        <v>170.262</v>
      </c>
      <c r="AP142" s="34">
        <f t="shared" si="13"/>
        <v>149.65</v>
      </c>
      <c r="AQ142" s="34">
        <f t="shared" si="14"/>
        <v>134.57</v>
      </c>
      <c r="AR142" s="34">
        <f t="shared" si="15"/>
        <v>127.48699999999999</v>
      </c>
      <c r="AS142" s="34">
        <f t="shared" si="16"/>
        <v>133.01599999999999</v>
      </c>
      <c r="AT142" s="34">
        <f t="shared" si="17"/>
        <v>100</v>
      </c>
      <c r="AU142" s="34">
        <f t="shared" si="18"/>
        <v>99.259</v>
      </c>
      <c r="AV142" s="34">
        <f t="shared" si="19"/>
        <v>95.078000000000003</v>
      </c>
      <c r="AW142" s="34">
        <f t="shared" si="20"/>
        <v>91.855999999999995</v>
      </c>
      <c r="AX142" s="34">
        <f t="shared" si="21"/>
        <v>90.325000000000003</v>
      </c>
      <c r="AY142" s="34">
        <f t="shared" si="22"/>
        <v>92.801000000000002</v>
      </c>
      <c r="AZ142" s="34">
        <f t="shared" si="23"/>
        <v>96.501999999999995</v>
      </c>
      <c r="BB142" s="17">
        <f>GO!R34</f>
        <v>19162</v>
      </c>
      <c r="BD142" s="32">
        <f t="shared" si="25"/>
        <v>88741.138200000001</v>
      </c>
      <c r="BE142" s="32">
        <f t="shared" si="70"/>
        <v>85283.163680000012</v>
      </c>
      <c r="BF142" s="32">
        <f t="shared" si="71"/>
        <v>87991.712379999997</v>
      </c>
      <c r="BG142" s="32">
        <f t="shared" si="72"/>
        <v>86245.096080000018</v>
      </c>
      <c r="BH142" s="32">
        <f t="shared" si="73"/>
        <v>87719.037119999994</v>
      </c>
      <c r="BI142" s="32">
        <f t="shared" si="74"/>
        <v>82381.845260000002</v>
      </c>
      <c r="BJ142" s="32">
        <f t="shared" si="26"/>
        <v>81450.188819999996</v>
      </c>
      <c r="BK142" s="32">
        <f t="shared" si="27"/>
        <v>83741.197539999994</v>
      </c>
      <c r="BL142" s="32">
        <f t="shared" si="28"/>
        <v>87834.392359999998</v>
      </c>
      <c r="BM142" s="32">
        <f t="shared" si="29"/>
        <v>89186.654700000014</v>
      </c>
      <c r="BN142" s="32">
        <f t="shared" si="30"/>
        <v>84440.418919999996</v>
      </c>
      <c r="BO142" s="32">
        <f t="shared" si="31"/>
        <v>85258.25308000001</v>
      </c>
      <c r="BP142" s="32">
        <f t="shared" si="32"/>
        <v>85434.926720000003</v>
      </c>
      <c r="BQ142" s="32">
        <f t="shared" si="33"/>
        <v>85956.707980000007</v>
      </c>
      <c r="BR142" s="32">
        <f t="shared" si="34"/>
        <v>87532.590859999997</v>
      </c>
      <c r="BS142" s="32">
        <f t="shared" si="35"/>
        <v>87430.265780000002</v>
      </c>
      <c r="BT142" s="32">
        <f t="shared" si="36"/>
        <v>84470.886500000008</v>
      </c>
      <c r="BU142" s="32">
        <f t="shared" si="37"/>
        <v>83111.917460000011</v>
      </c>
      <c r="BV142" s="32">
        <f t="shared" si="38"/>
        <v>90729.578940000021</v>
      </c>
      <c r="BW142" s="32">
        <f t="shared" si="39"/>
        <v>90784.573880000011</v>
      </c>
      <c r="BX142" s="32">
        <f t="shared" si="40"/>
        <v>86429.817760000005</v>
      </c>
      <c r="BY142" s="32">
        <f t="shared" si="41"/>
        <v>84966.032579999999</v>
      </c>
      <c r="BZ142" s="32">
        <f t="shared" si="42"/>
        <v>85012.021380000006</v>
      </c>
      <c r="CA142" s="32">
        <f t="shared" si="43"/>
        <v>89381.53224</v>
      </c>
      <c r="CB142" s="32">
        <f t="shared" si="44"/>
        <v>92411.236059999996</v>
      </c>
      <c r="CC142" s="32">
        <f t="shared" si="45"/>
        <v>96251.875719999996</v>
      </c>
      <c r="CD142" s="32">
        <f t="shared" si="46"/>
        <v>96761.201679999998</v>
      </c>
      <c r="CE142" s="32">
        <f t="shared" si="47"/>
        <v>96912.964719999989</v>
      </c>
      <c r="CF142" s="32">
        <f t="shared" si="48"/>
        <v>100668.14185999999</v>
      </c>
      <c r="CG142" s="32">
        <f t="shared" si="49"/>
        <v>90580.498580000014</v>
      </c>
      <c r="CH142" s="32">
        <f t="shared" si="50"/>
        <v>86910.783960000001</v>
      </c>
      <c r="CI142" s="32">
        <f t="shared" si="51"/>
        <v>85719.865659999996</v>
      </c>
      <c r="CJ142" s="32">
        <f t="shared" si="52"/>
        <v>66764.623640000005</v>
      </c>
      <c r="CK142" s="32">
        <f t="shared" si="53"/>
        <v>58055.87788</v>
      </c>
      <c r="CL142" s="32">
        <f t="shared" si="54"/>
        <v>50904.619480000001</v>
      </c>
      <c r="CM142" s="32">
        <f t="shared" si="55"/>
        <v>44177.032899999998</v>
      </c>
      <c r="CN142" s="32">
        <f t="shared" si="56"/>
        <v>45133.216699999997</v>
      </c>
      <c r="CO142" s="32">
        <f t="shared" si="57"/>
        <v>43462.290300000001</v>
      </c>
      <c r="CP142" s="32">
        <f t="shared" si="58"/>
        <v>32625.604440000003</v>
      </c>
      <c r="CQ142" s="32">
        <f t="shared" si="59"/>
        <v>28675.933000000005</v>
      </c>
      <c r="CR142" s="32">
        <f t="shared" si="60"/>
        <v>25786.303400000001</v>
      </c>
      <c r="CS142" s="32">
        <f t="shared" si="61"/>
        <v>24429.058939999999</v>
      </c>
      <c r="CT142" s="32">
        <f t="shared" si="62"/>
        <v>25488.525919999996</v>
      </c>
      <c r="CU142" s="32">
        <f t="shared" si="63"/>
        <v>19162</v>
      </c>
      <c r="CV142" s="32">
        <f t="shared" si="64"/>
        <v>19020.009580000002</v>
      </c>
      <c r="CW142" s="32">
        <f t="shared" si="65"/>
        <v>18218.84636</v>
      </c>
      <c r="CX142" s="32">
        <f t="shared" si="66"/>
        <v>17601.44672</v>
      </c>
      <c r="CY142" s="32">
        <f t="shared" si="67"/>
        <v>17308.076500000003</v>
      </c>
      <c r="CZ142" s="32">
        <f t="shared" si="68"/>
        <v>17782.527620000001</v>
      </c>
      <c r="DA142" s="32">
        <f t="shared" si="69"/>
        <v>18491.713240000001</v>
      </c>
      <c r="DB142" s="32"/>
    </row>
    <row r="143" spans="2:106" x14ac:dyDescent="0.25">
      <c r="B143" s="17" t="str">
        <f>'Sheet0_Downloaded fr. BEA'!B35</f>
        <v xml:space="preserve">      Paper products</v>
      </c>
      <c r="C143" s="17">
        <f>'Sheet0_Downloaded fr. BEA'!C35</f>
        <v>75.257999999999996</v>
      </c>
      <c r="D143" s="17">
        <f>'Sheet0_Downloaded fr. BEA'!D35</f>
        <v>73.667000000000002</v>
      </c>
      <c r="E143" s="17">
        <f>'Sheet0_Downloaded fr. BEA'!E35</f>
        <v>73.930000000000007</v>
      </c>
      <c r="F143" s="17">
        <f>'Sheet0_Downloaded fr. BEA'!F35</f>
        <v>79.63</v>
      </c>
      <c r="G143" s="17">
        <f>'Sheet0_Downloaded fr. BEA'!G35</f>
        <v>85.647000000000006</v>
      </c>
      <c r="H143" s="17">
        <f>'Sheet0_Downloaded fr. BEA'!H35</f>
        <v>86.206999999999994</v>
      </c>
      <c r="I143" s="17">
        <f>'Sheet0_Downloaded fr. BEA'!I35</f>
        <v>78.108999999999995</v>
      </c>
      <c r="J143" s="17">
        <f>'Sheet0_Downloaded fr. BEA'!J35</f>
        <v>85.275999999999996</v>
      </c>
      <c r="K143" s="17">
        <f>'Sheet0_Downloaded fr. BEA'!K35</f>
        <v>90.591999999999999</v>
      </c>
      <c r="L143" s="17">
        <f>'Sheet0_Downloaded fr. BEA'!L35</f>
        <v>94.989000000000004</v>
      </c>
      <c r="M143" s="17">
        <f>'Sheet0_Downloaded fr. BEA'!M35</f>
        <v>94.807000000000002</v>
      </c>
      <c r="N143" s="17">
        <f>'Sheet0_Downloaded fr. BEA'!N35</f>
        <v>91.984999999999999</v>
      </c>
      <c r="O143" s="17">
        <f>'Sheet0_Downloaded fr. BEA'!O35</f>
        <v>92.566999999999993</v>
      </c>
      <c r="P143" s="17">
        <f>'Sheet0_Downloaded fr. BEA'!P35</f>
        <v>92.956999999999994</v>
      </c>
      <c r="Q143" s="17">
        <f>'Sheet0_Downloaded fr. BEA'!Q35</f>
        <v>98.305999999999997</v>
      </c>
      <c r="R143" s="17">
        <f>'Sheet0_Downloaded fr. BEA'!R35</f>
        <v>101.65300000000001</v>
      </c>
      <c r="S143" s="17">
        <f>'Sheet0_Downloaded fr. BEA'!S35</f>
        <v>101.395</v>
      </c>
      <c r="T143" s="17">
        <f>'Sheet0_Downloaded fr. BEA'!T35</f>
        <v>105.898</v>
      </c>
      <c r="U143" s="17">
        <f>'Sheet0_Downloaded fr. BEA'!U35</f>
        <v>108.82899999999999</v>
      </c>
      <c r="V143" s="17">
        <f>'Sheet0_Downloaded fr. BEA'!V35</f>
        <v>112.93300000000001</v>
      </c>
      <c r="W143" s="17">
        <f>'Sheet0_Downloaded fr. BEA'!W35</f>
        <v>114.461</v>
      </c>
      <c r="X143" s="17">
        <f>'Sheet0_Downloaded fr. BEA'!X35</f>
        <v>114.483</v>
      </c>
      <c r="Y143" s="17">
        <f>'Sheet0_Downloaded fr. BEA'!Y35</f>
        <v>114.642</v>
      </c>
      <c r="Z143" s="17">
        <f>'Sheet0_Downloaded fr. BEA'!Z35</f>
        <v>115.896</v>
      </c>
      <c r="AA143" s="31">
        <f>'Sheet0_Downloaded fr. BEA'!AA35</f>
        <v>116.66800000000001</v>
      </c>
      <c r="AB143" s="31">
        <f>'Sheet0_Downloaded fr. BEA'!AB35</f>
        <v>121.011</v>
      </c>
      <c r="AC143" s="31">
        <f>'Sheet0_Downloaded fr. BEA'!AC35</f>
        <v>122.02500000000001</v>
      </c>
      <c r="AD143" s="31">
        <f>'Sheet0_Downloaded fr. BEA'!AD35</f>
        <v>120.65300000000001</v>
      </c>
      <c r="AE143" s="31">
        <f>'Sheet0_Downloaded fr. BEA'!AE35</f>
        <v>123.15900000000001</v>
      </c>
      <c r="AF143" s="34">
        <f t="shared" si="3"/>
        <v>123.387</v>
      </c>
      <c r="AG143" s="25">
        <f t="shared" si="4"/>
        <v>124.92100000000001</v>
      </c>
      <c r="AH143" s="34">
        <f t="shared" si="5"/>
        <v>121.327</v>
      </c>
      <c r="AI143" s="34">
        <f t="shared" si="6"/>
        <v>115.233</v>
      </c>
      <c r="AJ143" s="34">
        <f t="shared" si="7"/>
        <v>115.93600000000001</v>
      </c>
      <c r="AK143" s="34">
        <f t="shared" si="8"/>
        <v>112.467</v>
      </c>
      <c r="AL143" s="34">
        <f t="shared" si="9"/>
        <v>112.64400000000001</v>
      </c>
      <c r="AM143" s="34">
        <f t="shared" si="10"/>
        <v>112.395</v>
      </c>
      <c r="AN143" s="34">
        <f t="shared" si="11"/>
        <v>111.08</v>
      </c>
      <c r="AO143" s="34">
        <f t="shared" si="12"/>
        <v>112.229</v>
      </c>
      <c r="AP143" s="34">
        <f t="shared" si="13"/>
        <v>107.062</v>
      </c>
      <c r="AQ143" s="34">
        <f t="shared" si="14"/>
        <v>96.697999999999993</v>
      </c>
      <c r="AR143" s="34">
        <f t="shared" si="15"/>
        <v>98.17</v>
      </c>
      <c r="AS143" s="34">
        <f t="shared" si="16"/>
        <v>98.340999999999994</v>
      </c>
      <c r="AT143" s="34">
        <f t="shared" si="17"/>
        <v>100</v>
      </c>
      <c r="AU143" s="34">
        <f t="shared" si="18"/>
        <v>99.924999999999997</v>
      </c>
      <c r="AV143" s="34">
        <f t="shared" si="19"/>
        <v>99.033000000000001</v>
      </c>
      <c r="AW143" s="34">
        <f t="shared" si="20"/>
        <v>98.281999999999996</v>
      </c>
      <c r="AX143" s="34">
        <f t="shared" si="21"/>
        <v>97.322999999999993</v>
      </c>
      <c r="AY143" s="34">
        <f t="shared" si="22"/>
        <v>95.191000000000003</v>
      </c>
      <c r="AZ143" s="34">
        <f t="shared" si="23"/>
        <v>95.525000000000006</v>
      </c>
      <c r="BB143" s="17">
        <f>GO!R35</f>
        <v>178973</v>
      </c>
      <c r="BD143" s="32">
        <f t="shared" si="25"/>
        <v>134691.50034</v>
      </c>
      <c r="BE143" s="32">
        <f t="shared" si="70"/>
        <v>131844.03990999999</v>
      </c>
      <c r="BF143" s="32">
        <f t="shared" si="71"/>
        <v>132314.7389</v>
      </c>
      <c r="BG143" s="32">
        <f t="shared" si="72"/>
        <v>142516.19989999998</v>
      </c>
      <c r="BH143" s="32">
        <f t="shared" si="73"/>
        <v>153285.00531000001</v>
      </c>
      <c r="BI143" s="32">
        <f t="shared" si="74"/>
        <v>154287.25410999998</v>
      </c>
      <c r="BJ143" s="32">
        <f t="shared" si="26"/>
        <v>139794.02056999999</v>
      </c>
      <c r="BK143" s="32">
        <f t="shared" si="27"/>
        <v>152621.01548</v>
      </c>
      <c r="BL143" s="32">
        <f t="shared" si="28"/>
        <v>162135.22016</v>
      </c>
      <c r="BM143" s="32">
        <f t="shared" si="29"/>
        <v>170004.66297000003</v>
      </c>
      <c r="BN143" s="32">
        <f t="shared" si="30"/>
        <v>169678.93210999999</v>
      </c>
      <c r="BO143" s="32">
        <f t="shared" si="31"/>
        <v>164628.31404999999</v>
      </c>
      <c r="BP143" s="32">
        <f t="shared" si="32"/>
        <v>165669.93690999999</v>
      </c>
      <c r="BQ143" s="32">
        <f t="shared" si="33"/>
        <v>166367.93161</v>
      </c>
      <c r="BR143" s="32">
        <f t="shared" si="34"/>
        <v>175941.19738</v>
      </c>
      <c r="BS143" s="32">
        <f t="shared" si="35"/>
        <v>181931.42369000003</v>
      </c>
      <c r="BT143" s="32">
        <f t="shared" si="36"/>
        <v>181469.67335000003</v>
      </c>
      <c r="BU143" s="32">
        <f t="shared" si="37"/>
        <v>189528.82754</v>
      </c>
      <c r="BV143" s="32">
        <f t="shared" si="38"/>
        <v>194774.52617</v>
      </c>
      <c r="BW143" s="32">
        <f t="shared" si="39"/>
        <v>202119.57809</v>
      </c>
      <c r="BX143" s="32">
        <f t="shared" si="40"/>
        <v>204854.28552999999</v>
      </c>
      <c r="BY143" s="32">
        <f t="shared" si="41"/>
        <v>204893.65959000002</v>
      </c>
      <c r="BZ143" s="32">
        <f t="shared" si="42"/>
        <v>205178.22665999999</v>
      </c>
      <c r="CA143" s="32">
        <f t="shared" si="43"/>
        <v>207422.54807999998</v>
      </c>
      <c r="CB143" s="32">
        <f t="shared" si="44"/>
        <v>208804.21964000002</v>
      </c>
      <c r="CC143" s="32">
        <f t="shared" si="45"/>
        <v>216577.01702999999</v>
      </c>
      <c r="CD143" s="32">
        <f t="shared" si="46"/>
        <v>218391.80325</v>
      </c>
      <c r="CE143" s="32">
        <f t="shared" si="47"/>
        <v>215936.29369000002</v>
      </c>
      <c r="CF143" s="32">
        <f t="shared" si="48"/>
        <v>220421.35707000003</v>
      </c>
      <c r="CG143" s="32">
        <f t="shared" si="49"/>
        <v>220829.41550999999</v>
      </c>
      <c r="CH143" s="32">
        <f t="shared" si="50"/>
        <v>223574.86133000001</v>
      </c>
      <c r="CI143" s="32">
        <f t="shared" si="51"/>
        <v>217142.57171000002</v>
      </c>
      <c r="CJ143" s="32">
        <f t="shared" si="52"/>
        <v>206235.95709000004</v>
      </c>
      <c r="CK143" s="32">
        <f t="shared" si="53"/>
        <v>207494.13728</v>
      </c>
      <c r="CL143" s="32">
        <f t="shared" si="54"/>
        <v>201285.56391</v>
      </c>
      <c r="CM143" s="32">
        <f t="shared" si="55"/>
        <v>201602.34612</v>
      </c>
      <c r="CN143" s="32">
        <f t="shared" si="56"/>
        <v>201156.70335000003</v>
      </c>
      <c r="CO143" s="32">
        <f t="shared" si="57"/>
        <v>198803.2084</v>
      </c>
      <c r="CP143" s="32">
        <f t="shared" si="58"/>
        <v>200859.60817000002</v>
      </c>
      <c r="CQ143" s="32">
        <f t="shared" si="59"/>
        <v>191612.07326</v>
      </c>
      <c r="CR143" s="32">
        <f t="shared" si="60"/>
        <v>173063.31154</v>
      </c>
      <c r="CS143" s="32">
        <f t="shared" si="61"/>
        <v>175697.7941</v>
      </c>
      <c r="CT143" s="32">
        <f t="shared" si="62"/>
        <v>176003.83792999998</v>
      </c>
      <c r="CU143" s="32">
        <f t="shared" si="63"/>
        <v>178973</v>
      </c>
      <c r="CV143" s="32">
        <f t="shared" si="64"/>
        <v>178838.77025</v>
      </c>
      <c r="CW143" s="32">
        <f t="shared" si="65"/>
        <v>177242.33109000002</v>
      </c>
      <c r="CX143" s="32">
        <f t="shared" si="66"/>
        <v>175898.24386000002</v>
      </c>
      <c r="CY143" s="32">
        <f t="shared" si="67"/>
        <v>174181.89278999998</v>
      </c>
      <c r="CZ143" s="32">
        <f t="shared" si="68"/>
        <v>170366.18843000004</v>
      </c>
      <c r="DA143" s="32">
        <f t="shared" si="69"/>
        <v>170963.95825</v>
      </c>
      <c r="DB143" s="32"/>
    </row>
    <row r="144" spans="2:106" x14ac:dyDescent="0.25">
      <c r="B144" s="17" t="str">
        <f>'Sheet0_Downloaded fr. BEA'!B36</f>
        <v xml:space="preserve">      Printing and related support activities</v>
      </c>
      <c r="C144" s="17">
        <f>'Sheet0_Downloaded fr. BEA'!C36</f>
        <v>62.267000000000003</v>
      </c>
      <c r="D144" s="17">
        <f>'Sheet0_Downloaded fr. BEA'!D36</f>
        <v>61.585999999999999</v>
      </c>
      <c r="E144" s="17">
        <f>'Sheet0_Downloaded fr. BEA'!E36</f>
        <v>61.109000000000002</v>
      </c>
      <c r="F144" s="17">
        <f>'Sheet0_Downloaded fr. BEA'!F36</f>
        <v>67.721000000000004</v>
      </c>
      <c r="G144" s="17">
        <f>'Sheet0_Downloaded fr. BEA'!G36</f>
        <v>70.974999999999994</v>
      </c>
      <c r="H144" s="17">
        <f>'Sheet0_Downloaded fr. BEA'!H36</f>
        <v>69.819000000000003</v>
      </c>
      <c r="I144" s="17">
        <f>'Sheet0_Downloaded fr. BEA'!I36</f>
        <v>66.373999999999995</v>
      </c>
      <c r="J144" s="17">
        <f>'Sheet0_Downloaded fr. BEA'!J36</f>
        <v>71.046000000000006</v>
      </c>
      <c r="K144" s="17">
        <f>'Sheet0_Downloaded fr. BEA'!K36</f>
        <v>77.17</v>
      </c>
      <c r="L144" s="17">
        <f>'Sheet0_Downloaded fr. BEA'!L36</f>
        <v>81.971999999999994</v>
      </c>
      <c r="M144" s="17">
        <f>'Sheet0_Downloaded fr. BEA'!M36</f>
        <v>84.1</v>
      </c>
      <c r="N144" s="17">
        <f>'Sheet0_Downloaded fr. BEA'!N36</f>
        <v>84.611000000000004</v>
      </c>
      <c r="O144" s="17">
        <f>'Sheet0_Downloaded fr. BEA'!O36</f>
        <v>86.588999999999999</v>
      </c>
      <c r="P144" s="17">
        <f>'Sheet0_Downloaded fr. BEA'!P36</f>
        <v>92.403999999999996</v>
      </c>
      <c r="Q144" s="17">
        <f>'Sheet0_Downloaded fr. BEA'!Q36</f>
        <v>96.917000000000002</v>
      </c>
      <c r="R144" s="17">
        <f>'Sheet0_Downloaded fr. BEA'!R36</f>
        <v>104.438</v>
      </c>
      <c r="S144" s="17">
        <f>'Sheet0_Downloaded fr. BEA'!S36</f>
        <v>107.60599999999999</v>
      </c>
      <c r="T144" s="17">
        <f>'Sheet0_Downloaded fr. BEA'!T36</f>
        <v>111.146</v>
      </c>
      <c r="U144" s="17">
        <f>'Sheet0_Downloaded fr. BEA'!U36</f>
        <v>123.636</v>
      </c>
      <c r="V144" s="17">
        <f>'Sheet0_Downloaded fr. BEA'!V36</f>
        <v>126.996</v>
      </c>
      <c r="W144" s="17">
        <f>'Sheet0_Downloaded fr. BEA'!W36</f>
        <v>128.434</v>
      </c>
      <c r="X144" s="17">
        <f>'Sheet0_Downloaded fr. BEA'!X36</f>
        <v>131.84399999999999</v>
      </c>
      <c r="Y144" s="17">
        <f>'Sheet0_Downloaded fr. BEA'!Y36</f>
        <v>126.286</v>
      </c>
      <c r="Z144" s="17">
        <f>'Sheet0_Downloaded fr. BEA'!Z36</f>
        <v>131.67699999999999</v>
      </c>
      <c r="AA144" s="31">
        <f>'Sheet0_Downloaded fr. BEA'!AA36</f>
        <v>130.01599999999999</v>
      </c>
      <c r="AB144" s="31">
        <f>'Sheet0_Downloaded fr. BEA'!AB36</f>
        <v>130.37799999999999</v>
      </c>
      <c r="AC144" s="31">
        <f>'Sheet0_Downloaded fr. BEA'!AC36</f>
        <v>132.97900000000001</v>
      </c>
      <c r="AD144" s="31">
        <f>'Sheet0_Downloaded fr. BEA'!AD36</f>
        <v>134.68199999999999</v>
      </c>
      <c r="AE144" s="31">
        <f>'Sheet0_Downloaded fr. BEA'!AE36</f>
        <v>138.60300000000001</v>
      </c>
      <c r="AF144" s="34">
        <f t="shared" si="3"/>
        <v>140.161</v>
      </c>
      <c r="AG144" s="25">
        <f t="shared" si="4"/>
        <v>141.774</v>
      </c>
      <c r="AH144" s="34">
        <f t="shared" si="5"/>
        <v>143.726</v>
      </c>
      <c r="AI144" s="34">
        <f t="shared" si="6"/>
        <v>140.40100000000001</v>
      </c>
      <c r="AJ144" s="34">
        <f t="shared" si="7"/>
        <v>138.47200000000001</v>
      </c>
      <c r="AK144" s="34">
        <f t="shared" si="8"/>
        <v>131.649</v>
      </c>
      <c r="AL144" s="34">
        <f t="shared" si="9"/>
        <v>131.37899999999999</v>
      </c>
      <c r="AM144" s="34">
        <f t="shared" si="10"/>
        <v>130.107</v>
      </c>
      <c r="AN144" s="34">
        <f t="shared" si="11"/>
        <v>127.244</v>
      </c>
      <c r="AO144" s="34">
        <f t="shared" si="12"/>
        <v>128.923</v>
      </c>
      <c r="AP144" s="34">
        <f t="shared" si="13"/>
        <v>121.477</v>
      </c>
      <c r="AQ144" s="34">
        <f t="shared" si="14"/>
        <v>103.158</v>
      </c>
      <c r="AR144" s="34">
        <f t="shared" si="15"/>
        <v>102.626</v>
      </c>
      <c r="AS144" s="34">
        <f t="shared" si="16"/>
        <v>101.553</v>
      </c>
      <c r="AT144" s="34">
        <f t="shared" si="17"/>
        <v>100</v>
      </c>
      <c r="AU144" s="34">
        <f t="shared" si="18"/>
        <v>99.763999999999996</v>
      </c>
      <c r="AV144" s="34">
        <f t="shared" si="19"/>
        <v>98.16</v>
      </c>
      <c r="AW144" s="34">
        <f t="shared" si="20"/>
        <v>97.492999999999995</v>
      </c>
      <c r="AX144" s="34">
        <f t="shared" si="21"/>
        <v>100.001</v>
      </c>
      <c r="AY144" s="34">
        <f t="shared" si="22"/>
        <v>96.162000000000006</v>
      </c>
      <c r="AZ144" s="34">
        <f t="shared" si="23"/>
        <v>96.866</v>
      </c>
      <c r="BB144" s="17">
        <f>GO!R36</f>
        <v>83095</v>
      </c>
      <c r="BD144" s="32">
        <f t="shared" si="25"/>
        <v>51740.763650000001</v>
      </c>
      <c r="BE144" s="32">
        <f t="shared" si="70"/>
        <v>51174.886700000003</v>
      </c>
      <c r="BF144" s="32">
        <f t="shared" si="71"/>
        <v>50778.523550000005</v>
      </c>
      <c r="BG144" s="32">
        <f t="shared" si="72"/>
        <v>56272.764950000004</v>
      </c>
      <c r="BH144" s="32">
        <f t="shared" si="73"/>
        <v>58976.67624999999</v>
      </c>
      <c r="BI144" s="32">
        <f t="shared" si="74"/>
        <v>58016.098050000008</v>
      </c>
      <c r="BJ144" s="32">
        <f t="shared" si="26"/>
        <v>55153.475299999991</v>
      </c>
      <c r="BK144" s="32">
        <f t="shared" si="27"/>
        <v>59035.673699999999</v>
      </c>
      <c r="BL144" s="32">
        <f t="shared" si="28"/>
        <v>64124.411500000002</v>
      </c>
      <c r="BM144" s="32">
        <f t="shared" si="29"/>
        <v>68114.633400000006</v>
      </c>
      <c r="BN144" s="32">
        <f t="shared" si="30"/>
        <v>69882.89499999999</v>
      </c>
      <c r="BO144" s="32">
        <f t="shared" si="31"/>
        <v>70307.510450000002</v>
      </c>
      <c r="BP144" s="32">
        <f t="shared" si="32"/>
        <v>71951.129549999998</v>
      </c>
      <c r="BQ144" s="32">
        <f t="shared" si="33"/>
        <v>76783.103799999997</v>
      </c>
      <c r="BR144" s="32">
        <f t="shared" si="34"/>
        <v>80533.181150000004</v>
      </c>
      <c r="BS144" s="32">
        <f t="shared" si="35"/>
        <v>86782.756099999999</v>
      </c>
      <c r="BT144" s="32">
        <f t="shared" si="36"/>
        <v>89415.205700000006</v>
      </c>
      <c r="BU144" s="32">
        <f t="shared" si="37"/>
        <v>92356.768700000001</v>
      </c>
      <c r="BV144" s="32">
        <f t="shared" si="38"/>
        <v>102735.3342</v>
      </c>
      <c r="BW144" s="32">
        <f t="shared" si="39"/>
        <v>105527.3262</v>
      </c>
      <c r="BX144" s="32">
        <f t="shared" si="40"/>
        <v>106722.2323</v>
      </c>
      <c r="BY144" s="32">
        <f t="shared" si="41"/>
        <v>109555.7718</v>
      </c>
      <c r="BZ144" s="32">
        <f t="shared" si="42"/>
        <v>104937.3517</v>
      </c>
      <c r="CA144" s="32">
        <f t="shared" si="43"/>
        <v>109417.00315</v>
      </c>
      <c r="CB144" s="32">
        <f t="shared" si="44"/>
        <v>108036.79519999999</v>
      </c>
      <c r="CC144" s="32">
        <f t="shared" si="45"/>
        <v>108337.59909999999</v>
      </c>
      <c r="CD144" s="32">
        <f t="shared" si="46"/>
        <v>110498.90005000001</v>
      </c>
      <c r="CE144" s="32">
        <f t="shared" si="47"/>
        <v>111914.0079</v>
      </c>
      <c r="CF144" s="32">
        <f t="shared" si="48"/>
        <v>115172.16285000001</v>
      </c>
      <c r="CG144" s="32">
        <f t="shared" si="49"/>
        <v>116466.78295000001</v>
      </c>
      <c r="CH144" s="32">
        <f t="shared" si="50"/>
        <v>117807.1053</v>
      </c>
      <c r="CI144" s="32">
        <f t="shared" si="51"/>
        <v>119429.11970000001</v>
      </c>
      <c r="CJ144" s="32">
        <f t="shared" si="52"/>
        <v>116666.21095000001</v>
      </c>
      <c r="CK144" s="32">
        <f t="shared" si="53"/>
        <v>115063.30839999999</v>
      </c>
      <c r="CL144" s="32">
        <f t="shared" si="54"/>
        <v>109393.73655</v>
      </c>
      <c r="CM144" s="32">
        <f t="shared" si="55"/>
        <v>109169.38004999999</v>
      </c>
      <c r="CN144" s="32">
        <f t="shared" si="56"/>
        <v>108112.41164999999</v>
      </c>
      <c r="CO144" s="32">
        <f t="shared" si="57"/>
        <v>105733.40179999999</v>
      </c>
      <c r="CP144" s="32">
        <f t="shared" si="58"/>
        <v>107128.56685</v>
      </c>
      <c r="CQ144" s="32">
        <f t="shared" si="59"/>
        <v>100941.31315</v>
      </c>
      <c r="CR144" s="32">
        <f t="shared" si="60"/>
        <v>85719.140100000004</v>
      </c>
      <c r="CS144" s="32">
        <f t="shared" si="61"/>
        <v>85277.074700000012</v>
      </c>
      <c r="CT144" s="32">
        <f t="shared" si="62"/>
        <v>84385.465349999999</v>
      </c>
      <c r="CU144" s="32">
        <f t="shared" si="63"/>
        <v>83095</v>
      </c>
      <c r="CV144" s="32">
        <f t="shared" si="64"/>
        <v>82898.895799999998</v>
      </c>
      <c r="CW144" s="32">
        <f t="shared" si="65"/>
        <v>81566.051999999996</v>
      </c>
      <c r="CX144" s="32">
        <f t="shared" si="66"/>
        <v>81011.808350000007</v>
      </c>
      <c r="CY144" s="32">
        <f t="shared" si="67"/>
        <v>83095.830950000003</v>
      </c>
      <c r="CZ144" s="32">
        <f t="shared" si="68"/>
        <v>79905.813900000008</v>
      </c>
      <c r="DA144" s="32">
        <f t="shared" si="69"/>
        <v>80490.8027</v>
      </c>
      <c r="DB144" s="32"/>
    </row>
    <row r="145" spans="2:106" x14ac:dyDescent="0.25">
      <c r="B145" s="17" t="str">
        <f>'Sheet0_Downloaded fr. BEA'!B37</f>
        <v xml:space="preserve">      Petroleum and coal products</v>
      </c>
      <c r="C145" s="17">
        <f>'Sheet0_Downloaded fr. BEA'!C37</f>
        <v>65.289000000000001</v>
      </c>
      <c r="D145" s="17">
        <f>'Sheet0_Downloaded fr. BEA'!D37</f>
        <v>64.155000000000001</v>
      </c>
      <c r="E145" s="17">
        <f>'Sheet0_Downloaded fr. BEA'!E37</f>
        <v>64.596000000000004</v>
      </c>
      <c r="F145" s="17">
        <f>'Sheet0_Downloaded fr. BEA'!F37</f>
        <v>65.894999999999996</v>
      </c>
      <c r="G145" s="17">
        <f>'Sheet0_Downloaded fr. BEA'!G37</f>
        <v>64.430000000000007</v>
      </c>
      <c r="H145" s="17">
        <f>'Sheet0_Downloaded fr. BEA'!H37</f>
        <v>70.855999999999995</v>
      </c>
      <c r="I145" s="17">
        <f>'Sheet0_Downloaded fr. BEA'!I37</f>
        <v>72.98</v>
      </c>
      <c r="J145" s="17">
        <f>'Sheet0_Downloaded fr. BEA'!J37</f>
        <v>81.721000000000004</v>
      </c>
      <c r="K145" s="17">
        <f>'Sheet0_Downloaded fr. BEA'!K37</f>
        <v>88.608000000000004</v>
      </c>
      <c r="L145" s="17">
        <f>'Sheet0_Downloaded fr. BEA'!L37</f>
        <v>89.036000000000001</v>
      </c>
      <c r="M145" s="17">
        <f>'Sheet0_Downloaded fr. BEA'!M37</f>
        <v>95.748000000000005</v>
      </c>
      <c r="N145" s="17">
        <f>'Sheet0_Downloaded fr. BEA'!N37</f>
        <v>87.114999999999995</v>
      </c>
      <c r="O145" s="17">
        <f>'Sheet0_Downloaded fr. BEA'!O37</f>
        <v>83.509</v>
      </c>
      <c r="P145" s="17">
        <f>'Sheet0_Downloaded fr. BEA'!P37</f>
        <v>81.578999999999994</v>
      </c>
      <c r="Q145" s="17">
        <f>'Sheet0_Downloaded fr. BEA'!Q37</f>
        <v>80.364000000000004</v>
      </c>
      <c r="R145" s="17">
        <f>'Sheet0_Downloaded fr. BEA'!R37</f>
        <v>80.313999999999993</v>
      </c>
      <c r="S145" s="17">
        <f>'Sheet0_Downloaded fr. BEA'!S37</f>
        <v>78.093000000000004</v>
      </c>
      <c r="T145" s="17">
        <f>'Sheet0_Downloaded fr. BEA'!T37</f>
        <v>78.082999999999998</v>
      </c>
      <c r="U145" s="17">
        <f>'Sheet0_Downloaded fr. BEA'!U37</f>
        <v>80.643000000000001</v>
      </c>
      <c r="V145" s="17">
        <f>'Sheet0_Downloaded fr. BEA'!V37</f>
        <v>83.186999999999998</v>
      </c>
      <c r="W145" s="17">
        <f>'Sheet0_Downloaded fr. BEA'!W37</f>
        <v>83.155000000000001</v>
      </c>
      <c r="X145" s="17">
        <f>'Sheet0_Downloaded fr. BEA'!X37</f>
        <v>82.85</v>
      </c>
      <c r="Y145" s="17">
        <f>'Sheet0_Downloaded fr. BEA'!Y37</f>
        <v>83.463999999999999</v>
      </c>
      <c r="Z145" s="17">
        <f>'Sheet0_Downloaded fr. BEA'!Z37</f>
        <v>80.8</v>
      </c>
      <c r="AA145" s="31">
        <f>'Sheet0_Downloaded fr. BEA'!AA37</f>
        <v>80.341999999999999</v>
      </c>
      <c r="AB145" s="31">
        <f>'Sheet0_Downloaded fr. BEA'!AB37</f>
        <v>82.153000000000006</v>
      </c>
      <c r="AC145" s="31">
        <f>'Sheet0_Downloaded fr. BEA'!AC37</f>
        <v>83.704999999999998</v>
      </c>
      <c r="AD145" s="31">
        <f>'Sheet0_Downloaded fr. BEA'!AD37</f>
        <v>85.126000000000005</v>
      </c>
      <c r="AE145" s="31">
        <f>'Sheet0_Downloaded fr. BEA'!AE37</f>
        <v>88.444999999999993</v>
      </c>
      <c r="AF145" s="34">
        <f t="shared" si="3"/>
        <v>87.322999999999993</v>
      </c>
      <c r="AG145" s="25">
        <f t="shared" si="4"/>
        <v>89.683999999999997</v>
      </c>
      <c r="AH145" s="34">
        <f t="shared" si="5"/>
        <v>89.281000000000006</v>
      </c>
      <c r="AI145" s="34">
        <f t="shared" si="6"/>
        <v>90.025999999999996</v>
      </c>
      <c r="AJ145" s="34">
        <f t="shared" si="7"/>
        <v>93.128</v>
      </c>
      <c r="AK145" s="34">
        <f t="shared" si="8"/>
        <v>88.183000000000007</v>
      </c>
      <c r="AL145" s="34">
        <f t="shared" si="9"/>
        <v>95.905000000000001</v>
      </c>
      <c r="AM145" s="34">
        <f t="shared" si="10"/>
        <v>101.392</v>
      </c>
      <c r="AN145" s="34">
        <f t="shared" si="11"/>
        <v>100.449</v>
      </c>
      <c r="AO145" s="34">
        <f t="shared" si="12"/>
        <v>103.22</v>
      </c>
      <c r="AP145" s="34">
        <f t="shared" si="13"/>
        <v>98.938000000000002</v>
      </c>
      <c r="AQ145" s="34">
        <f t="shared" si="14"/>
        <v>98.766000000000005</v>
      </c>
      <c r="AR145" s="34">
        <f t="shared" si="15"/>
        <v>96.533000000000001</v>
      </c>
      <c r="AS145" s="34">
        <f t="shared" si="16"/>
        <v>99.203999999999994</v>
      </c>
      <c r="AT145" s="34">
        <f t="shared" si="17"/>
        <v>100</v>
      </c>
      <c r="AU145" s="34">
        <f t="shared" si="18"/>
        <v>103.83499999999999</v>
      </c>
      <c r="AV145" s="34">
        <f t="shared" si="19"/>
        <v>100.735</v>
      </c>
      <c r="AW145" s="34">
        <f t="shared" si="20"/>
        <v>100.49299999999999</v>
      </c>
      <c r="AX145" s="34">
        <f t="shared" si="21"/>
        <v>104.545</v>
      </c>
      <c r="AY145" s="34">
        <f t="shared" si="22"/>
        <v>105.837</v>
      </c>
      <c r="AZ145" s="34">
        <f t="shared" si="23"/>
        <v>107.479</v>
      </c>
      <c r="BB145" s="17">
        <f>GO!R37</f>
        <v>833489</v>
      </c>
      <c r="BD145" s="32">
        <f t="shared" si="25"/>
        <v>544176.63321</v>
      </c>
      <c r="BE145" s="32">
        <f t="shared" si="70"/>
        <v>534724.86794999999</v>
      </c>
      <c r="BF145" s="32">
        <f t="shared" si="71"/>
        <v>538400.55444000009</v>
      </c>
      <c r="BG145" s="32">
        <f t="shared" si="72"/>
        <v>549227.57655</v>
      </c>
      <c r="BH145" s="32">
        <f t="shared" si="73"/>
        <v>537016.96270000003</v>
      </c>
      <c r="BI145" s="32">
        <f t="shared" si="74"/>
        <v>590576.96583999996</v>
      </c>
      <c r="BJ145" s="32">
        <f t="shared" si="26"/>
        <v>608280.27220000012</v>
      </c>
      <c r="BK145" s="32">
        <f t="shared" si="27"/>
        <v>681135.54569000006</v>
      </c>
      <c r="BL145" s="32">
        <f t="shared" si="28"/>
        <v>738537.93312000006</v>
      </c>
      <c r="BM145" s="32">
        <f t="shared" si="29"/>
        <v>742105.26604000002</v>
      </c>
      <c r="BN145" s="32">
        <f t="shared" si="30"/>
        <v>798049.04772000003</v>
      </c>
      <c r="BO145" s="32">
        <f t="shared" si="31"/>
        <v>726093.94235000003</v>
      </c>
      <c r="BP145" s="32">
        <f t="shared" si="32"/>
        <v>696038.32900999999</v>
      </c>
      <c r="BQ145" s="32">
        <f t="shared" si="33"/>
        <v>679951.99130999995</v>
      </c>
      <c r="BR145" s="32">
        <f t="shared" si="34"/>
        <v>669825.09996000014</v>
      </c>
      <c r="BS145" s="32">
        <f t="shared" si="35"/>
        <v>669408.35545999999</v>
      </c>
      <c r="BT145" s="32">
        <f t="shared" si="36"/>
        <v>650896.56477000006</v>
      </c>
      <c r="BU145" s="32">
        <f t="shared" si="37"/>
        <v>650813.21586999996</v>
      </c>
      <c r="BV145" s="32">
        <f t="shared" si="38"/>
        <v>672150.53427000006</v>
      </c>
      <c r="BW145" s="32">
        <f t="shared" si="39"/>
        <v>693354.49443000008</v>
      </c>
      <c r="BX145" s="32">
        <f t="shared" si="40"/>
        <v>693087.77795000002</v>
      </c>
      <c r="BY145" s="32">
        <f t="shared" si="41"/>
        <v>690545.63649999991</v>
      </c>
      <c r="BZ145" s="32">
        <f t="shared" si="42"/>
        <v>695663.25896000001</v>
      </c>
      <c r="CA145" s="32">
        <f t="shared" si="43"/>
        <v>673459.11200000008</v>
      </c>
      <c r="CB145" s="32">
        <f t="shared" si="44"/>
        <v>669641.73237999994</v>
      </c>
      <c r="CC145" s="32">
        <f t="shared" si="45"/>
        <v>684736.21817000001</v>
      </c>
      <c r="CD145" s="32">
        <f t="shared" si="46"/>
        <v>697671.96745000011</v>
      </c>
      <c r="CE145" s="32">
        <f t="shared" si="47"/>
        <v>709515.84614000004</v>
      </c>
      <c r="CF145" s="32">
        <f t="shared" si="48"/>
        <v>737179.34604999993</v>
      </c>
      <c r="CG145" s="32">
        <f t="shared" si="49"/>
        <v>727827.59947000002</v>
      </c>
      <c r="CH145" s="32">
        <f t="shared" si="50"/>
        <v>747506.27475999994</v>
      </c>
      <c r="CI145" s="32">
        <f t="shared" si="51"/>
        <v>744147.31409000012</v>
      </c>
      <c r="CJ145" s="32">
        <f t="shared" si="52"/>
        <v>750356.80714000005</v>
      </c>
      <c r="CK145" s="32">
        <f t="shared" si="53"/>
        <v>776211.63591999991</v>
      </c>
      <c r="CL145" s="32">
        <f t="shared" si="54"/>
        <v>734995.60487000004</v>
      </c>
      <c r="CM145" s="32">
        <f t="shared" si="55"/>
        <v>799357.62545000005</v>
      </c>
      <c r="CN145" s="32">
        <f t="shared" si="56"/>
        <v>845091.16687999992</v>
      </c>
      <c r="CO145" s="32">
        <f t="shared" si="57"/>
        <v>837231.3656100001</v>
      </c>
      <c r="CP145" s="32">
        <f t="shared" si="58"/>
        <v>860327.34580000001</v>
      </c>
      <c r="CQ145" s="32">
        <f t="shared" si="59"/>
        <v>824637.34681999998</v>
      </c>
      <c r="CR145" s="32">
        <f t="shared" si="60"/>
        <v>823203.74574000004</v>
      </c>
      <c r="CS145" s="32">
        <f t="shared" si="61"/>
        <v>804591.93637000001</v>
      </c>
      <c r="CT145" s="32">
        <f t="shared" si="62"/>
        <v>826854.42755999998</v>
      </c>
      <c r="CU145" s="32">
        <f t="shared" si="63"/>
        <v>833489</v>
      </c>
      <c r="CV145" s="32">
        <f t="shared" si="64"/>
        <v>865453.30315000005</v>
      </c>
      <c r="CW145" s="32">
        <f t="shared" si="65"/>
        <v>839615.14415000007</v>
      </c>
      <c r="CX145" s="32">
        <f t="shared" si="66"/>
        <v>837598.1007699999</v>
      </c>
      <c r="CY145" s="32">
        <f t="shared" si="67"/>
        <v>871371.07504999998</v>
      </c>
      <c r="CZ145" s="32">
        <f t="shared" si="68"/>
        <v>882139.75292999996</v>
      </c>
      <c r="DA145" s="32">
        <f t="shared" si="69"/>
        <v>895825.64231000002</v>
      </c>
      <c r="DB145" s="32"/>
    </row>
    <row r="146" spans="2:106" x14ac:dyDescent="0.25">
      <c r="B146" s="17" t="str">
        <f>'Sheet0_Downloaded fr. BEA'!B38</f>
        <v xml:space="preserve">      Chemical products</v>
      </c>
      <c r="C146" s="17">
        <f>'Sheet0_Downloaded fr. BEA'!C38</f>
        <v>42.813000000000002</v>
      </c>
      <c r="D146" s="17">
        <f>'Sheet0_Downloaded fr. BEA'!D38</f>
        <v>42.518999999999998</v>
      </c>
      <c r="E146" s="17">
        <f>'Sheet0_Downloaded fr. BEA'!E38</f>
        <v>43.924999999999997</v>
      </c>
      <c r="F146" s="17">
        <f>'Sheet0_Downloaded fr. BEA'!F38</f>
        <v>47.747</v>
      </c>
      <c r="G146" s="17">
        <f>'Sheet0_Downloaded fr. BEA'!G38</f>
        <v>52.287999999999997</v>
      </c>
      <c r="H146" s="17">
        <f>'Sheet0_Downloaded fr. BEA'!H38</f>
        <v>53.954000000000001</v>
      </c>
      <c r="I146" s="17">
        <f>'Sheet0_Downloaded fr. BEA'!I38</f>
        <v>49.241999999999997</v>
      </c>
      <c r="J146" s="17">
        <f>'Sheet0_Downloaded fr. BEA'!J38</f>
        <v>54.872</v>
      </c>
      <c r="K146" s="17">
        <f>'Sheet0_Downloaded fr. BEA'!K38</f>
        <v>59.831000000000003</v>
      </c>
      <c r="L146" s="17">
        <f>'Sheet0_Downloaded fr. BEA'!L38</f>
        <v>62.198</v>
      </c>
      <c r="M146" s="17">
        <f>'Sheet0_Downloaded fr. BEA'!M38</f>
        <v>62.86</v>
      </c>
      <c r="N146" s="17">
        <f>'Sheet0_Downloaded fr. BEA'!N38</f>
        <v>57.296999999999997</v>
      </c>
      <c r="O146" s="17">
        <f>'Sheet0_Downloaded fr. BEA'!O38</f>
        <v>57.356999999999999</v>
      </c>
      <c r="P146" s="17">
        <f>'Sheet0_Downloaded fr. BEA'!P38</f>
        <v>53.313000000000002</v>
      </c>
      <c r="Q146" s="17">
        <f>'Sheet0_Downloaded fr. BEA'!Q38</f>
        <v>58.959000000000003</v>
      </c>
      <c r="R146" s="17">
        <f>'Sheet0_Downloaded fr. BEA'!R38</f>
        <v>63.737000000000002</v>
      </c>
      <c r="S146" s="17">
        <f>'Sheet0_Downloaded fr. BEA'!S38</f>
        <v>64.888999999999996</v>
      </c>
      <c r="T146" s="17">
        <f>'Sheet0_Downloaded fr. BEA'!T38</f>
        <v>64.852000000000004</v>
      </c>
      <c r="U146" s="17">
        <f>'Sheet0_Downloaded fr. BEA'!U38</f>
        <v>74.94</v>
      </c>
      <c r="V146" s="17">
        <f>'Sheet0_Downloaded fr. BEA'!V38</f>
        <v>78.13</v>
      </c>
      <c r="W146" s="17">
        <f>'Sheet0_Downloaded fr. BEA'!W38</f>
        <v>80.522000000000006</v>
      </c>
      <c r="X146" s="17">
        <f>'Sheet0_Downloaded fr. BEA'!X38</f>
        <v>81.694999999999993</v>
      </c>
      <c r="Y146" s="17">
        <f>'Sheet0_Downloaded fr. BEA'!Y38</f>
        <v>81.656000000000006</v>
      </c>
      <c r="Z146" s="17">
        <f>'Sheet0_Downloaded fr. BEA'!Z38</f>
        <v>83.754000000000005</v>
      </c>
      <c r="AA146" s="31">
        <f>'Sheet0_Downloaded fr. BEA'!AA38</f>
        <v>85.457999999999998</v>
      </c>
      <c r="AB146" s="31">
        <f>'Sheet0_Downloaded fr. BEA'!AB38</f>
        <v>88.817999999999998</v>
      </c>
      <c r="AC146" s="31">
        <f>'Sheet0_Downloaded fr. BEA'!AC38</f>
        <v>88.38</v>
      </c>
      <c r="AD146" s="31">
        <f>'Sheet0_Downloaded fr. BEA'!AD38</f>
        <v>88.998999999999995</v>
      </c>
      <c r="AE146" s="31">
        <f>'Sheet0_Downloaded fr. BEA'!AE38</f>
        <v>95.075000000000003</v>
      </c>
      <c r="AF146" s="34">
        <f t="shared" si="3"/>
        <v>95.932000000000002</v>
      </c>
      <c r="AG146" s="25">
        <f t="shared" si="4"/>
        <v>97.353999999999999</v>
      </c>
      <c r="AH146" s="34">
        <f t="shared" si="5"/>
        <v>97.216999999999999</v>
      </c>
      <c r="AI146" s="34">
        <f t="shared" si="6"/>
        <v>94.936999999999998</v>
      </c>
      <c r="AJ146" s="34">
        <f t="shared" si="7"/>
        <v>100.35299999999999</v>
      </c>
      <c r="AK146" s="34">
        <f t="shared" si="8"/>
        <v>100.041</v>
      </c>
      <c r="AL146" s="34">
        <f t="shared" si="9"/>
        <v>104.8</v>
      </c>
      <c r="AM146" s="34">
        <f t="shared" si="10"/>
        <v>106.678</v>
      </c>
      <c r="AN146" s="34">
        <f t="shared" si="11"/>
        <v>108.82899999999999</v>
      </c>
      <c r="AO146" s="34">
        <f t="shared" si="12"/>
        <v>116.396</v>
      </c>
      <c r="AP146" s="34">
        <f t="shared" si="13"/>
        <v>105.125</v>
      </c>
      <c r="AQ146" s="34">
        <f t="shared" si="14"/>
        <v>93.123999999999995</v>
      </c>
      <c r="AR146" s="34">
        <f t="shared" si="15"/>
        <v>100.17700000000001</v>
      </c>
      <c r="AS146" s="34">
        <f t="shared" si="16"/>
        <v>98.616</v>
      </c>
      <c r="AT146" s="34">
        <f t="shared" si="17"/>
        <v>100</v>
      </c>
      <c r="AU146" s="34">
        <f t="shared" si="18"/>
        <v>103.97199999999999</v>
      </c>
      <c r="AV146" s="34">
        <f t="shared" si="19"/>
        <v>102.511</v>
      </c>
      <c r="AW146" s="34">
        <f t="shared" si="20"/>
        <v>101.82299999999999</v>
      </c>
      <c r="AX146" s="34">
        <f t="shared" si="21"/>
        <v>102.77200000000001</v>
      </c>
      <c r="AY146" s="34">
        <f t="shared" si="22"/>
        <v>100.032</v>
      </c>
      <c r="AZ146" s="34">
        <f t="shared" si="23"/>
        <v>99.756</v>
      </c>
      <c r="BB146" s="17">
        <f>GO!R38</f>
        <v>792803</v>
      </c>
      <c r="BD146" s="32">
        <f t="shared" si="25"/>
        <v>339422.74839000002</v>
      </c>
      <c r="BE146" s="32">
        <f t="shared" si="70"/>
        <v>337091.90756999998</v>
      </c>
      <c r="BF146" s="32">
        <f t="shared" si="71"/>
        <v>348238.71775000001</v>
      </c>
      <c r="BG146" s="32">
        <f t="shared" si="72"/>
        <v>378539.64840999997</v>
      </c>
      <c r="BH146" s="32">
        <f t="shared" si="73"/>
        <v>414540.83263999998</v>
      </c>
      <c r="BI146" s="32">
        <f t="shared" si="74"/>
        <v>427748.93062</v>
      </c>
      <c r="BJ146" s="32">
        <f t="shared" si="26"/>
        <v>390392.05325999996</v>
      </c>
      <c r="BK146" s="32">
        <f t="shared" si="27"/>
        <v>435026.86216000002</v>
      </c>
      <c r="BL146" s="32">
        <f t="shared" si="28"/>
        <v>474341.96293000004</v>
      </c>
      <c r="BM146" s="32">
        <f t="shared" si="29"/>
        <v>493107.60994000005</v>
      </c>
      <c r="BN146" s="32">
        <f t="shared" si="30"/>
        <v>498355.96580000001</v>
      </c>
      <c r="BO146" s="32">
        <f t="shared" si="31"/>
        <v>454252.33490999998</v>
      </c>
      <c r="BP146" s="32">
        <f t="shared" si="32"/>
        <v>454728.01671</v>
      </c>
      <c r="BQ146" s="32">
        <f t="shared" si="33"/>
        <v>422667.06339000002</v>
      </c>
      <c r="BR146" s="32">
        <f t="shared" si="34"/>
        <v>467428.72077000001</v>
      </c>
      <c r="BS146" s="32">
        <f t="shared" si="35"/>
        <v>505308.84811000008</v>
      </c>
      <c r="BT146" s="32">
        <f t="shared" si="36"/>
        <v>514441.93867</v>
      </c>
      <c r="BU146" s="32">
        <f t="shared" si="37"/>
        <v>514148.60156000004</v>
      </c>
      <c r="BV146" s="32">
        <f t="shared" si="38"/>
        <v>594126.56819999998</v>
      </c>
      <c r="BW146" s="32">
        <f t="shared" si="39"/>
        <v>619416.98389999999</v>
      </c>
      <c r="BX146" s="32">
        <f t="shared" si="40"/>
        <v>638380.83166000003</v>
      </c>
      <c r="BY146" s="32">
        <f t="shared" si="41"/>
        <v>647680.41084999999</v>
      </c>
      <c r="BZ146" s="32">
        <f t="shared" si="42"/>
        <v>647371.21768000012</v>
      </c>
      <c r="CA146" s="32">
        <f t="shared" si="43"/>
        <v>664004.22462000011</v>
      </c>
      <c r="CB146" s="32">
        <f t="shared" si="44"/>
        <v>677513.5877400001</v>
      </c>
      <c r="CC146" s="32">
        <f t="shared" si="45"/>
        <v>704151.76854000008</v>
      </c>
      <c r="CD146" s="32">
        <f t="shared" si="46"/>
        <v>700679.29139999999</v>
      </c>
      <c r="CE146" s="32">
        <f t="shared" si="47"/>
        <v>705586.74196999997</v>
      </c>
      <c r="CF146" s="32">
        <f t="shared" si="48"/>
        <v>753757.45225000009</v>
      </c>
      <c r="CG146" s="32">
        <f t="shared" si="49"/>
        <v>760551.77396000002</v>
      </c>
      <c r="CH146" s="32">
        <f t="shared" si="50"/>
        <v>771825.43261999998</v>
      </c>
      <c r="CI146" s="32">
        <f t="shared" si="51"/>
        <v>770739.29251000006</v>
      </c>
      <c r="CJ146" s="32">
        <f t="shared" si="52"/>
        <v>752663.38410999998</v>
      </c>
      <c r="CK146" s="32">
        <f t="shared" si="53"/>
        <v>795601.59458999988</v>
      </c>
      <c r="CL146" s="32">
        <f t="shared" si="54"/>
        <v>793128.04923</v>
      </c>
      <c r="CM146" s="32">
        <f t="shared" si="55"/>
        <v>830857.54399999988</v>
      </c>
      <c r="CN146" s="32">
        <f t="shared" si="56"/>
        <v>845746.38433999999</v>
      </c>
      <c r="CO146" s="32">
        <f t="shared" si="57"/>
        <v>862799.57686999999</v>
      </c>
      <c r="CP146" s="32">
        <f t="shared" si="58"/>
        <v>922790.97988000012</v>
      </c>
      <c r="CQ146" s="32">
        <f t="shared" si="59"/>
        <v>833434.15375000006</v>
      </c>
      <c r="CR146" s="32">
        <f t="shared" si="60"/>
        <v>738289.86572</v>
      </c>
      <c r="CS146" s="32">
        <f t="shared" si="61"/>
        <v>794206.26131000009</v>
      </c>
      <c r="CT146" s="32">
        <f t="shared" si="62"/>
        <v>781830.60648000007</v>
      </c>
      <c r="CU146" s="32">
        <f t="shared" si="63"/>
        <v>792803</v>
      </c>
      <c r="CV146" s="32">
        <f t="shared" si="64"/>
        <v>824293.13516000006</v>
      </c>
      <c r="CW146" s="32">
        <f t="shared" si="65"/>
        <v>812710.28332999989</v>
      </c>
      <c r="CX146" s="32">
        <f t="shared" si="66"/>
        <v>807255.79868999985</v>
      </c>
      <c r="CY146" s="32">
        <f t="shared" si="67"/>
        <v>814779.49916000012</v>
      </c>
      <c r="CZ146" s="32">
        <f t="shared" si="68"/>
        <v>793056.69695999997</v>
      </c>
      <c r="DA146" s="32">
        <f t="shared" si="69"/>
        <v>790868.56068000011</v>
      </c>
      <c r="DB146" s="32"/>
    </row>
    <row r="147" spans="2:106" x14ac:dyDescent="0.25">
      <c r="B147" s="17" t="str">
        <f>'Sheet0_Downloaded fr. BEA'!B39</f>
        <v xml:space="preserve">      Plastics and rubber products</v>
      </c>
      <c r="C147" s="17">
        <f>'Sheet0_Downloaded fr. BEA'!C39</f>
        <v>34.494999999999997</v>
      </c>
      <c r="D147" s="17">
        <f>'Sheet0_Downloaded fr. BEA'!D39</f>
        <v>33.186999999999998</v>
      </c>
      <c r="E147" s="17">
        <f>'Sheet0_Downloaded fr. BEA'!E39</f>
        <v>36.107999999999997</v>
      </c>
      <c r="F147" s="17">
        <f>'Sheet0_Downloaded fr. BEA'!F39</f>
        <v>42.201000000000001</v>
      </c>
      <c r="G147" s="17">
        <f>'Sheet0_Downloaded fr. BEA'!G39</f>
        <v>47.683999999999997</v>
      </c>
      <c r="H147" s="17">
        <f>'Sheet0_Downloaded fr. BEA'!H39</f>
        <v>46.030999999999999</v>
      </c>
      <c r="I147" s="17">
        <f>'Sheet0_Downloaded fr. BEA'!I39</f>
        <v>40.015999999999998</v>
      </c>
      <c r="J147" s="17">
        <f>'Sheet0_Downloaded fr. BEA'!J39</f>
        <v>44.023000000000003</v>
      </c>
      <c r="K147" s="17">
        <f>'Sheet0_Downloaded fr. BEA'!K39</f>
        <v>51.59</v>
      </c>
      <c r="L147" s="17">
        <f>'Sheet0_Downloaded fr. BEA'!L39</f>
        <v>53.616</v>
      </c>
      <c r="M147" s="17">
        <f>'Sheet0_Downloaded fr. BEA'!M39</f>
        <v>52.64</v>
      </c>
      <c r="N147" s="17">
        <f>'Sheet0_Downloaded fr. BEA'!N39</f>
        <v>47.993000000000002</v>
      </c>
      <c r="O147" s="17">
        <f>'Sheet0_Downloaded fr. BEA'!O39</f>
        <v>50.109000000000002</v>
      </c>
      <c r="P147" s="17">
        <f>'Sheet0_Downloaded fr. BEA'!P39</f>
        <v>49.972000000000001</v>
      </c>
      <c r="Q147" s="17">
        <f>'Sheet0_Downloaded fr. BEA'!Q39</f>
        <v>54.213000000000001</v>
      </c>
      <c r="R147" s="17">
        <f>'Sheet0_Downloaded fr. BEA'!R39</f>
        <v>60.779000000000003</v>
      </c>
      <c r="S147" s="17">
        <f>'Sheet0_Downloaded fr. BEA'!S39</f>
        <v>62.83</v>
      </c>
      <c r="T147" s="17">
        <f>'Sheet0_Downloaded fr. BEA'!T39</f>
        <v>64.712000000000003</v>
      </c>
      <c r="U147" s="17">
        <f>'Sheet0_Downloaded fr. BEA'!U39</f>
        <v>73.965999999999994</v>
      </c>
      <c r="V147" s="17">
        <f>'Sheet0_Downloaded fr. BEA'!V39</f>
        <v>77.233999999999995</v>
      </c>
      <c r="W147" s="17">
        <f>'Sheet0_Downloaded fr. BEA'!W39</f>
        <v>79.126999999999995</v>
      </c>
      <c r="X147" s="17">
        <f>'Sheet0_Downloaded fr. BEA'!X39</f>
        <v>81.165000000000006</v>
      </c>
      <c r="Y147" s="17">
        <f>'Sheet0_Downloaded fr. BEA'!Y39</f>
        <v>79.430999999999997</v>
      </c>
      <c r="Z147" s="17">
        <f>'Sheet0_Downloaded fr. BEA'!Z39</f>
        <v>84.183000000000007</v>
      </c>
      <c r="AA147" s="31">
        <f>'Sheet0_Downloaded fr. BEA'!AA39</f>
        <v>89.38</v>
      </c>
      <c r="AB147" s="31">
        <f>'Sheet0_Downloaded fr. BEA'!AB39</f>
        <v>96.519000000000005</v>
      </c>
      <c r="AC147" s="31">
        <f>'Sheet0_Downloaded fr. BEA'!AC39</f>
        <v>98.674000000000007</v>
      </c>
      <c r="AD147" s="31">
        <f>'Sheet0_Downloaded fr. BEA'!AD39</f>
        <v>102.021</v>
      </c>
      <c r="AE147" s="31">
        <f>'Sheet0_Downloaded fr. BEA'!AE39</f>
        <v>108.199</v>
      </c>
      <c r="AF147" s="34">
        <f t="shared" si="3"/>
        <v>112.059</v>
      </c>
      <c r="AG147" s="25">
        <f t="shared" si="4"/>
        <v>117.864</v>
      </c>
      <c r="AH147" s="34">
        <f t="shared" si="5"/>
        <v>119.518</v>
      </c>
      <c r="AI147" s="34">
        <f t="shared" si="6"/>
        <v>112.633</v>
      </c>
      <c r="AJ147" s="34">
        <f t="shared" si="7"/>
        <v>114.87</v>
      </c>
      <c r="AK147" s="34">
        <f t="shared" si="8"/>
        <v>114.339</v>
      </c>
      <c r="AL147" s="34">
        <f t="shared" si="9"/>
        <v>115.587</v>
      </c>
      <c r="AM147" s="34">
        <f t="shared" si="10"/>
        <v>116.708</v>
      </c>
      <c r="AN147" s="34">
        <f t="shared" si="11"/>
        <v>115.994</v>
      </c>
      <c r="AO147" s="34">
        <f t="shared" si="12"/>
        <v>113.63500000000001</v>
      </c>
      <c r="AP147" s="34">
        <f t="shared" si="13"/>
        <v>102.38500000000001</v>
      </c>
      <c r="AQ147" s="34">
        <f t="shared" si="14"/>
        <v>86.938000000000002</v>
      </c>
      <c r="AR147" s="34">
        <f t="shared" si="15"/>
        <v>94.054000000000002</v>
      </c>
      <c r="AS147" s="34">
        <f t="shared" si="16"/>
        <v>95.25</v>
      </c>
      <c r="AT147" s="34">
        <f t="shared" si="17"/>
        <v>100</v>
      </c>
      <c r="AU147" s="34">
        <f t="shared" si="18"/>
        <v>101.539</v>
      </c>
      <c r="AV147" s="34">
        <f t="shared" si="19"/>
        <v>103.598</v>
      </c>
      <c r="AW147" s="34">
        <f t="shared" si="20"/>
        <v>105.828</v>
      </c>
      <c r="AX147" s="34">
        <f t="shared" si="21"/>
        <v>106.68300000000001</v>
      </c>
      <c r="AY147" s="34">
        <f t="shared" si="22"/>
        <v>103.462</v>
      </c>
      <c r="AZ147" s="34">
        <f t="shared" si="23"/>
        <v>102.6</v>
      </c>
      <c r="BB147" s="17">
        <f>GO!R39</f>
        <v>216467</v>
      </c>
      <c r="BD147" s="32">
        <f t="shared" si="25"/>
        <v>74670.291649999999</v>
      </c>
      <c r="BE147" s="32">
        <f t="shared" si="70"/>
        <v>71838.903290000002</v>
      </c>
      <c r="BF147" s="32">
        <f t="shared" si="71"/>
        <v>78161.90436</v>
      </c>
      <c r="BG147" s="32">
        <f t="shared" si="72"/>
        <v>91351.238670000006</v>
      </c>
      <c r="BH147" s="32">
        <f t="shared" si="73"/>
        <v>103220.12427999999</v>
      </c>
      <c r="BI147" s="32">
        <f t="shared" si="74"/>
        <v>99641.924769999998</v>
      </c>
      <c r="BJ147" s="32">
        <f t="shared" si="26"/>
        <v>86621.43471999999</v>
      </c>
      <c r="BK147" s="32">
        <f t="shared" si="27"/>
        <v>95295.26741</v>
      </c>
      <c r="BL147" s="32">
        <f t="shared" si="28"/>
        <v>111675.32530000001</v>
      </c>
      <c r="BM147" s="32">
        <f t="shared" si="29"/>
        <v>116060.94672000001</v>
      </c>
      <c r="BN147" s="32">
        <f t="shared" si="30"/>
        <v>113948.22880000001</v>
      </c>
      <c r="BO147" s="32">
        <f t="shared" si="31"/>
        <v>103889.00731000002</v>
      </c>
      <c r="BP147" s="32">
        <f t="shared" si="32"/>
        <v>108469.44903000002</v>
      </c>
      <c r="BQ147" s="32">
        <f t="shared" si="33"/>
        <v>108172.88924</v>
      </c>
      <c r="BR147" s="32">
        <f t="shared" si="34"/>
        <v>117353.25471000001</v>
      </c>
      <c r="BS147" s="32">
        <f t="shared" si="35"/>
        <v>131566.47793000002</v>
      </c>
      <c r="BT147" s="32">
        <f t="shared" si="36"/>
        <v>136006.21609999999</v>
      </c>
      <c r="BU147" s="32">
        <f t="shared" si="37"/>
        <v>140080.12504000001</v>
      </c>
      <c r="BV147" s="32">
        <f t="shared" si="38"/>
        <v>160111.98121999999</v>
      </c>
      <c r="BW147" s="32">
        <f t="shared" si="39"/>
        <v>167186.12278000001</v>
      </c>
      <c r="BX147" s="32">
        <f t="shared" si="40"/>
        <v>171283.84309000001</v>
      </c>
      <c r="BY147" s="32">
        <f t="shared" si="41"/>
        <v>175695.44055</v>
      </c>
      <c r="BZ147" s="32">
        <f t="shared" si="42"/>
        <v>171941.90276999999</v>
      </c>
      <c r="CA147" s="32">
        <f t="shared" si="43"/>
        <v>182228.41461000004</v>
      </c>
      <c r="CB147" s="32">
        <f t="shared" si="44"/>
        <v>193478.20459999997</v>
      </c>
      <c r="CC147" s="32">
        <f t="shared" si="45"/>
        <v>208931.78373</v>
      </c>
      <c r="CD147" s="32">
        <f t="shared" si="46"/>
        <v>213596.64758000002</v>
      </c>
      <c r="CE147" s="32">
        <f t="shared" si="47"/>
        <v>220841.79807000002</v>
      </c>
      <c r="CF147" s="32">
        <f t="shared" si="48"/>
        <v>234215.12933</v>
      </c>
      <c r="CG147" s="32">
        <f t="shared" si="49"/>
        <v>242570.75552999999</v>
      </c>
      <c r="CH147" s="32">
        <f t="shared" si="50"/>
        <v>255136.66488000003</v>
      </c>
      <c r="CI147" s="32">
        <f t="shared" si="51"/>
        <v>258717.02906</v>
      </c>
      <c r="CJ147" s="32">
        <f t="shared" si="52"/>
        <v>243813.27610999998</v>
      </c>
      <c r="CK147" s="32">
        <f t="shared" si="53"/>
        <v>248655.64290000004</v>
      </c>
      <c r="CL147" s="32">
        <f t="shared" si="54"/>
        <v>247506.20313000001</v>
      </c>
      <c r="CM147" s="32">
        <f t="shared" si="55"/>
        <v>250207.71129000001</v>
      </c>
      <c r="CN147" s="32">
        <f t="shared" si="56"/>
        <v>252634.30636000002</v>
      </c>
      <c r="CO147" s="32">
        <f t="shared" si="57"/>
        <v>251088.73197999998</v>
      </c>
      <c r="CP147" s="32">
        <f t="shared" si="58"/>
        <v>245982.27545000002</v>
      </c>
      <c r="CQ147" s="32">
        <f t="shared" si="59"/>
        <v>221629.73795000001</v>
      </c>
      <c r="CR147" s="32">
        <f t="shared" si="60"/>
        <v>188192.08046</v>
      </c>
      <c r="CS147" s="32">
        <f t="shared" si="61"/>
        <v>203595.87218000003</v>
      </c>
      <c r="CT147" s="32">
        <f t="shared" si="62"/>
        <v>206184.8175</v>
      </c>
      <c r="CU147" s="32">
        <f t="shared" si="63"/>
        <v>216467</v>
      </c>
      <c r="CV147" s="32">
        <f t="shared" si="64"/>
        <v>219798.42713</v>
      </c>
      <c r="CW147" s="32">
        <f t="shared" si="65"/>
        <v>224255.48265999998</v>
      </c>
      <c r="CX147" s="32">
        <f t="shared" si="66"/>
        <v>229082.69675999999</v>
      </c>
      <c r="CY147" s="32">
        <f t="shared" si="67"/>
        <v>230933.48961000005</v>
      </c>
      <c r="CZ147" s="32">
        <f t="shared" si="68"/>
        <v>223961.08754000001</v>
      </c>
      <c r="DA147" s="32">
        <f t="shared" si="69"/>
        <v>222095.14199999999</v>
      </c>
      <c r="DB147" s="32"/>
    </row>
    <row r="148" spans="2:106" x14ac:dyDescent="0.25">
      <c r="B148" s="17" t="str">
        <f>'Sheet0_Downloaded fr. BEA'!B40</f>
        <v xml:space="preserve">  Wholesale trade</v>
      </c>
      <c r="C148" s="17">
        <f>'Sheet0_Downloaded fr. BEA'!C40</f>
        <v>11.486000000000001</v>
      </c>
      <c r="D148" s="17">
        <f>'Sheet0_Downloaded fr. BEA'!D40</f>
        <v>12.287000000000001</v>
      </c>
      <c r="E148" s="17">
        <f>'Sheet0_Downloaded fr. BEA'!E40</f>
        <v>13.571999999999999</v>
      </c>
      <c r="F148" s="17">
        <f>'Sheet0_Downloaded fr. BEA'!F40</f>
        <v>15.204000000000001</v>
      </c>
      <c r="G148" s="17">
        <f>'Sheet0_Downloaded fr. BEA'!G40</f>
        <v>15.67</v>
      </c>
      <c r="H148" s="17">
        <f>'Sheet0_Downloaded fr. BEA'!H40</f>
        <v>16.689</v>
      </c>
      <c r="I148" s="17">
        <f>'Sheet0_Downloaded fr. BEA'!I40</f>
        <v>16.753</v>
      </c>
      <c r="J148" s="17">
        <f>'Sheet0_Downloaded fr. BEA'!J40</f>
        <v>19.602</v>
      </c>
      <c r="K148" s="17">
        <f>'Sheet0_Downloaded fr. BEA'!K40</f>
        <v>22.288</v>
      </c>
      <c r="L148" s="17">
        <f>'Sheet0_Downloaded fr. BEA'!L40</f>
        <v>23.006</v>
      </c>
      <c r="M148" s="17">
        <f>'Sheet0_Downloaded fr. BEA'!M40</f>
        <v>24.423999999999999</v>
      </c>
      <c r="N148" s="17">
        <f>'Sheet0_Downloaded fr. BEA'!N40</f>
        <v>27.524000000000001</v>
      </c>
      <c r="O148" s="17">
        <f>'Sheet0_Downloaded fr. BEA'!O40</f>
        <v>28.189</v>
      </c>
      <c r="P148" s="17">
        <f>'Sheet0_Downloaded fr. BEA'!P40</f>
        <v>26.222999999999999</v>
      </c>
      <c r="Q148" s="17">
        <f>'Sheet0_Downloaded fr. BEA'!Q40</f>
        <v>25.692</v>
      </c>
      <c r="R148" s="17">
        <f>'Sheet0_Downloaded fr. BEA'!R40</f>
        <v>29.289000000000001</v>
      </c>
      <c r="S148" s="17">
        <f>'Sheet0_Downloaded fr. BEA'!S40</f>
        <v>31.335999999999999</v>
      </c>
      <c r="T148" s="17">
        <f>'Sheet0_Downloaded fr. BEA'!T40</f>
        <v>34.378</v>
      </c>
      <c r="U148" s="17">
        <f>'Sheet0_Downloaded fr. BEA'!U40</f>
        <v>35.634</v>
      </c>
      <c r="V148" s="17">
        <f>'Sheet0_Downloaded fr. BEA'!V40</f>
        <v>37.731000000000002</v>
      </c>
      <c r="W148" s="17">
        <f>'Sheet0_Downloaded fr. BEA'!W40</f>
        <v>39.585999999999999</v>
      </c>
      <c r="X148" s="17">
        <f>'Sheet0_Downloaded fr. BEA'!X40</f>
        <v>40.575000000000003</v>
      </c>
      <c r="Y148" s="17">
        <f>'Sheet0_Downloaded fr. BEA'!Y40</f>
        <v>41.040999999999997</v>
      </c>
      <c r="Z148" s="17">
        <f>'Sheet0_Downloaded fr. BEA'!Z40</f>
        <v>43.36</v>
      </c>
      <c r="AA148" s="31">
        <f>'Sheet0_Downloaded fr. BEA'!AA40</f>
        <v>45.752000000000002</v>
      </c>
      <c r="AB148" s="31">
        <f>'Sheet0_Downloaded fr. BEA'!AB40</f>
        <v>48.325000000000003</v>
      </c>
      <c r="AC148" s="31">
        <f>'Sheet0_Downloaded fr. BEA'!AC40</f>
        <v>50.555999999999997</v>
      </c>
      <c r="AD148" s="31">
        <f>'Sheet0_Downloaded fr. BEA'!AD40</f>
        <v>53.658000000000001</v>
      </c>
      <c r="AE148" s="31">
        <f>'Sheet0_Downloaded fr. BEA'!AE40</f>
        <v>57.984000000000002</v>
      </c>
      <c r="AF148" s="34">
        <f t="shared" si="3"/>
        <v>61.198999999999998</v>
      </c>
      <c r="AG148" s="25">
        <f t="shared" si="4"/>
        <v>65.125</v>
      </c>
      <c r="AH148" s="34">
        <f t="shared" si="5"/>
        <v>68.162999999999997</v>
      </c>
      <c r="AI148" s="34">
        <f t="shared" si="6"/>
        <v>68.055000000000007</v>
      </c>
      <c r="AJ148" s="34">
        <f t="shared" si="7"/>
        <v>70.989999999999995</v>
      </c>
      <c r="AK148" s="34">
        <f t="shared" si="8"/>
        <v>73.974999999999994</v>
      </c>
      <c r="AL148" s="34">
        <f t="shared" si="9"/>
        <v>78.088999999999999</v>
      </c>
      <c r="AM148" s="34">
        <f t="shared" si="10"/>
        <v>82.052000000000007</v>
      </c>
      <c r="AN148" s="34">
        <f t="shared" si="11"/>
        <v>85.031999999999996</v>
      </c>
      <c r="AO148" s="34">
        <f t="shared" si="12"/>
        <v>88.296999999999997</v>
      </c>
      <c r="AP148" s="34">
        <f t="shared" si="13"/>
        <v>89.311999999999998</v>
      </c>
      <c r="AQ148" s="34">
        <f t="shared" si="14"/>
        <v>74.177999999999997</v>
      </c>
      <c r="AR148" s="34">
        <f t="shared" si="15"/>
        <v>86.552999999999997</v>
      </c>
      <c r="AS148" s="34">
        <f t="shared" si="16"/>
        <v>94.763000000000005</v>
      </c>
      <c r="AT148" s="34">
        <f t="shared" si="17"/>
        <v>100</v>
      </c>
      <c r="AU148" s="34">
        <f t="shared" si="18"/>
        <v>103.00700000000001</v>
      </c>
      <c r="AV148" s="34">
        <f t="shared" si="19"/>
        <v>106.81399999999999</v>
      </c>
      <c r="AW148" s="34">
        <f t="shared" si="20"/>
        <v>107.599</v>
      </c>
      <c r="AX148" s="34">
        <f t="shared" si="21"/>
        <v>106.292</v>
      </c>
      <c r="AY148" s="34">
        <f t="shared" si="22"/>
        <v>110.605</v>
      </c>
      <c r="AZ148" s="34">
        <f t="shared" si="23"/>
        <v>114.238</v>
      </c>
      <c r="BB148" s="17">
        <f>GO!R40</f>
        <v>1654978</v>
      </c>
      <c r="BD148" s="32">
        <f t="shared" si="25"/>
        <v>190090.77308000001</v>
      </c>
      <c r="BE148" s="32">
        <f t="shared" si="70"/>
        <v>203347.14686000001</v>
      </c>
      <c r="BF148" s="32">
        <f t="shared" si="71"/>
        <v>224613.61415999997</v>
      </c>
      <c r="BG148" s="32">
        <f t="shared" si="72"/>
        <v>251622.85512000002</v>
      </c>
      <c r="BH148" s="32">
        <f t="shared" si="73"/>
        <v>259335.05260000002</v>
      </c>
      <c r="BI148" s="32">
        <f t="shared" si="74"/>
        <v>276199.27841999999</v>
      </c>
      <c r="BJ148" s="32">
        <f t="shared" si="26"/>
        <v>277258.46434000001</v>
      </c>
      <c r="BK148" s="32">
        <f t="shared" si="27"/>
        <v>324408.78756000003</v>
      </c>
      <c r="BL148" s="32">
        <f t="shared" si="28"/>
        <v>368861.49663999997</v>
      </c>
      <c r="BM148" s="32">
        <f t="shared" si="29"/>
        <v>380744.23868000001</v>
      </c>
      <c r="BN148" s="32">
        <f t="shared" si="30"/>
        <v>404211.82672000001</v>
      </c>
      <c r="BO148" s="32">
        <f t="shared" si="31"/>
        <v>455516.14472000004</v>
      </c>
      <c r="BP148" s="32">
        <f t="shared" si="32"/>
        <v>466521.74842000002</v>
      </c>
      <c r="BQ148" s="32">
        <f t="shared" si="33"/>
        <v>433984.88094</v>
      </c>
      <c r="BR148" s="32">
        <f t="shared" si="34"/>
        <v>425196.94776000001</v>
      </c>
      <c r="BS148" s="32">
        <f t="shared" si="35"/>
        <v>484726.50642000005</v>
      </c>
      <c r="BT148" s="32">
        <f t="shared" si="36"/>
        <v>518603.90607999999</v>
      </c>
      <c r="BU148" s="32">
        <f t="shared" si="37"/>
        <v>568948.33684</v>
      </c>
      <c r="BV148" s="32">
        <f t="shared" si="38"/>
        <v>589734.86051999999</v>
      </c>
      <c r="BW148" s="32">
        <f t="shared" si="39"/>
        <v>624439.74918000004</v>
      </c>
      <c r="BX148" s="32">
        <f t="shared" si="40"/>
        <v>655139.59107999993</v>
      </c>
      <c r="BY148" s="32">
        <f t="shared" si="41"/>
        <v>671507.32350000006</v>
      </c>
      <c r="BZ148" s="32">
        <f t="shared" si="42"/>
        <v>679219.52097999991</v>
      </c>
      <c r="CA148" s="32">
        <f t="shared" si="43"/>
        <v>717598.4608</v>
      </c>
      <c r="CB148" s="32">
        <f t="shared" si="44"/>
        <v>757185.53456000006</v>
      </c>
      <c r="CC148" s="32">
        <f t="shared" si="45"/>
        <v>799768.1185000001</v>
      </c>
      <c r="CD148" s="32">
        <f t="shared" si="46"/>
        <v>836690.67767999996</v>
      </c>
      <c r="CE148" s="32">
        <f t="shared" si="47"/>
        <v>888028.09524000005</v>
      </c>
      <c r="CF148" s="32">
        <f t="shared" si="48"/>
        <v>959622.44351999997</v>
      </c>
      <c r="CG148" s="32">
        <f t="shared" si="49"/>
        <v>1012829.98622</v>
      </c>
      <c r="CH148" s="32">
        <f t="shared" si="50"/>
        <v>1077804.4225000001</v>
      </c>
      <c r="CI148" s="32">
        <f t="shared" si="51"/>
        <v>1128082.65414</v>
      </c>
      <c r="CJ148" s="32">
        <f t="shared" si="52"/>
        <v>1126295.2779000001</v>
      </c>
      <c r="CK148" s="32">
        <f t="shared" si="53"/>
        <v>1174868.8822000001</v>
      </c>
      <c r="CL148" s="32">
        <f t="shared" si="54"/>
        <v>1224269.9754999999</v>
      </c>
      <c r="CM148" s="32">
        <f t="shared" si="55"/>
        <v>1292355.77042</v>
      </c>
      <c r="CN148" s="32">
        <f t="shared" si="56"/>
        <v>1357942.54856</v>
      </c>
      <c r="CO148" s="32">
        <f t="shared" si="57"/>
        <v>1407260.8929600001</v>
      </c>
      <c r="CP148" s="32">
        <f t="shared" si="58"/>
        <v>1461295.92466</v>
      </c>
      <c r="CQ148" s="32">
        <f t="shared" si="59"/>
        <v>1478093.9513600001</v>
      </c>
      <c r="CR148" s="32">
        <f t="shared" si="60"/>
        <v>1227629.58084</v>
      </c>
      <c r="CS148" s="32">
        <f t="shared" si="61"/>
        <v>1432433.10834</v>
      </c>
      <c r="CT148" s="32">
        <f t="shared" si="62"/>
        <v>1568306.8021400003</v>
      </c>
      <c r="CU148" s="32">
        <f t="shared" si="63"/>
        <v>1654978</v>
      </c>
      <c r="CV148" s="32">
        <f t="shared" si="64"/>
        <v>1704743.1884600001</v>
      </c>
      <c r="CW148" s="32">
        <f t="shared" si="65"/>
        <v>1767748.2009199997</v>
      </c>
      <c r="CX148" s="32">
        <f t="shared" si="66"/>
        <v>1780739.77822</v>
      </c>
      <c r="CY148" s="32">
        <f t="shared" si="67"/>
        <v>1759109.2157600001</v>
      </c>
      <c r="CZ148" s="32">
        <f t="shared" si="68"/>
        <v>1830488.4169000001</v>
      </c>
      <c r="DA148" s="32">
        <f t="shared" si="69"/>
        <v>1890613.76764</v>
      </c>
      <c r="DB148" s="32"/>
    </row>
    <row r="149" spans="2:106" x14ac:dyDescent="0.25">
      <c r="B149" s="17" t="str">
        <f>'Sheet0_Downloaded fr. BEA'!B41</f>
        <v xml:space="preserve">  Retail trade</v>
      </c>
      <c r="C149" s="17">
        <f>'Sheet0_Downloaded fr. BEA'!C41</f>
        <v>30.565000000000001</v>
      </c>
      <c r="D149" s="17">
        <f>'Sheet0_Downloaded fr. BEA'!D41</f>
        <v>30.788</v>
      </c>
      <c r="E149" s="17">
        <f>'Sheet0_Downloaded fr. BEA'!E41</f>
        <v>31.454999999999998</v>
      </c>
      <c r="F149" s="17">
        <f>'Sheet0_Downloaded fr. BEA'!F41</f>
        <v>33.502000000000002</v>
      </c>
      <c r="G149" s="17">
        <f>'Sheet0_Downloaded fr. BEA'!G41</f>
        <v>34.143999999999998</v>
      </c>
      <c r="H149" s="17">
        <f>'Sheet0_Downloaded fr. BEA'!H41</f>
        <v>35.090000000000003</v>
      </c>
      <c r="I149" s="17">
        <f>'Sheet0_Downloaded fr. BEA'!I41</f>
        <v>32.151000000000003</v>
      </c>
      <c r="J149" s="17">
        <f>'Sheet0_Downloaded fr. BEA'!J41</f>
        <v>37.067</v>
      </c>
      <c r="K149" s="17">
        <f>'Sheet0_Downloaded fr. BEA'!K41</f>
        <v>38.991999999999997</v>
      </c>
      <c r="L149" s="17">
        <f>'Sheet0_Downloaded fr. BEA'!L41</f>
        <v>39.164999999999999</v>
      </c>
      <c r="M149" s="17">
        <f>'Sheet0_Downloaded fr. BEA'!M41</f>
        <v>38.488999999999997</v>
      </c>
      <c r="N149" s="17">
        <f>'Sheet0_Downloaded fr. BEA'!N41</f>
        <v>43.41</v>
      </c>
      <c r="O149" s="17">
        <f>'Sheet0_Downloaded fr. BEA'!O41</f>
        <v>41.71</v>
      </c>
      <c r="P149" s="17">
        <f>'Sheet0_Downloaded fr. BEA'!P41</f>
        <v>39.377000000000002</v>
      </c>
      <c r="Q149" s="17">
        <f>'Sheet0_Downloaded fr. BEA'!Q41</f>
        <v>40.302999999999997</v>
      </c>
      <c r="R149" s="17">
        <f>'Sheet0_Downloaded fr. BEA'!R41</f>
        <v>41.832000000000001</v>
      </c>
      <c r="S149" s="17">
        <f>'Sheet0_Downloaded fr. BEA'!S41</f>
        <v>45.822000000000003</v>
      </c>
      <c r="T149" s="17">
        <f>'Sheet0_Downloaded fr. BEA'!T41</f>
        <v>46.640999999999998</v>
      </c>
      <c r="U149" s="17">
        <f>'Sheet0_Downloaded fr. BEA'!U41</f>
        <v>50.466999999999999</v>
      </c>
      <c r="V149" s="17">
        <f>'Sheet0_Downloaded fr. BEA'!V41</f>
        <v>52.985999999999997</v>
      </c>
      <c r="W149" s="17">
        <f>'Sheet0_Downloaded fr. BEA'!W41</f>
        <v>54.485999999999997</v>
      </c>
      <c r="X149" s="17">
        <f>'Sheet0_Downloaded fr. BEA'!X41</f>
        <v>55.552</v>
      </c>
      <c r="Y149" s="17">
        <f>'Sheet0_Downloaded fr. BEA'!Y41</f>
        <v>54.906999999999996</v>
      </c>
      <c r="Z149" s="17">
        <f>'Sheet0_Downloaded fr. BEA'!Z41</f>
        <v>57.343000000000004</v>
      </c>
      <c r="AA149" s="31">
        <f>'Sheet0_Downloaded fr. BEA'!AA41</f>
        <v>60.319000000000003</v>
      </c>
      <c r="AB149" s="31">
        <f>'Sheet0_Downloaded fr. BEA'!AB41</f>
        <v>64.835999999999999</v>
      </c>
      <c r="AC149" s="31">
        <f>'Sheet0_Downloaded fr. BEA'!AC41</f>
        <v>67.899000000000001</v>
      </c>
      <c r="AD149" s="31">
        <f>'Sheet0_Downloaded fr. BEA'!AD41</f>
        <v>71.844999999999999</v>
      </c>
      <c r="AE149" s="31">
        <f>'Sheet0_Downloaded fr. BEA'!AE41</f>
        <v>75.328999999999994</v>
      </c>
      <c r="AF149" s="34">
        <f t="shared" si="3"/>
        <v>78.945999999999998</v>
      </c>
      <c r="AG149" s="25">
        <f t="shared" si="4"/>
        <v>83.742000000000004</v>
      </c>
      <c r="AH149" s="34">
        <f t="shared" si="5"/>
        <v>86.093000000000004</v>
      </c>
      <c r="AI149" s="34">
        <f t="shared" si="6"/>
        <v>85.135999999999996</v>
      </c>
      <c r="AJ149" s="34">
        <f t="shared" si="7"/>
        <v>90.161000000000001</v>
      </c>
      <c r="AK149" s="34">
        <f t="shared" si="8"/>
        <v>95.093000000000004</v>
      </c>
      <c r="AL149" s="34">
        <f t="shared" si="9"/>
        <v>100.13200000000001</v>
      </c>
      <c r="AM149" s="34">
        <f t="shared" si="10"/>
        <v>101.60899999999999</v>
      </c>
      <c r="AN149" s="34">
        <f t="shared" si="11"/>
        <v>103.65</v>
      </c>
      <c r="AO149" s="34">
        <f t="shared" si="12"/>
        <v>103.21299999999999</v>
      </c>
      <c r="AP149" s="34">
        <f t="shared" si="13"/>
        <v>96.813000000000002</v>
      </c>
      <c r="AQ149" s="34">
        <f t="shared" si="14"/>
        <v>90.745000000000005</v>
      </c>
      <c r="AR149" s="34">
        <f t="shared" si="15"/>
        <v>96.81</v>
      </c>
      <c r="AS149" s="34">
        <f t="shared" si="16"/>
        <v>97.518000000000001</v>
      </c>
      <c r="AT149" s="34">
        <f t="shared" si="17"/>
        <v>100</v>
      </c>
      <c r="AU149" s="34">
        <f t="shared" si="18"/>
        <v>104.033</v>
      </c>
      <c r="AV149" s="34">
        <f t="shared" si="19"/>
        <v>107.779</v>
      </c>
      <c r="AW149" s="34">
        <f t="shared" si="20"/>
        <v>113.143</v>
      </c>
      <c r="AX149" s="34">
        <f t="shared" si="21"/>
        <v>117.43899999999999</v>
      </c>
      <c r="AY149" s="34">
        <f t="shared" si="22"/>
        <v>121.735</v>
      </c>
      <c r="AZ149" s="34">
        <f t="shared" si="23"/>
        <v>125.783</v>
      </c>
      <c r="BB149" s="17">
        <f>GO!R41</f>
        <v>1403508</v>
      </c>
      <c r="BD149" s="32">
        <f t="shared" si="25"/>
        <v>428982.22020000004</v>
      </c>
      <c r="BE149" s="32">
        <f t="shared" si="70"/>
        <v>432112.04303999996</v>
      </c>
      <c r="BF149" s="32">
        <f t="shared" si="71"/>
        <v>441473.44140000001</v>
      </c>
      <c r="BG149" s="32">
        <f t="shared" si="72"/>
        <v>470203.25016000005</v>
      </c>
      <c r="BH149" s="32">
        <f t="shared" si="73"/>
        <v>479213.77151999995</v>
      </c>
      <c r="BI149" s="32">
        <f t="shared" si="74"/>
        <v>492490.95720000006</v>
      </c>
      <c r="BJ149" s="32">
        <f t="shared" si="26"/>
        <v>451241.85708000005</v>
      </c>
      <c r="BK149" s="32">
        <f t="shared" si="27"/>
        <v>520238.31036</v>
      </c>
      <c r="BL149" s="32">
        <f t="shared" si="28"/>
        <v>547255.83935999998</v>
      </c>
      <c r="BM149" s="32">
        <f t="shared" si="29"/>
        <v>549683.90820000006</v>
      </c>
      <c r="BN149" s="32">
        <f t="shared" si="30"/>
        <v>540196.19411999988</v>
      </c>
      <c r="BO149" s="32">
        <f t="shared" si="31"/>
        <v>609262.82279999997</v>
      </c>
      <c r="BP149" s="32">
        <f t="shared" si="32"/>
        <v>585403.18680000002</v>
      </c>
      <c r="BQ149" s="32">
        <f t="shared" si="33"/>
        <v>552659.34516000003</v>
      </c>
      <c r="BR149" s="32">
        <f t="shared" si="34"/>
        <v>565655.82923999999</v>
      </c>
      <c r="BS149" s="32">
        <f t="shared" si="35"/>
        <v>587115.46656000009</v>
      </c>
      <c r="BT149" s="32">
        <f t="shared" si="36"/>
        <v>643115.43576000002</v>
      </c>
      <c r="BU149" s="32">
        <f t="shared" si="37"/>
        <v>654610.16628</v>
      </c>
      <c r="BV149" s="32">
        <f t="shared" si="38"/>
        <v>708308.38236000005</v>
      </c>
      <c r="BW149" s="32">
        <f t="shared" si="39"/>
        <v>743662.74887999997</v>
      </c>
      <c r="BX149" s="32">
        <f t="shared" si="40"/>
        <v>764715.36887999997</v>
      </c>
      <c r="BY149" s="32">
        <f t="shared" si="41"/>
        <v>779676.7641599999</v>
      </c>
      <c r="BZ149" s="32">
        <f t="shared" si="42"/>
        <v>770624.13755999994</v>
      </c>
      <c r="CA149" s="32">
        <f t="shared" si="43"/>
        <v>804813.59244000004</v>
      </c>
      <c r="CB149" s="32">
        <f t="shared" si="44"/>
        <v>846581.99051999999</v>
      </c>
      <c r="CC149" s="32">
        <f t="shared" si="45"/>
        <v>909978.44687999994</v>
      </c>
      <c r="CD149" s="32">
        <f t="shared" si="46"/>
        <v>952967.89692000009</v>
      </c>
      <c r="CE149" s="32">
        <f t="shared" si="47"/>
        <v>1008350.3226000001</v>
      </c>
      <c r="CF149" s="32">
        <f t="shared" si="48"/>
        <v>1057248.5413199998</v>
      </c>
      <c r="CG149" s="32">
        <f t="shared" si="49"/>
        <v>1108013.4256800001</v>
      </c>
      <c r="CH149" s="32">
        <f t="shared" si="50"/>
        <v>1175325.6693600002</v>
      </c>
      <c r="CI149" s="32">
        <f t="shared" si="51"/>
        <v>1208322.1424400001</v>
      </c>
      <c r="CJ149" s="32">
        <f t="shared" si="52"/>
        <v>1194890.57088</v>
      </c>
      <c r="CK149" s="32">
        <f t="shared" si="53"/>
        <v>1265416.84788</v>
      </c>
      <c r="CL149" s="32">
        <f t="shared" si="54"/>
        <v>1334637.8624400001</v>
      </c>
      <c r="CM149" s="32">
        <f t="shared" si="55"/>
        <v>1405360.63056</v>
      </c>
      <c r="CN149" s="32">
        <f t="shared" si="56"/>
        <v>1426090.4437199999</v>
      </c>
      <c r="CO149" s="32">
        <f t="shared" si="57"/>
        <v>1454736.0420000001</v>
      </c>
      <c r="CP149" s="32">
        <f t="shared" si="58"/>
        <v>1448602.7120399999</v>
      </c>
      <c r="CQ149" s="32">
        <f t="shared" si="59"/>
        <v>1358778.20004</v>
      </c>
      <c r="CR149" s="32">
        <f t="shared" si="60"/>
        <v>1273613.3346000002</v>
      </c>
      <c r="CS149" s="32">
        <f t="shared" si="61"/>
        <v>1358736.0947999998</v>
      </c>
      <c r="CT149" s="32">
        <f t="shared" si="62"/>
        <v>1368672.93144</v>
      </c>
      <c r="CU149" s="32">
        <f t="shared" si="63"/>
        <v>1403508</v>
      </c>
      <c r="CV149" s="32">
        <f t="shared" si="64"/>
        <v>1460111.4776399999</v>
      </c>
      <c r="CW149" s="32">
        <f t="shared" si="65"/>
        <v>1512686.88732</v>
      </c>
      <c r="CX149" s="32">
        <f t="shared" si="66"/>
        <v>1587971.05644</v>
      </c>
      <c r="CY149" s="32">
        <f t="shared" si="67"/>
        <v>1648265.76012</v>
      </c>
      <c r="CZ149" s="32">
        <f t="shared" si="68"/>
        <v>1708560.4638</v>
      </c>
      <c r="DA149" s="32">
        <f t="shared" si="69"/>
        <v>1765374.4676399999</v>
      </c>
      <c r="DB149" s="32"/>
    </row>
    <row r="153" spans="2:106" x14ac:dyDescent="0.25">
      <c r="BA153" s="31" t="s">
        <v>281</v>
      </c>
      <c r="BB153" s="31"/>
      <c r="BC153" s="31"/>
      <c r="BD153" s="31"/>
      <c r="BE153" s="31"/>
      <c r="BF153" s="32"/>
    </row>
    <row r="154" spans="2:106" x14ac:dyDescent="0.25">
      <c r="BA154" s="31" t="s">
        <v>328</v>
      </c>
      <c r="BB154" s="31"/>
      <c r="BC154" s="31"/>
      <c r="BD154" s="31"/>
      <c r="BE154" s="31"/>
      <c r="BF154" s="32"/>
    </row>
    <row r="155" spans="2:106" x14ac:dyDescent="0.25">
      <c r="BA155" s="31" t="s">
        <v>282</v>
      </c>
      <c r="BB155" s="31"/>
      <c r="BD155" s="32">
        <f>'Downloaded GO'!C$9*1000</f>
        <v>57200</v>
      </c>
      <c r="BE155" s="32">
        <f>'Downloaded GO'!D$9*1000</f>
        <v>59500</v>
      </c>
      <c r="BF155" s="32">
        <f>'Downloaded GO'!E$9*1000</f>
        <v>64300</v>
      </c>
      <c r="BG155" s="32">
        <f>'Downloaded GO'!F$9*1000</f>
        <v>74900</v>
      </c>
      <c r="BH155" s="32">
        <f>'Downloaded GO'!G$9*1000</f>
        <v>104800</v>
      </c>
      <c r="BI155" s="32">
        <f>'Downloaded GO'!H$9*1000</f>
        <v>106600</v>
      </c>
      <c r="BJ155" s="32">
        <f>'Downloaded GO'!I$9*1000</f>
        <v>108200</v>
      </c>
      <c r="BK155" s="32">
        <f>'Downloaded GO'!J$9*1000</f>
        <v>113100</v>
      </c>
      <c r="BL155" s="32">
        <f>'Downloaded GO'!K$9*1000</f>
        <v>119600</v>
      </c>
      <c r="BM155" s="32">
        <f>'Downloaded GO'!L$9*1000</f>
        <v>140400</v>
      </c>
      <c r="BN155" s="32">
        <f>'Downloaded GO'!M$9*1000</f>
        <v>165600</v>
      </c>
      <c r="BO155" s="32">
        <f>'Downloaded GO'!N$9*1000</f>
        <v>162800</v>
      </c>
      <c r="BP155" s="32">
        <f>'Downloaded GO'!O$9*1000</f>
        <v>178700</v>
      </c>
      <c r="BQ155" s="32">
        <f>'Downloaded GO'!P$9*1000</f>
        <v>171200</v>
      </c>
      <c r="BR155" s="32">
        <f>'Downloaded GO'!Q$9*1000</f>
        <v>156200</v>
      </c>
      <c r="BS155" s="32">
        <f>'Downloaded GO'!R$9*1000</f>
        <v>182000</v>
      </c>
      <c r="BT155" s="32">
        <f>'Downloaded GO'!S$9*1000</f>
        <v>172500</v>
      </c>
      <c r="BU155" s="32">
        <f>'Downloaded GO'!T$9*1000</f>
        <v>165700</v>
      </c>
      <c r="BV155" s="32">
        <f>'Downloaded GO'!U$9*1000</f>
        <v>175100</v>
      </c>
      <c r="BW155" s="32">
        <f>'Downloaded GO'!V$9*1000</f>
        <v>183200</v>
      </c>
      <c r="BX155" s="32">
        <f>'Downloaded GO'!W$9*1000</f>
        <v>202000</v>
      </c>
      <c r="BY155" s="32">
        <f>'Downloaded GO'!X$9*1000</f>
        <v>211200</v>
      </c>
      <c r="BZ155" s="32">
        <f>'Downloaded GO'!Y$9*1000</f>
        <v>205500</v>
      </c>
      <c r="CA155" s="32">
        <f>'Downloaded GO'!Z$9*1000</f>
        <v>217100</v>
      </c>
      <c r="CB155" s="32">
        <f>'Downloaded GO'!AA$9*1000</f>
        <v>218700</v>
      </c>
      <c r="CC155" s="32">
        <f>'Downloaded GO'!AB$9*1000</f>
        <v>237700</v>
      </c>
      <c r="CD155" s="32">
        <f>'Downloaded GO'!AC$9*1000</f>
        <v>232700</v>
      </c>
      <c r="CE155" s="32">
        <f>'Downloaded GO'!AD$9*1000</f>
        <v>255600</v>
      </c>
      <c r="CF155" s="32">
        <f>'Downloaded GO'!AE$9*1000</f>
        <v>257899.99999999997</v>
      </c>
      <c r="CG155" s="32">
        <f>'Downloaded GO'!AF$9*1000</f>
        <v>249763</v>
      </c>
      <c r="CH155" s="32">
        <f>'Downloaded GO'!AG$9*1000</f>
        <v>245311</v>
      </c>
      <c r="CI155" s="32">
        <f>'Downloaded GO'!AH$9*1000</f>
        <v>243596</v>
      </c>
      <c r="CJ155" s="32">
        <f>'Downloaded GO'!AI$9*1000</f>
        <v>251356</v>
      </c>
      <c r="CK155" s="32">
        <f>'Downloaded GO'!AJ$9*1000</f>
        <v>241404</v>
      </c>
      <c r="CL155" s="32">
        <f>'Downloaded GO'!AK$9*1000</f>
        <v>268265</v>
      </c>
      <c r="CM155" s="32">
        <f>'Downloaded GO'!AL$9*1000</f>
        <v>307197</v>
      </c>
      <c r="CN155" s="32">
        <f>'Downloaded GO'!AM$9*1000</f>
        <v>298504</v>
      </c>
      <c r="CO155" s="32">
        <f>'Downloaded GO'!AN$9*1000</f>
        <v>302212</v>
      </c>
      <c r="CP155" s="32">
        <f>'Downloaded GO'!AO$9*1000</f>
        <v>347041</v>
      </c>
      <c r="CQ155" s="32">
        <f>'Downloaded GO'!AP$9*1000</f>
        <v>374739.00000000006</v>
      </c>
      <c r="CR155" s="32">
        <f>'Downloaded GO'!AQ$9*1000</f>
        <v>340445</v>
      </c>
      <c r="CS155" s="32">
        <f>'Downloaded GO'!AR$9*1000</f>
        <v>368845</v>
      </c>
      <c r="CT155" s="32">
        <f>'Downloaded GO'!AS$9*1000</f>
        <v>432485</v>
      </c>
      <c r="CU155" s="32">
        <f>'Downloaded GO'!AT$9*1000</f>
        <v>452635</v>
      </c>
      <c r="CV155" s="32">
        <f>'Downloaded GO'!AU$9*1000</f>
        <v>488450</v>
      </c>
      <c r="CW155" s="32">
        <f>'Downloaded GO'!AV$9*1000</f>
        <v>500917.00000000006</v>
      </c>
      <c r="CX155" s="32">
        <f>'Downloaded GO'!AW$9*1000</f>
        <v>455896</v>
      </c>
      <c r="CY155" s="32">
        <f>'Downloaded GO'!AX$9*1000</f>
        <v>428011</v>
      </c>
      <c r="CZ155" s="32">
        <f>'Downloaded GO'!AY$9*1000</f>
        <v>447605</v>
      </c>
      <c r="DA155" s="32">
        <f>'Downloaded GO'!AZ$9*1000</f>
        <v>446640</v>
      </c>
    </row>
    <row r="156" spans="2:106" x14ac:dyDescent="0.25">
      <c r="BA156" s="31" t="s">
        <v>283</v>
      </c>
      <c r="BB156" s="31"/>
      <c r="BD156" s="32">
        <f>'Downloaded GO'!C$12*1000</f>
        <v>27100</v>
      </c>
      <c r="BE156" s="32">
        <f>'Downloaded GO'!D$12*1000</f>
        <v>29900</v>
      </c>
      <c r="BF156" s="32">
        <f>'Downloaded GO'!E$12*1000</f>
        <v>29900</v>
      </c>
      <c r="BG156" s="32">
        <f>'Downloaded GO'!F$12*1000</f>
        <v>31100</v>
      </c>
      <c r="BH156" s="32">
        <f>'Downloaded GO'!G$12*1000</f>
        <v>36600</v>
      </c>
      <c r="BI156" s="32">
        <f>'Downloaded GO'!H$12*1000</f>
        <v>57100</v>
      </c>
      <c r="BJ156" s="32">
        <f>'Downloaded GO'!I$12*1000</f>
        <v>67600</v>
      </c>
      <c r="BK156" s="32">
        <f>'Downloaded GO'!J$12*1000</f>
        <v>74300</v>
      </c>
      <c r="BL156" s="32">
        <f>'Downloaded GO'!K$12*1000</f>
        <v>84500</v>
      </c>
      <c r="BM156" s="32">
        <f>'Downloaded GO'!L$12*1000</f>
        <v>97400</v>
      </c>
      <c r="BN156" s="32">
        <f>'Downloaded GO'!M$12*1000</f>
        <v>126200</v>
      </c>
      <c r="BO156" s="32">
        <f>'Downloaded GO'!N$12*1000</f>
        <v>173800</v>
      </c>
      <c r="BP156" s="32">
        <f>'Downloaded GO'!O$12*1000</f>
        <v>226200</v>
      </c>
      <c r="BQ156" s="32">
        <f>'Downloaded GO'!P$12*1000</f>
        <v>215500</v>
      </c>
      <c r="BR156" s="32">
        <f>'Downloaded GO'!Q$12*1000</f>
        <v>193200</v>
      </c>
      <c r="BS156" s="32">
        <f>'Downloaded GO'!R$12*1000</f>
        <v>207400</v>
      </c>
      <c r="BT156" s="32">
        <f>'Downloaded GO'!S$12*1000</f>
        <v>193300</v>
      </c>
      <c r="BU156" s="32">
        <f>'Downloaded GO'!T$12*1000</f>
        <v>130100</v>
      </c>
      <c r="BV156" s="32">
        <f>'Downloaded GO'!U$12*1000</f>
        <v>134000</v>
      </c>
      <c r="BW156" s="32">
        <f>'Downloaded GO'!V$12*1000</f>
        <v>135500</v>
      </c>
      <c r="BX156" s="32">
        <f>'Downloaded GO'!W$12*1000</f>
        <v>141700</v>
      </c>
      <c r="BY156" s="32">
        <f>'Downloaded GO'!X$12*1000</f>
        <v>160100</v>
      </c>
      <c r="BZ156" s="32">
        <f>'Downloaded GO'!Y$12*1000</f>
        <v>152400</v>
      </c>
      <c r="CA156" s="32">
        <f>'Downloaded GO'!Z$12*1000</f>
        <v>145200</v>
      </c>
      <c r="CB156" s="32">
        <f>'Downloaded GO'!AA$12*1000</f>
        <v>145100</v>
      </c>
      <c r="CC156" s="32">
        <f>'Downloaded GO'!AB$12*1000</f>
        <v>143300</v>
      </c>
      <c r="CD156" s="32">
        <f>'Downloaded GO'!AC$12*1000</f>
        <v>142200</v>
      </c>
      <c r="CE156" s="32">
        <f>'Downloaded GO'!AD$12*1000</f>
        <v>167900</v>
      </c>
      <c r="CF156" s="32">
        <f>'Downloaded GO'!AE$12*1000</f>
        <v>176900</v>
      </c>
      <c r="CG156" s="32">
        <f>'Downloaded GO'!AF$12*1000</f>
        <v>151537</v>
      </c>
      <c r="CH156" s="32">
        <f>'Downloaded GO'!AG$12*1000</f>
        <v>155814</v>
      </c>
      <c r="CI156" s="32">
        <f>'Downloaded GO'!AH$12*1000</f>
        <v>218050</v>
      </c>
      <c r="CJ156" s="32">
        <f>'Downloaded GO'!AI$12*1000</f>
        <v>226107</v>
      </c>
      <c r="CK156" s="32">
        <f>'Downloaded GO'!AJ$12*1000</f>
        <v>195472</v>
      </c>
      <c r="CL156" s="32">
        <f>'Downloaded GO'!AK$12*1000</f>
        <v>252388</v>
      </c>
      <c r="CM156" s="32">
        <f>'Downloaded GO'!AL$12*1000</f>
        <v>299469</v>
      </c>
      <c r="CN156" s="32">
        <f>'Downloaded GO'!AM$12*1000</f>
        <v>393954</v>
      </c>
      <c r="CO156" s="32">
        <f>'Downloaded GO'!AN$12*1000</f>
        <v>444218</v>
      </c>
      <c r="CP156" s="32">
        <f>'Downloaded GO'!AO$12*1000</f>
        <v>475551</v>
      </c>
      <c r="CQ156" s="32">
        <f>'Downloaded GO'!AP$12*1000</f>
        <v>613984</v>
      </c>
      <c r="CR156" s="32">
        <f>'Downloaded GO'!AQ$12*1000</f>
        <v>404018</v>
      </c>
      <c r="CS156" s="32">
        <f>'Downloaded GO'!AR$12*1000</f>
        <v>499297</v>
      </c>
      <c r="CT156" s="32">
        <f>'Downloaded GO'!AS$12*1000</f>
        <v>601186</v>
      </c>
      <c r="CU156" s="32">
        <f>'Downloaded GO'!AT$12*1000</f>
        <v>613049</v>
      </c>
      <c r="CV156" s="32">
        <f>'Downloaded GO'!AU$12*1000</f>
        <v>662888</v>
      </c>
      <c r="CW156" s="32">
        <f>'Downloaded GO'!AV$12*1000</f>
        <v>745419</v>
      </c>
      <c r="CX156" s="32">
        <f>'Downloaded GO'!AW$12*1000</f>
        <v>493507</v>
      </c>
      <c r="CY156" s="32">
        <f>'Downloaded GO'!AX$12*1000</f>
        <v>382162.00000000006</v>
      </c>
      <c r="CZ156" s="32">
        <f>'Downloaded GO'!AY$12*1000</f>
        <v>496571</v>
      </c>
      <c r="DA156" s="32">
        <f>'Downloaded GO'!AZ$12*1000</f>
        <v>623815</v>
      </c>
    </row>
    <row r="157" spans="2:106" x14ac:dyDescent="0.25">
      <c r="BA157" s="31" t="s">
        <v>284</v>
      </c>
      <c r="BB157" s="31"/>
      <c r="BD157" s="32">
        <f>'Downloaded GO'!C$17*1000</f>
        <v>105400</v>
      </c>
      <c r="BE157" s="32">
        <f>'Downloaded GO'!D$17*1000</f>
        <v>108500</v>
      </c>
      <c r="BF157" s="32">
        <f>'Downloaded GO'!E$17*1000</f>
        <v>128699.99999999999</v>
      </c>
      <c r="BG157" s="32">
        <f>'Downloaded GO'!F$17*1000</f>
        <v>148600</v>
      </c>
      <c r="BH157" s="32">
        <f>'Downloaded GO'!G$17*1000</f>
        <v>163200</v>
      </c>
      <c r="BI157" s="32">
        <f>'Downloaded GO'!H$17*1000</f>
        <v>163800</v>
      </c>
      <c r="BJ157" s="32">
        <f>'Downloaded GO'!I$17*1000</f>
        <v>160800</v>
      </c>
      <c r="BK157" s="32">
        <f>'Downloaded GO'!J$17*1000</f>
        <v>181400</v>
      </c>
      <c r="BL157" s="32">
        <f>'Downloaded GO'!K$17*1000</f>
        <v>210700</v>
      </c>
      <c r="BM157" s="32">
        <f>'Downloaded GO'!L$17*1000</f>
        <v>252300</v>
      </c>
      <c r="BN157" s="32">
        <f>'Downloaded GO'!M$17*1000</f>
        <v>287100</v>
      </c>
      <c r="BO157" s="32">
        <f>'Downloaded GO'!N$17*1000</f>
        <v>288400</v>
      </c>
      <c r="BP157" s="32">
        <f>'Downloaded GO'!O$17*1000</f>
        <v>305800</v>
      </c>
      <c r="BQ157" s="32">
        <f>'Downloaded GO'!P$17*1000</f>
        <v>295800</v>
      </c>
      <c r="BR157" s="32">
        <f>'Downloaded GO'!Q$17*1000</f>
        <v>332900</v>
      </c>
      <c r="BS157" s="32">
        <f>'Downloaded GO'!R$17*1000</f>
        <v>392500</v>
      </c>
      <c r="BT157" s="32">
        <f>'Downloaded GO'!S$17*1000</f>
        <v>432000</v>
      </c>
      <c r="BU157" s="32">
        <f>'Downloaded GO'!T$17*1000</f>
        <v>465600</v>
      </c>
      <c r="BV157" s="32">
        <f>'Downloaded GO'!U$17*1000</f>
        <v>493900</v>
      </c>
      <c r="BW157" s="32">
        <f>'Downloaded GO'!V$17*1000</f>
        <v>509100</v>
      </c>
      <c r="BX157" s="32">
        <f>'Downloaded GO'!W$17*1000</f>
        <v>523900</v>
      </c>
      <c r="BY157" s="32">
        <f>'Downloaded GO'!X$17*1000</f>
        <v>530300</v>
      </c>
      <c r="BZ157" s="32">
        <f>'Downloaded GO'!Y$17*1000</f>
        <v>490900</v>
      </c>
      <c r="CA157" s="32">
        <f>'Downloaded GO'!Z$17*1000</f>
        <v>515100</v>
      </c>
      <c r="CB157" s="32">
        <f>'Downloaded GO'!AA$17*1000</f>
        <v>545300</v>
      </c>
      <c r="CC157" s="32">
        <f>'Downloaded GO'!AB$17*1000</f>
        <v>587700</v>
      </c>
      <c r="CD157" s="32">
        <f>'Downloaded GO'!AC$17*1000</f>
        <v>613700</v>
      </c>
      <c r="CE157" s="32">
        <f>'Downloaded GO'!AD$17*1000</f>
        <v>666800</v>
      </c>
      <c r="CF157" s="32">
        <f>'Downloaded GO'!AE$17*1000</f>
        <v>709100</v>
      </c>
      <c r="CG157" s="32">
        <f>'Downloaded GO'!AF$17*1000</f>
        <v>779602</v>
      </c>
      <c r="CH157" s="32">
        <f>'Downloaded GO'!AG$17*1000</f>
        <v>841640</v>
      </c>
      <c r="CI157" s="32">
        <f>'Downloaded GO'!AH$17*1000</f>
        <v>913886</v>
      </c>
      <c r="CJ157" s="32">
        <f>'Downloaded GO'!AI$17*1000</f>
        <v>956910</v>
      </c>
      <c r="CK157" s="32">
        <f>'Downloaded GO'!AJ$17*1000</f>
        <v>969697</v>
      </c>
      <c r="CL157" s="32">
        <f>'Downloaded GO'!AK$17*1000</f>
        <v>1039480</v>
      </c>
      <c r="CM157" s="32">
        <f>'Downloaded GO'!AL$17*1000</f>
        <v>1158060</v>
      </c>
      <c r="CN157" s="32">
        <f>'Downloaded GO'!AM$17*1000</f>
        <v>1287144</v>
      </c>
      <c r="CO157" s="32">
        <f>'Downloaded GO'!AN$17*1000</f>
        <v>1353620.0000000002</v>
      </c>
      <c r="CP157" s="32">
        <f>'Downloaded GO'!AO$17*1000</f>
        <v>1339134</v>
      </c>
      <c r="CQ157" s="32">
        <f>'Downloaded GO'!AP$17*1000</f>
        <v>1275777</v>
      </c>
      <c r="CR157" s="32">
        <f>'Downloaded GO'!AQ$17*1000</f>
        <v>1098960</v>
      </c>
      <c r="CS157" s="32">
        <f>'Downloaded GO'!AR$17*1000</f>
        <v>1016651.0000000001</v>
      </c>
      <c r="CT157" s="32">
        <f>'Downloaded GO'!AS$17*1000</f>
        <v>1020485</v>
      </c>
      <c r="CU157" s="32">
        <f>'Downloaded GO'!AT$17*1000</f>
        <v>1074580</v>
      </c>
      <c r="CV157" s="32">
        <f>'Downloaded GO'!AU$17*1000</f>
        <v>1155700</v>
      </c>
      <c r="CW157" s="32">
        <f>'Downloaded GO'!AV$17*1000</f>
        <v>1258772</v>
      </c>
      <c r="CX157" s="32">
        <f>'Downloaded GO'!AW$17*1000</f>
        <v>1370870.0000000002</v>
      </c>
      <c r="CY157" s="32">
        <f>'Downloaded GO'!AX$17*1000</f>
        <v>1473121</v>
      </c>
      <c r="CZ157" s="32">
        <f>'Downloaded GO'!AY$17*1000</f>
        <v>1547268</v>
      </c>
      <c r="DA157" s="32">
        <f>'Downloaded GO'!AZ$17*1000</f>
        <v>1608406</v>
      </c>
    </row>
    <row r="158" spans="2:106" x14ac:dyDescent="0.25">
      <c r="BA158" s="31"/>
      <c r="BB158" s="31"/>
      <c r="BC158" s="17" t="s">
        <v>333</v>
      </c>
      <c r="BD158" s="32">
        <f>SUM(BD155:BD157)</f>
        <v>189700</v>
      </c>
      <c r="BE158" s="32">
        <f t="shared" ref="BE158:DA158" si="75">SUM(BE155:BE157)</f>
        <v>197900</v>
      </c>
      <c r="BF158" s="32">
        <f t="shared" si="75"/>
        <v>222900</v>
      </c>
      <c r="BG158" s="32">
        <f t="shared" si="75"/>
        <v>254600</v>
      </c>
      <c r="BH158" s="32">
        <f t="shared" si="75"/>
        <v>304600</v>
      </c>
      <c r="BI158" s="32">
        <f t="shared" si="75"/>
        <v>327500</v>
      </c>
      <c r="BJ158" s="32">
        <f t="shared" si="75"/>
        <v>336600</v>
      </c>
      <c r="BK158" s="32">
        <f t="shared" si="75"/>
        <v>368800</v>
      </c>
      <c r="BL158" s="32">
        <f t="shared" si="75"/>
        <v>414800</v>
      </c>
      <c r="BM158" s="32">
        <f t="shared" si="75"/>
        <v>490100</v>
      </c>
      <c r="BN158" s="32">
        <f t="shared" si="75"/>
        <v>578900</v>
      </c>
      <c r="BO158" s="32">
        <f t="shared" si="75"/>
        <v>625000</v>
      </c>
      <c r="BP158" s="32">
        <f t="shared" si="75"/>
        <v>710700</v>
      </c>
      <c r="BQ158" s="32">
        <f t="shared" si="75"/>
        <v>682500</v>
      </c>
      <c r="BR158" s="32">
        <f t="shared" si="75"/>
        <v>682300</v>
      </c>
      <c r="BS158" s="32">
        <f t="shared" si="75"/>
        <v>781900</v>
      </c>
      <c r="BT158" s="32">
        <f t="shared" si="75"/>
        <v>797800</v>
      </c>
      <c r="BU158" s="32">
        <f t="shared" si="75"/>
        <v>761400</v>
      </c>
      <c r="BV158" s="32">
        <f t="shared" si="75"/>
        <v>803000</v>
      </c>
      <c r="BW158" s="32">
        <f t="shared" si="75"/>
        <v>827800</v>
      </c>
      <c r="BX158" s="32">
        <f t="shared" si="75"/>
        <v>867600</v>
      </c>
      <c r="BY158" s="32">
        <f t="shared" si="75"/>
        <v>901600</v>
      </c>
      <c r="BZ158" s="32">
        <f t="shared" si="75"/>
        <v>848800</v>
      </c>
      <c r="CA158" s="32">
        <f t="shared" si="75"/>
        <v>877400</v>
      </c>
      <c r="CB158" s="32">
        <f t="shared" si="75"/>
        <v>909100</v>
      </c>
      <c r="CC158" s="32">
        <f t="shared" si="75"/>
        <v>968700</v>
      </c>
      <c r="CD158" s="32">
        <f t="shared" si="75"/>
        <v>988600</v>
      </c>
      <c r="CE158" s="32">
        <f t="shared" si="75"/>
        <v>1090300</v>
      </c>
      <c r="CF158" s="32">
        <f t="shared" si="75"/>
        <v>1143900</v>
      </c>
      <c r="CG158" s="32">
        <f t="shared" si="75"/>
        <v>1180902</v>
      </c>
      <c r="CH158" s="32">
        <f t="shared" si="75"/>
        <v>1242765</v>
      </c>
      <c r="CI158" s="32">
        <f t="shared" si="75"/>
        <v>1375532</v>
      </c>
      <c r="CJ158" s="32">
        <f t="shared" si="75"/>
        <v>1434373</v>
      </c>
      <c r="CK158" s="32">
        <f t="shared" si="75"/>
        <v>1406573</v>
      </c>
      <c r="CL158" s="32">
        <f t="shared" si="75"/>
        <v>1560133</v>
      </c>
      <c r="CM158" s="32">
        <f t="shared" si="75"/>
        <v>1764726</v>
      </c>
      <c r="CN158" s="32">
        <f t="shared" si="75"/>
        <v>1979602</v>
      </c>
      <c r="CO158" s="32">
        <f t="shared" si="75"/>
        <v>2100050</v>
      </c>
      <c r="CP158" s="32">
        <f t="shared" si="75"/>
        <v>2161726</v>
      </c>
      <c r="CQ158" s="32">
        <f t="shared" si="75"/>
        <v>2264500</v>
      </c>
      <c r="CR158" s="32">
        <f t="shared" si="75"/>
        <v>1843423</v>
      </c>
      <c r="CS158" s="32">
        <f t="shared" si="75"/>
        <v>1884793</v>
      </c>
      <c r="CT158" s="32">
        <f t="shared" si="75"/>
        <v>2054156</v>
      </c>
      <c r="CU158" s="32">
        <f t="shared" si="75"/>
        <v>2140264</v>
      </c>
      <c r="CV158" s="32">
        <f t="shared" si="75"/>
        <v>2307038</v>
      </c>
      <c r="CW158" s="32">
        <f t="shared" si="75"/>
        <v>2505108</v>
      </c>
      <c r="CX158" s="32">
        <f t="shared" si="75"/>
        <v>2320273</v>
      </c>
      <c r="CY158" s="32">
        <f t="shared" si="75"/>
        <v>2283294</v>
      </c>
      <c r="CZ158" s="32">
        <f t="shared" si="75"/>
        <v>2491444</v>
      </c>
      <c r="DA158" s="32">
        <f t="shared" si="75"/>
        <v>2678861</v>
      </c>
    </row>
    <row r="159" spans="2:106" x14ac:dyDescent="0.25">
      <c r="BA159" s="31" t="s">
        <v>347</v>
      </c>
      <c r="BB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c r="CO159" s="31"/>
      <c r="CP159" s="31"/>
      <c r="CQ159" s="31"/>
      <c r="CR159" s="31"/>
      <c r="CS159" s="31"/>
      <c r="CT159" s="31"/>
      <c r="CU159" s="31"/>
      <c r="CV159" s="31"/>
      <c r="CW159" s="31"/>
      <c r="CX159" s="31"/>
      <c r="CY159" s="31"/>
      <c r="CZ159" s="31"/>
      <c r="DA159" s="31"/>
    </row>
    <row r="160" spans="2:106" x14ac:dyDescent="0.25">
      <c r="BA160" s="31" t="s">
        <v>282</v>
      </c>
      <c r="BB160" s="31"/>
      <c r="BD160" s="34">
        <f t="shared" ref="BD160:CI160" si="76">C117</f>
        <v>52.387999999999998</v>
      </c>
      <c r="BE160" s="34">
        <f t="shared" si="76"/>
        <v>53.207000000000001</v>
      </c>
      <c r="BF160" s="34">
        <f t="shared" si="76"/>
        <v>55.360999999999997</v>
      </c>
      <c r="BG160" s="34">
        <f t="shared" si="76"/>
        <v>58.261000000000003</v>
      </c>
      <c r="BH160" s="34">
        <f t="shared" si="76"/>
        <v>58.618000000000002</v>
      </c>
      <c r="BI160" s="34">
        <f t="shared" si="76"/>
        <v>56.088999999999999</v>
      </c>
      <c r="BJ160" s="34">
        <f t="shared" si="76"/>
        <v>58.774000000000001</v>
      </c>
      <c r="BK160" s="34">
        <f t="shared" si="76"/>
        <v>60.045000000000002</v>
      </c>
      <c r="BL160" s="34">
        <f t="shared" si="76"/>
        <v>62.595999999999997</v>
      </c>
      <c r="BM160" s="34">
        <f t="shared" si="76"/>
        <v>65.138000000000005</v>
      </c>
      <c r="BN160" s="34">
        <f t="shared" si="76"/>
        <v>68.251999999999995</v>
      </c>
      <c r="BO160" s="34">
        <f t="shared" si="76"/>
        <v>66.036000000000001</v>
      </c>
      <c r="BP160" s="34">
        <f t="shared" si="76"/>
        <v>70.167000000000002</v>
      </c>
      <c r="BQ160" s="34">
        <f t="shared" si="76"/>
        <v>70.619</v>
      </c>
      <c r="BR160" s="34">
        <f t="shared" si="76"/>
        <v>63.314999999999998</v>
      </c>
      <c r="BS160" s="34">
        <f t="shared" si="76"/>
        <v>71.432000000000002</v>
      </c>
      <c r="BT160" s="34">
        <f t="shared" si="76"/>
        <v>73.664000000000001</v>
      </c>
      <c r="BU160" s="34">
        <f t="shared" si="76"/>
        <v>72.903000000000006</v>
      </c>
      <c r="BV160" s="34">
        <f t="shared" si="76"/>
        <v>75.516999999999996</v>
      </c>
      <c r="BW160" s="34">
        <f t="shared" si="76"/>
        <v>72.460999999999999</v>
      </c>
      <c r="BX160" s="34">
        <f t="shared" si="76"/>
        <v>76.052000000000007</v>
      </c>
      <c r="BY160" s="34">
        <f t="shared" si="76"/>
        <v>78.998999999999995</v>
      </c>
      <c r="BZ160" s="34">
        <f t="shared" si="76"/>
        <v>79.694000000000003</v>
      </c>
      <c r="CA160" s="34">
        <f t="shared" si="76"/>
        <v>83.911000000000001</v>
      </c>
      <c r="CB160" s="34">
        <f t="shared" si="76"/>
        <v>81.813000000000002</v>
      </c>
      <c r="CC160" s="34">
        <f t="shared" si="76"/>
        <v>88.831000000000003</v>
      </c>
      <c r="CD160" s="34">
        <f t="shared" si="76"/>
        <v>85.75</v>
      </c>
      <c r="CE160" s="34">
        <f t="shared" si="76"/>
        <v>87.046999999999997</v>
      </c>
      <c r="CF160" s="34">
        <f t="shared" si="76"/>
        <v>91.590999999999994</v>
      </c>
      <c r="CG160" s="34">
        <f t="shared" si="76"/>
        <v>93.540999999999997</v>
      </c>
      <c r="CH160" s="34">
        <f t="shared" si="76"/>
        <v>96.754999999999995</v>
      </c>
      <c r="CI160" s="34">
        <f t="shared" si="76"/>
        <v>95.38</v>
      </c>
      <c r="CJ160" s="34">
        <f t="shared" ref="CJ160:DA160" si="77">AI117</f>
        <v>95.453000000000003</v>
      </c>
      <c r="CK160" s="34">
        <f t="shared" si="77"/>
        <v>95.483000000000004</v>
      </c>
      <c r="CL160" s="34">
        <f t="shared" si="77"/>
        <v>98.21</v>
      </c>
      <c r="CM160" s="34">
        <f t="shared" si="77"/>
        <v>101.175</v>
      </c>
      <c r="CN160" s="34">
        <f t="shared" si="77"/>
        <v>101.617</v>
      </c>
      <c r="CO160" s="34">
        <f t="shared" si="77"/>
        <v>102.02</v>
      </c>
      <c r="CP160" s="34">
        <f t="shared" si="77"/>
        <v>100.46299999999999</v>
      </c>
      <c r="CQ160" s="34">
        <f t="shared" si="77"/>
        <v>98.373999999999995</v>
      </c>
      <c r="CR160" s="34">
        <f t="shared" si="77"/>
        <v>102.045</v>
      </c>
      <c r="CS160" s="34">
        <f t="shared" si="77"/>
        <v>102.453</v>
      </c>
      <c r="CT160" s="34">
        <f t="shared" si="77"/>
        <v>99.88</v>
      </c>
      <c r="CU160" s="34">
        <f t="shared" si="77"/>
        <v>100</v>
      </c>
      <c r="CV160" s="34">
        <f t="shared" si="77"/>
        <v>105.84</v>
      </c>
      <c r="CW160" s="34">
        <f t="shared" si="77"/>
        <v>109.38800000000001</v>
      </c>
      <c r="CX160" s="34">
        <f t="shared" si="77"/>
        <v>110.44199999999999</v>
      </c>
      <c r="CY160" s="34">
        <f t="shared" si="77"/>
        <v>114.88200000000001</v>
      </c>
      <c r="CZ160" s="34">
        <f t="shared" si="77"/>
        <v>117.014</v>
      </c>
      <c r="DA160" s="34">
        <f t="shared" si="77"/>
        <v>116.434</v>
      </c>
    </row>
    <row r="161" spans="53:105" x14ac:dyDescent="0.25">
      <c r="BA161" s="31" t="s">
        <v>283</v>
      </c>
      <c r="BB161" s="31"/>
      <c r="BD161" s="34">
        <f t="shared" ref="BD161:CI161" si="78">C120</f>
        <v>54.765000000000001</v>
      </c>
      <c r="BE161" s="34">
        <f t="shared" si="78"/>
        <v>56.2</v>
      </c>
      <c r="BF161" s="34">
        <f t="shared" si="78"/>
        <v>53.682000000000002</v>
      </c>
      <c r="BG161" s="34">
        <f t="shared" si="78"/>
        <v>54.372</v>
      </c>
      <c r="BH161" s="34">
        <f t="shared" si="78"/>
        <v>56.881999999999998</v>
      </c>
      <c r="BI161" s="34">
        <f t="shared" si="78"/>
        <v>58.948</v>
      </c>
      <c r="BJ161" s="34">
        <f t="shared" si="78"/>
        <v>56.841999999999999</v>
      </c>
      <c r="BK161" s="34">
        <f t="shared" si="78"/>
        <v>58.027000000000001</v>
      </c>
      <c r="BL161" s="34">
        <f t="shared" si="78"/>
        <v>59.82</v>
      </c>
      <c r="BM161" s="34">
        <f t="shared" si="78"/>
        <v>62.204999999999998</v>
      </c>
      <c r="BN161" s="34">
        <f t="shared" si="78"/>
        <v>64.588999999999999</v>
      </c>
      <c r="BO161" s="34">
        <f t="shared" si="78"/>
        <v>67.019000000000005</v>
      </c>
      <c r="BP161" s="34">
        <f t="shared" si="78"/>
        <v>67.980999999999995</v>
      </c>
      <c r="BQ161" s="34">
        <f t="shared" si="78"/>
        <v>62.991999999999997</v>
      </c>
      <c r="BR161" s="34">
        <f t="shared" si="78"/>
        <v>59.744999999999997</v>
      </c>
      <c r="BS161" s="34">
        <f t="shared" si="78"/>
        <v>65.293999999999997</v>
      </c>
      <c r="BT161" s="34">
        <f t="shared" si="78"/>
        <v>63.52</v>
      </c>
      <c r="BU161" s="34">
        <f t="shared" si="78"/>
        <v>57.869</v>
      </c>
      <c r="BV161" s="34">
        <f t="shared" si="78"/>
        <v>58.207999999999998</v>
      </c>
      <c r="BW161" s="34">
        <f t="shared" si="78"/>
        <v>61.692</v>
      </c>
      <c r="BX161" s="34">
        <f t="shared" si="78"/>
        <v>59.738999999999997</v>
      </c>
      <c r="BY161" s="34">
        <f t="shared" si="78"/>
        <v>62.088999999999999</v>
      </c>
      <c r="BZ161" s="34">
        <f t="shared" si="78"/>
        <v>63.695</v>
      </c>
      <c r="CA161" s="34">
        <f t="shared" si="78"/>
        <v>61.21</v>
      </c>
      <c r="CB161" s="34">
        <f t="shared" si="78"/>
        <v>62.301000000000002</v>
      </c>
      <c r="CC161" s="34">
        <f t="shared" si="78"/>
        <v>63.491999999999997</v>
      </c>
      <c r="CD161" s="34">
        <f t="shared" si="78"/>
        <v>62.865000000000002</v>
      </c>
      <c r="CE161" s="34">
        <f t="shared" si="78"/>
        <v>64.789000000000001</v>
      </c>
      <c r="CF161" s="34">
        <f t="shared" si="78"/>
        <v>67.881</v>
      </c>
      <c r="CG161" s="34">
        <f t="shared" si="78"/>
        <v>67.457999999999998</v>
      </c>
      <c r="CH161" s="34">
        <f t="shared" si="78"/>
        <v>64.319000000000003</v>
      </c>
      <c r="CI161" s="34">
        <f t="shared" si="78"/>
        <v>67.578999999999994</v>
      </c>
      <c r="CJ161" s="34">
        <f t="shared" ref="CJ161:DA161" si="79">AI120</f>
        <v>71.905000000000001</v>
      </c>
      <c r="CK161" s="34">
        <f t="shared" si="79"/>
        <v>66.81</v>
      </c>
      <c r="CL161" s="34">
        <f t="shared" si="79"/>
        <v>68.183999999999997</v>
      </c>
      <c r="CM161" s="34">
        <f t="shared" si="79"/>
        <v>69.78</v>
      </c>
      <c r="CN161" s="34">
        <f t="shared" si="79"/>
        <v>73.475999999999999</v>
      </c>
      <c r="CO161" s="34">
        <f t="shared" si="79"/>
        <v>78.587999999999994</v>
      </c>
      <c r="CP161" s="34">
        <f t="shared" si="79"/>
        <v>79.37</v>
      </c>
      <c r="CQ161" s="34">
        <f t="shared" si="79"/>
        <v>83.454999999999998</v>
      </c>
      <c r="CR161" s="34">
        <f t="shared" si="79"/>
        <v>80.218000000000004</v>
      </c>
      <c r="CS161" s="34">
        <f t="shared" si="79"/>
        <v>83.167000000000002</v>
      </c>
      <c r="CT161" s="34">
        <f t="shared" si="79"/>
        <v>91.171000000000006</v>
      </c>
      <c r="CU161" s="34">
        <f t="shared" si="79"/>
        <v>100</v>
      </c>
      <c r="CV161" s="34">
        <f t="shared" si="79"/>
        <v>104.55200000000001</v>
      </c>
      <c r="CW161" s="34">
        <f t="shared" si="79"/>
        <v>118.363</v>
      </c>
      <c r="CX161" s="34">
        <f t="shared" si="79"/>
        <v>109.967</v>
      </c>
      <c r="CY161" s="34">
        <f t="shared" si="79"/>
        <v>91.692999999999998</v>
      </c>
      <c r="CZ161" s="34">
        <f t="shared" si="79"/>
        <v>102.736</v>
      </c>
      <c r="DA161" s="34">
        <f t="shared" si="79"/>
        <v>115.779</v>
      </c>
    </row>
    <row r="162" spans="53:105" x14ac:dyDescent="0.25">
      <c r="BA162" s="31" t="s">
        <v>284</v>
      </c>
      <c r="BB162" s="31"/>
      <c r="BD162" s="34">
        <f t="shared" ref="BD162:CI162" si="80">C125</f>
        <v>74.887</v>
      </c>
      <c r="BE162" s="34">
        <f t="shared" si="80"/>
        <v>72.343999999999994</v>
      </c>
      <c r="BF162" s="34">
        <f t="shared" si="80"/>
        <v>80.293000000000006</v>
      </c>
      <c r="BG162" s="34">
        <f t="shared" si="80"/>
        <v>87.694000000000003</v>
      </c>
      <c r="BH162" s="34">
        <f t="shared" si="80"/>
        <v>88.747</v>
      </c>
      <c r="BI162" s="34">
        <f t="shared" si="80"/>
        <v>78.132000000000005</v>
      </c>
      <c r="BJ162" s="34">
        <f t="shared" si="80"/>
        <v>69.897999999999996</v>
      </c>
      <c r="BK162" s="34">
        <f t="shared" si="80"/>
        <v>75.287999999999997</v>
      </c>
      <c r="BL162" s="34">
        <f t="shared" si="80"/>
        <v>81.238</v>
      </c>
      <c r="BM162" s="34">
        <f t="shared" si="80"/>
        <v>87.762</v>
      </c>
      <c r="BN162" s="34">
        <f t="shared" si="80"/>
        <v>89.462000000000003</v>
      </c>
      <c r="BO162" s="34">
        <f t="shared" si="80"/>
        <v>80.855000000000004</v>
      </c>
      <c r="BP162" s="34">
        <f t="shared" si="80"/>
        <v>79.626000000000005</v>
      </c>
      <c r="BQ162" s="34">
        <f t="shared" si="80"/>
        <v>74.263999999999996</v>
      </c>
      <c r="BR162" s="34">
        <f t="shared" si="80"/>
        <v>82.159000000000006</v>
      </c>
      <c r="BS162" s="34">
        <f t="shared" si="80"/>
        <v>93.963999999999999</v>
      </c>
      <c r="BT162" s="34">
        <f t="shared" si="80"/>
        <v>101.083</v>
      </c>
      <c r="BU162" s="34">
        <f t="shared" si="80"/>
        <v>105.628</v>
      </c>
      <c r="BV162" s="34">
        <f t="shared" si="80"/>
        <v>108.29300000000001</v>
      </c>
      <c r="BW162" s="34">
        <f t="shared" si="80"/>
        <v>107.32599999999999</v>
      </c>
      <c r="BX162" s="34">
        <f t="shared" si="80"/>
        <v>105.99299999999999</v>
      </c>
      <c r="BY162" s="34">
        <f t="shared" si="80"/>
        <v>103.791</v>
      </c>
      <c r="BZ162" s="34">
        <f t="shared" si="80"/>
        <v>94.903999999999996</v>
      </c>
      <c r="CA162" s="34">
        <f t="shared" si="80"/>
        <v>98.21</v>
      </c>
      <c r="CB162" s="34">
        <f t="shared" si="80"/>
        <v>100.59</v>
      </c>
      <c r="CC162" s="34">
        <f t="shared" si="80"/>
        <v>104.489</v>
      </c>
      <c r="CD162" s="34">
        <f t="shared" si="80"/>
        <v>104.999</v>
      </c>
      <c r="CE162" s="34">
        <f t="shared" si="80"/>
        <v>111.76</v>
      </c>
      <c r="CF162" s="34">
        <f t="shared" si="80"/>
        <v>115.05800000000001</v>
      </c>
      <c r="CG162" s="34">
        <f t="shared" si="80"/>
        <v>122.63800000000001</v>
      </c>
      <c r="CH162" s="34">
        <f t="shared" si="80"/>
        <v>127.61</v>
      </c>
      <c r="CI162" s="34">
        <f t="shared" si="80"/>
        <v>132.86699999999999</v>
      </c>
      <c r="CJ162" s="34">
        <f t="shared" ref="CJ162:DA162" si="81">AI125</f>
        <v>133.75200000000001</v>
      </c>
      <c r="CK162" s="34">
        <f t="shared" si="81"/>
        <v>132.041</v>
      </c>
      <c r="CL162" s="34">
        <f t="shared" si="81"/>
        <v>136.53200000000001</v>
      </c>
      <c r="CM162" s="34">
        <f t="shared" si="81"/>
        <v>142.09</v>
      </c>
      <c r="CN162" s="34">
        <f t="shared" si="81"/>
        <v>145.80199999999999</v>
      </c>
      <c r="CO162" s="34">
        <f t="shared" si="81"/>
        <v>142.51499999999999</v>
      </c>
      <c r="CP162" s="34">
        <f t="shared" si="81"/>
        <v>134.88399999999999</v>
      </c>
      <c r="CQ162" s="34">
        <f t="shared" si="81"/>
        <v>124.79300000000001</v>
      </c>
      <c r="CR162" s="34">
        <f t="shared" si="81"/>
        <v>108.304</v>
      </c>
      <c r="CS162" s="34">
        <f t="shared" si="81"/>
        <v>100.12</v>
      </c>
      <c r="CT162" s="34">
        <f t="shared" si="81"/>
        <v>97.468000000000004</v>
      </c>
      <c r="CU162" s="34">
        <f t="shared" si="81"/>
        <v>100</v>
      </c>
      <c r="CV162" s="34">
        <f t="shared" si="81"/>
        <v>104.682</v>
      </c>
      <c r="CW162" s="34">
        <f t="shared" si="81"/>
        <v>110.08799999999999</v>
      </c>
      <c r="CX162" s="34">
        <f t="shared" si="81"/>
        <v>117.789</v>
      </c>
      <c r="CY162" s="34">
        <f t="shared" si="81"/>
        <v>124.288</v>
      </c>
      <c r="CZ162" s="34">
        <f t="shared" si="81"/>
        <v>126.3</v>
      </c>
      <c r="DA162" s="34">
        <f t="shared" si="81"/>
        <v>125.804</v>
      </c>
    </row>
    <row r="163" spans="53:105" x14ac:dyDescent="0.25">
      <c r="BA163" s="31">
        <v>0</v>
      </c>
      <c r="BB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c r="CO163" s="31"/>
      <c r="CP163" s="31"/>
      <c r="CQ163" s="31"/>
      <c r="CR163" s="31"/>
      <c r="CS163" s="31"/>
      <c r="CT163" s="31"/>
      <c r="CU163" s="31"/>
      <c r="CV163" s="31"/>
      <c r="CW163" s="31"/>
      <c r="CX163" s="31"/>
      <c r="CY163" s="31"/>
      <c r="CZ163" s="31"/>
      <c r="DA163" s="31"/>
    </row>
    <row r="164" spans="53:105" x14ac:dyDescent="0.25">
      <c r="BA164" s="31" t="s">
        <v>286</v>
      </c>
      <c r="BB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c r="CO164" s="31"/>
      <c r="CP164" s="31"/>
      <c r="CQ164" s="31"/>
      <c r="CR164" s="31"/>
      <c r="CS164" s="31"/>
      <c r="CT164" s="31"/>
      <c r="CU164" s="31"/>
      <c r="CV164" s="31"/>
      <c r="CW164" s="31"/>
      <c r="CX164" s="31"/>
      <c r="CY164" s="31"/>
      <c r="CZ164" s="31"/>
      <c r="DA164" s="31"/>
    </row>
    <row r="165" spans="53:105" x14ac:dyDescent="0.25">
      <c r="BA165" s="31" t="s">
        <v>282</v>
      </c>
      <c r="BB165" s="31"/>
      <c r="BD165" s="31"/>
      <c r="BE165" s="43">
        <f t="shared" ref="BE165:BE167" si="82">BE160/BD160*BD155</f>
        <v>58094.227685729566</v>
      </c>
      <c r="BF165" s="43">
        <f t="shared" ref="BF165:BF167" si="83">BF160/BE160*BE155</f>
        <v>61908.762004999335</v>
      </c>
      <c r="BG165" s="43">
        <f t="shared" ref="BG165:BG167" si="84">BG160/BF160*BF155</f>
        <v>67668.255631220542</v>
      </c>
      <c r="BH165" s="43">
        <f t="shared" ref="BH165:BH167" si="85">BH160/BG160*BG155</f>
        <v>75358.95710681245</v>
      </c>
      <c r="BI165" s="43">
        <f t="shared" ref="BI165:BI167" si="86">BI160/BH160*BH155</f>
        <v>100278.53560339827</v>
      </c>
      <c r="BJ165" s="43">
        <f t="shared" ref="BJ165:BJ167" si="87">BJ160/BI160*BI155</f>
        <v>111702.97919378133</v>
      </c>
      <c r="BK165" s="43">
        <f t="shared" ref="BK165:BK167" si="88">BK160/BJ160*BJ155</f>
        <v>110539.84755163848</v>
      </c>
      <c r="BL165" s="43">
        <f t="shared" ref="BL165:BL167" si="89">BL160/BK160*BK155</f>
        <v>117905.03122658006</v>
      </c>
      <c r="BM165" s="43">
        <f t="shared" ref="BM165:BM167" si="90">BM160/BL160*BL155</f>
        <v>124456.9109847275</v>
      </c>
      <c r="BN165" s="43">
        <f t="shared" ref="BN165:BN167" si="91">BN160/BM160*BM155</f>
        <v>147111.98992907364</v>
      </c>
      <c r="BO165" s="43">
        <f t="shared" ref="BO165:BO167" si="92">BO160/BN160*BN155</f>
        <v>160223.31360253182</v>
      </c>
      <c r="BP165" s="43">
        <f t="shared" ref="BP165:BP167" si="93">BP160/BO160*BO155</f>
        <v>172984.24495729603</v>
      </c>
      <c r="BQ165" s="43">
        <f t="shared" ref="BQ165:BQ167" si="94">BQ160/BP160*BP155</f>
        <v>179851.14512520129</v>
      </c>
      <c r="BR165" s="43">
        <f t="shared" ref="BR165:BR167" si="95">BR160/BQ160*BQ155</f>
        <v>153493.08259816765</v>
      </c>
      <c r="BS165" s="43">
        <f t="shared" ref="BS165:BS167" si="96">BS160/BR160*BR155</f>
        <v>176224.88193950881</v>
      </c>
      <c r="BT165" s="43">
        <f t="shared" ref="BT165:BT167" si="97">BT160/BS160*BS155</f>
        <v>187686.86303057455</v>
      </c>
      <c r="BU165" s="43">
        <f t="shared" ref="BU165:BU167" si="98">BU160/BT160*BT155</f>
        <v>170717.95585360558</v>
      </c>
      <c r="BV165" s="43">
        <f t="shared" ref="BV165:BV167" si="99">BV160/BU160*BU155</f>
        <v>171641.31654390076</v>
      </c>
      <c r="BW165" s="43">
        <f t="shared" ref="BW165:BW167" si="100">BW160/BV160*BV155</f>
        <v>168014.10410900856</v>
      </c>
      <c r="BX165" s="43">
        <f t="shared" ref="BX165:BX167" si="101">BX160/BW160*BW155</f>
        <v>192278.96937663018</v>
      </c>
      <c r="BY165" s="43">
        <f t="shared" ref="BY165:BY167" si="102">BY160/BX160*BX155</f>
        <v>209827.46015883866</v>
      </c>
      <c r="BZ165" s="43">
        <f t="shared" ref="BZ165:BZ167" si="103">BZ160/BY160*BY155</f>
        <v>213058.04883606124</v>
      </c>
      <c r="CA165" s="43">
        <f t="shared" ref="CA165:CA167" si="104">CA160/BZ160*BZ155</f>
        <v>216374.0118453083</v>
      </c>
      <c r="CB165" s="43">
        <f t="shared" ref="CB165:CB167" si="105">CB160/CA160*CA155</f>
        <v>211671.91786535736</v>
      </c>
      <c r="CC165" s="43">
        <f t="shared" ref="CC165:CC167" si="106">CC160/CB160*CB155</f>
        <v>237460.30215246964</v>
      </c>
      <c r="CD165" s="43">
        <f t="shared" ref="CD165:CD167" si="107">CD160/CC160*CC155</f>
        <v>229455.65174319776</v>
      </c>
      <c r="CE165" s="43">
        <f t="shared" ref="CE165:CE167" si="108">CE160/CD160*CD155</f>
        <v>236219.67230320699</v>
      </c>
      <c r="CF165" s="43">
        <f t="shared" ref="CF165:CF167" si="109">CF160/CE160*CE155</f>
        <v>268942.75046813785</v>
      </c>
      <c r="CG165" s="43">
        <f t="shared" ref="CG165:CG167" si="110">CG160/CF160*CF155</f>
        <v>263390.76874365384</v>
      </c>
      <c r="CH165" s="43">
        <f t="shared" ref="CH165:CH167" si="111">CH160/CG160*CG155</f>
        <v>258344.67308452979</v>
      </c>
      <c r="CI165" s="43">
        <f t="shared" ref="CI165:CI167" si="112">CI160/CH160*CH155</f>
        <v>241824.84812154411</v>
      </c>
      <c r="CJ165" s="43">
        <f t="shared" ref="CJ165:CJ167" si="113">CJ160/CI160*CI155</f>
        <v>243782.43854057457</v>
      </c>
      <c r="CK165" s="43">
        <f t="shared" ref="CK165:CK167" si="114">CK160/CJ160*CJ155</f>
        <v>251434.99887902947</v>
      </c>
      <c r="CL165" s="43">
        <f t="shared" ref="CL165:CL167" si="115">CL160/CK160*CK155</f>
        <v>248298.51219588827</v>
      </c>
      <c r="CM165" s="43">
        <f t="shared" ref="CM165:CM167" si="116">CM160/CL160*CL155</f>
        <v>276364.02988494048</v>
      </c>
      <c r="CN165" s="43">
        <f t="shared" ref="CN165:CN167" si="117">CN160/CM160*CM155</f>
        <v>308539.04174944409</v>
      </c>
      <c r="CO165" s="43">
        <f t="shared" ref="CO165:CO167" si="118">CO160/CN160*CN155</f>
        <v>299687.8286113544</v>
      </c>
      <c r="CP165" s="43">
        <f t="shared" ref="CP165:CP167" si="119">CP160/CO160*CO155</f>
        <v>297599.72707312292</v>
      </c>
      <c r="CQ165" s="43">
        <f t="shared" ref="CQ165:CQ167" si="120">CQ160/CP160*CP155</f>
        <v>339824.72486388026</v>
      </c>
      <c r="CR165" s="43">
        <f t="shared" ref="CR165:CR167" si="121">CR160/CQ160*CQ155</f>
        <v>388723.04933214071</v>
      </c>
      <c r="CS165" s="43">
        <f t="shared" ref="CS165:CS167" si="122">CS160/CR160*CR155</f>
        <v>341806.17947964132</v>
      </c>
      <c r="CT165" s="43">
        <f t="shared" ref="CT165:CT167" si="123">CT160/CS160*CS155</f>
        <v>359581.84338184336</v>
      </c>
      <c r="CU165" s="43">
        <f t="shared" ref="CU165:CU167" si="124">CU160/CT160*CT155</f>
        <v>433004.60552663193</v>
      </c>
      <c r="CV165" s="43">
        <f t="shared" ref="CV165:CV167" si="125">CV160/CU160*CU155</f>
        <v>479068.88400000002</v>
      </c>
      <c r="CW165" s="43">
        <f t="shared" ref="CW165:CW167" si="126">CW160/CV160*CV155</f>
        <v>504823.96636432351</v>
      </c>
      <c r="CX165" s="43">
        <f t="shared" ref="CX165:CX167" si="127">CX160/CW160*CW155</f>
        <v>505743.54878048785</v>
      </c>
      <c r="CY165" s="43">
        <f t="shared" ref="CY165:CY167" si="128">CY160/CX160*CX155</f>
        <v>474223.97522681596</v>
      </c>
      <c r="CZ165" s="43">
        <f t="shared" ref="CZ165:CZ167" si="129">CZ160/CY160*CY155</f>
        <v>435954.10206995002</v>
      </c>
      <c r="DA165" s="43">
        <f t="shared" ref="DA165:DA167" si="130">DA160/CZ160*CZ155</f>
        <v>445386.36889602954</v>
      </c>
    </row>
    <row r="166" spans="53:105" x14ac:dyDescent="0.25">
      <c r="BA166" s="31" t="s">
        <v>283</v>
      </c>
      <c r="BB166" s="31"/>
      <c r="BD166" s="31"/>
      <c r="BE166" s="43">
        <f t="shared" si="82"/>
        <v>27810.097690130558</v>
      </c>
      <c r="BF166" s="43">
        <f t="shared" si="83"/>
        <v>28560.352313167259</v>
      </c>
      <c r="BG166" s="43">
        <f t="shared" si="84"/>
        <v>30284.318766066837</v>
      </c>
      <c r="BH166" s="43">
        <f t="shared" si="85"/>
        <v>32535.68380784227</v>
      </c>
      <c r="BI166" s="43">
        <f t="shared" si="86"/>
        <v>37929.34144369045</v>
      </c>
      <c r="BJ166" s="43">
        <f t="shared" si="87"/>
        <v>55060.022392617218</v>
      </c>
      <c r="BK166" s="43">
        <f t="shared" si="88"/>
        <v>69009.274831990435</v>
      </c>
      <c r="BL166" s="43">
        <f t="shared" si="89"/>
        <v>76595.826080962303</v>
      </c>
      <c r="BM166" s="43">
        <f t="shared" si="90"/>
        <v>87868.981945837513</v>
      </c>
      <c r="BN166" s="43">
        <f t="shared" si="91"/>
        <v>101132.84462663773</v>
      </c>
      <c r="BO166" s="43">
        <f t="shared" si="92"/>
        <v>130947.96017897787</v>
      </c>
      <c r="BP166" s="43">
        <f t="shared" si="93"/>
        <v>176294.7492502126</v>
      </c>
      <c r="BQ166" s="43">
        <f t="shared" si="94"/>
        <v>209599.59988820407</v>
      </c>
      <c r="BR166" s="43">
        <f t="shared" si="95"/>
        <v>204391.78784607569</v>
      </c>
      <c r="BS166" s="43">
        <f t="shared" si="96"/>
        <v>211144.04217926189</v>
      </c>
      <c r="BT166" s="43">
        <f t="shared" si="97"/>
        <v>201765.06263975252</v>
      </c>
      <c r="BU166" s="43">
        <f t="shared" si="98"/>
        <v>176103.23835012593</v>
      </c>
      <c r="BV166" s="43">
        <f t="shared" si="99"/>
        <v>130862.13343931983</v>
      </c>
      <c r="BW166" s="43">
        <f t="shared" si="100"/>
        <v>142020.47828477185</v>
      </c>
      <c r="BX166" s="43">
        <f t="shared" si="101"/>
        <v>131210.44057576347</v>
      </c>
      <c r="BY166" s="43">
        <f t="shared" si="102"/>
        <v>147274.16428129029</v>
      </c>
      <c r="BZ166" s="43">
        <f t="shared" si="103"/>
        <v>164241.16188052634</v>
      </c>
      <c r="CA166" s="43">
        <f t="shared" si="104"/>
        <v>146454.25857602636</v>
      </c>
      <c r="CB166" s="43">
        <f t="shared" si="105"/>
        <v>147788.02809998367</v>
      </c>
      <c r="CC166" s="43">
        <f t="shared" si="106"/>
        <v>147873.85756247892</v>
      </c>
      <c r="CD166" s="43">
        <f t="shared" si="107"/>
        <v>141884.87525987526</v>
      </c>
      <c r="CE166" s="43">
        <f t="shared" si="108"/>
        <v>146552.06871868289</v>
      </c>
      <c r="CF166" s="43">
        <f t="shared" si="109"/>
        <v>175912.88490330148</v>
      </c>
      <c r="CG166" s="43">
        <f t="shared" si="110"/>
        <v>175797.64882662307</v>
      </c>
      <c r="CH166" s="43">
        <f t="shared" si="111"/>
        <v>144485.58070206648</v>
      </c>
      <c r="CI166" s="43">
        <f t="shared" si="112"/>
        <v>163711.41196225066</v>
      </c>
      <c r="CJ166" s="43">
        <f t="shared" si="113"/>
        <v>232008.24590479292</v>
      </c>
      <c r="CK166" s="43">
        <f t="shared" si="114"/>
        <v>210085.65009387388</v>
      </c>
      <c r="CL166" s="43">
        <f t="shared" si="115"/>
        <v>199492.03484508308</v>
      </c>
      <c r="CM166" s="43">
        <f t="shared" si="116"/>
        <v>258295.70925730377</v>
      </c>
      <c r="CN166" s="43">
        <f t="shared" si="117"/>
        <v>315330.81461736892</v>
      </c>
      <c r="CO166" s="43">
        <f t="shared" si="118"/>
        <v>421362.85252327292</v>
      </c>
      <c r="CP166" s="43">
        <f t="shared" si="119"/>
        <v>448638.24833307887</v>
      </c>
      <c r="CQ166" s="43">
        <f t="shared" si="120"/>
        <v>500026.56803578179</v>
      </c>
      <c r="CR166" s="43">
        <f t="shared" si="121"/>
        <v>590169.17514828348</v>
      </c>
      <c r="CS166" s="43">
        <f t="shared" si="122"/>
        <v>418870.64008077991</v>
      </c>
      <c r="CT166" s="43">
        <f t="shared" si="123"/>
        <v>547349.39082809293</v>
      </c>
      <c r="CU166" s="43">
        <f t="shared" si="124"/>
        <v>659404.85461385746</v>
      </c>
      <c r="CV166" s="43">
        <f t="shared" si="125"/>
        <v>640954.99048000004</v>
      </c>
      <c r="CW166" s="43">
        <f t="shared" si="126"/>
        <v>750453.48098553822</v>
      </c>
      <c r="CX166" s="43">
        <f t="shared" si="127"/>
        <v>692543.20330677659</v>
      </c>
      <c r="CY166" s="43">
        <f t="shared" si="128"/>
        <v>411497.42514572555</v>
      </c>
      <c r="CZ166" s="43">
        <f t="shared" si="129"/>
        <v>428187.48685286782</v>
      </c>
      <c r="DA166" s="43">
        <f t="shared" si="130"/>
        <v>559613.90173843631</v>
      </c>
    </row>
    <row r="167" spans="53:105" x14ac:dyDescent="0.25">
      <c r="BA167" s="31" t="s">
        <v>284</v>
      </c>
      <c r="BB167" s="31"/>
      <c r="BD167" s="31"/>
      <c r="BE167" s="43">
        <f t="shared" si="82"/>
        <v>101820.84473940736</v>
      </c>
      <c r="BF167" s="43">
        <f t="shared" si="83"/>
        <v>120421.7419551034</v>
      </c>
      <c r="BG167" s="43">
        <f t="shared" si="84"/>
        <v>140562.91083905194</v>
      </c>
      <c r="BH167" s="43">
        <f t="shared" si="85"/>
        <v>150384.3387232878</v>
      </c>
      <c r="BI167" s="43">
        <f t="shared" si="86"/>
        <v>143679.70072227795</v>
      </c>
      <c r="BJ167" s="43">
        <f t="shared" si="87"/>
        <v>146537.81293196126</v>
      </c>
      <c r="BK167" s="43">
        <f t="shared" si="88"/>
        <v>173199.66808778507</v>
      </c>
      <c r="BL167" s="43">
        <f t="shared" si="89"/>
        <v>195736.01636382955</v>
      </c>
      <c r="BM167" s="43">
        <f t="shared" si="90"/>
        <v>227620.736601098</v>
      </c>
      <c r="BN167" s="43">
        <f t="shared" si="91"/>
        <v>257187.19491351611</v>
      </c>
      <c r="BO167" s="43">
        <f t="shared" si="92"/>
        <v>259478.55514073014</v>
      </c>
      <c r="BP167" s="43">
        <f t="shared" si="93"/>
        <v>284016.30573248409</v>
      </c>
      <c r="BQ167" s="43">
        <f t="shared" si="94"/>
        <v>285207.48499233916</v>
      </c>
      <c r="BR167" s="43">
        <f t="shared" si="95"/>
        <v>327246.47473876987</v>
      </c>
      <c r="BS167" s="43">
        <f t="shared" si="96"/>
        <v>380732.67201402161</v>
      </c>
      <c r="BT167" s="43">
        <f t="shared" si="97"/>
        <v>422237.00034055597</v>
      </c>
      <c r="BU167" s="43">
        <f t="shared" si="98"/>
        <v>451424.03767201211</v>
      </c>
      <c r="BV167" s="43">
        <f t="shared" si="99"/>
        <v>477347.11250804708</v>
      </c>
      <c r="BW167" s="43">
        <f t="shared" si="100"/>
        <v>489489.73063817603</v>
      </c>
      <c r="BX167" s="43">
        <f t="shared" si="101"/>
        <v>502776.92544211092</v>
      </c>
      <c r="BY167" s="43">
        <f t="shared" si="102"/>
        <v>513016.00011321501</v>
      </c>
      <c r="BZ167" s="43">
        <f t="shared" si="103"/>
        <v>484893.59578383481</v>
      </c>
      <c r="CA167" s="43">
        <f t="shared" si="104"/>
        <v>508000.6006069291</v>
      </c>
      <c r="CB167" s="43">
        <f t="shared" si="105"/>
        <v>527582.82252316468</v>
      </c>
      <c r="CC167" s="43">
        <f t="shared" si="106"/>
        <v>566436.54140570632</v>
      </c>
      <c r="CD167" s="43">
        <f t="shared" si="107"/>
        <v>590568.50290461199</v>
      </c>
      <c r="CE167" s="43">
        <f t="shared" si="108"/>
        <v>653216.81158868189</v>
      </c>
      <c r="CF167" s="43">
        <f t="shared" si="109"/>
        <v>686477.04366499651</v>
      </c>
      <c r="CG167" s="43">
        <f t="shared" si="110"/>
        <v>755815.37833092862</v>
      </c>
      <c r="CH167" s="43">
        <f t="shared" si="111"/>
        <v>811208.68915018172</v>
      </c>
      <c r="CI167" s="43">
        <f t="shared" si="112"/>
        <v>876312.05924300593</v>
      </c>
      <c r="CJ167" s="43">
        <f t="shared" si="113"/>
        <v>919973.20833615575</v>
      </c>
      <c r="CK167" s="43">
        <f t="shared" si="114"/>
        <v>944668.88951193239</v>
      </c>
      <c r="CL167" s="43">
        <f t="shared" si="115"/>
        <v>1002678.4923167804</v>
      </c>
      <c r="CM167" s="43">
        <f t="shared" si="116"/>
        <v>1081795.5731989569</v>
      </c>
      <c r="CN167" s="43">
        <f t="shared" si="117"/>
        <v>1188313.4922936168</v>
      </c>
      <c r="CO167" s="43">
        <f t="shared" si="118"/>
        <v>1258126.2750853896</v>
      </c>
      <c r="CP167" s="43">
        <f t="shared" si="119"/>
        <v>1281140.0910781324</v>
      </c>
      <c r="CQ167" s="43">
        <f t="shared" si="120"/>
        <v>1238950.1294593874</v>
      </c>
      <c r="CR167" s="43">
        <f t="shared" si="121"/>
        <v>1107207.5533723845</v>
      </c>
      <c r="CS167" s="43">
        <f t="shared" si="122"/>
        <v>1015917.0039887724</v>
      </c>
      <c r="CT167" s="43">
        <f t="shared" si="123"/>
        <v>989721.73060327617</v>
      </c>
      <c r="CU167" s="43">
        <f t="shared" si="124"/>
        <v>1046994.9111503263</v>
      </c>
      <c r="CV167" s="43">
        <f t="shared" si="125"/>
        <v>1124891.8356000001</v>
      </c>
      <c r="CW167" s="43">
        <f t="shared" si="126"/>
        <v>1215382.7936034845</v>
      </c>
      <c r="CX167" s="43">
        <f t="shared" si="127"/>
        <v>1346827.039350338</v>
      </c>
      <c r="CY167" s="43">
        <f t="shared" si="128"/>
        <v>1446507.6582702969</v>
      </c>
      <c r="CZ167" s="43">
        <f t="shared" si="129"/>
        <v>1496968.1892057157</v>
      </c>
      <c r="DA167" s="43">
        <f t="shared" si="130"/>
        <v>1541191.6347743468</v>
      </c>
    </row>
    <row r="168" spans="53:105" x14ac:dyDescent="0.25">
      <c r="BA168" s="31" t="s">
        <v>348</v>
      </c>
      <c r="BB168" s="31"/>
      <c r="BD168" s="31"/>
      <c r="BE168" s="33">
        <f t="shared" ref="BE168" si="131">SUM(BE165:BE167)/SUM(BD155:BD157)</f>
        <v>0.98958972121912214</v>
      </c>
      <c r="BF168" s="33">
        <f t="shared" ref="BF168" si="132">SUM(BF165:BF167)/SUM(BE155:BE157)</f>
        <v>1.0656435385208185</v>
      </c>
      <c r="BG168" s="33">
        <f t="shared" ref="BG168" si="133">SUM(BG165:BG167)/SUM(BF155:BF157)</f>
        <v>1.0700560127247165</v>
      </c>
      <c r="BH168" s="33">
        <f t="shared" ref="BH168" si="134">SUM(BH165:BH167)/SUM(BG155:BG157)</f>
        <v>1.0144500378552337</v>
      </c>
      <c r="BI168" s="33">
        <f t="shared" ref="BI168" si="135">SUM(BI165:BI167)/SUM(BH155:BH157)</f>
        <v>0.92543525203337718</v>
      </c>
      <c r="BJ168" s="33">
        <f t="shared" ref="BJ168" si="136">SUM(BJ165:BJ167)/SUM(BI155:BI157)</f>
        <v>0.95664370845300717</v>
      </c>
      <c r="BK168" s="33">
        <f t="shared" ref="BK168" si="137">SUM(BK165:BK167)/SUM(BJ155:BJ157)</f>
        <v>1.047976204609073</v>
      </c>
      <c r="BL168" s="33">
        <f t="shared" ref="BL168" si="138">SUM(BL165:BL167)/SUM(BK155:BK157)</f>
        <v>1.0581260132087091</v>
      </c>
      <c r="BM168" s="33">
        <f t="shared" ref="BM168" si="139">SUM(BM165:BM167)/SUM(BL155:BL157)</f>
        <v>1.0606235041746939</v>
      </c>
      <c r="BN168" s="33">
        <f t="shared" ref="BN168" si="140">SUM(BN165:BN167)/SUM(BM155:BM157)</f>
        <v>1.0312834716776729</v>
      </c>
      <c r="BO168" s="33">
        <f t="shared" ref="BO168" si="141">SUM(BO165:BO167)/SUM(BN155:BN157)</f>
        <v>0.95120025725037105</v>
      </c>
      <c r="BP168" s="33">
        <f t="shared" ref="BP168" si="142">SUM(BP165:BP167)/SUM(BO155:BO157)</f>
        <v>1.0132724799039883</v>
      </c>
      <c r="BQ168" s="33">
        <f t="shared" ref="BQ168" si="143">SUM(BQ165:BQ167)/SUM(BP155:BP157)</f>
        <v>0.94928694245918743</v>
      </c>
      <c r="BR168" s="33">
        <f t="shared" ref="BR168" si="144">SUM(BR165:BR167)/SUM(BQ155:BQ157)</f>
        <v>1.0038554508176019</v>
      </c>
      <c r="BS168" s="33">
        <f t="shared" ref="BS168" si="145">SUM(BS165:BS167)/SUM(BR155:BR157)</f>
        <v>1.1257534752056166</v>
      </c>
      <c r="BT168" s="33">
        <f t="shared" ref="BT168" si="146">SUM(BT165:BT167)/SUM(BS155:BS157)</f>
        <v>1.038098127651724</v>
      </c>
      <c r="BU168" s="33">
        <f t="shared" ref="BU168" si="147">SUM(BU165:BU167)/SUM(BT155:BT157)</f>
        <v>1.0005580745496911</v>
      </c>
      <c r="BV168" s="33">
        <f t="shared" ref="BV168" si="148">SUM(BV165:BV167)/SUM(BU155:BU157)</f>
        <v>1.0242324172462145</v>
      </c>
      <c r="BW168" s="33">
        <f t="shared" ref="BW168" si="149">SUM(BW165:BW167)/SUM(BV155:BV157)</f>
        <v>0.99567162270480258</v>
      </c>
      <c r="BX168" s="33">
        <f t="shared" ref="BX168" si="150">SUM(BX165:BX167)/SUM(BW155:BW157)</f>
        <v>0.9981473005490511</v>
      </c>
      <c r="BY168" s="33">
        <f t="shared" ref="BY168" si="151">SUM(BY165:BY167)/SUM(BX155:BX157)</f>
        <v>1.002901826363928</v>
      </c>
      <c r="BZ168" s="33">
        <f t="shared" ref="BZ168" si="152">SUM(BZ165:BZ167)/SUM(BY155:BY157)</f>
        <v>0.95629193267571255</v>
      </c>
      <c r="CA168" s="33">
        <f t="shared" ref="CA168" si="153">SUM(CA165:CA167)/SUM(BZ155:BZ157)</f>
        <v>1.0259529583273608</v>
      </c>
      <c r="CB168" s="33">
        <f t="shared" ref="CB168" si="154">SUM(CB165:CB167)/SUM(CA155:CA157)</f>
        <v>1.0109901623985704</v>
      </c>
      <c r="CC168" s="33">
        <f t="shared" ref="CC168" si="155">SUM(CC165:CC167)/SUM(CB155:CB157)</f>
        <v>1.0469373018597017</v>
      </c>
      <c r="CD168" s="33">
        <f t="shared" ref="CD168" si="156">SUM(CD165:CD167)/SUM(CC155:CC157)</f>
        <v>0.99298960452945706</v>
      </c>
      <c r="CE168" s="33">
        <f t="shared" ref="CE168" si="157">SUM(CE165:CE167)/SUM(CD155:CD157)</f>
        <v>1.0479350117444586</v>
      </c>
      <c r="CF168" s="33">
        <f t="shared" ref="CF168" si="158">SUM(CF165:CF167)/SUM(CE155:CE157)</f>
        <v>1.0376343016017939</v>
      </c>
      <c r="CG168" s="33">
        <f t="shared" ref="CG168" si="159">SUM(CG165:CG167)/SUM(CF155:CF157)</f>
        <v>1.0446750554254789</v>
      </c>
      <c r="CH168" s="33">
        <f t="shared" ref="CH168" si="160">SUM(CH165:CH167)/SUM(CG155:CG157)</f>
        <v>1.0280607052378419</v>
      </c>
      <c r="CI168" s="33">
        <f t="shared" ref="CI168" si="161">SUM(CI165:CI167)/SUM(CH155:CH157)</f>
        <v>1.0314486804237333</v>
      </c>
      <c r="CJ168" s="33">
        <f t="shared" ref="CJ168" si="162">SUM(CJ165:CJ167)/SUM(CI155:CI157)</f>
        <v>1.0147084130223967</v>
      </c>
      <c r="CK168" s="33">
        <f t="shared" ref="CK168" si="163">SUM(CK165:CK167)/SUM(CJ155:CJ157)</f>
        <v>0.98035137198262634</v>
      </c>
      <c r="CL168" s="33">
        <f t="shared" ref="CL168" si="164">SUM(CL165:CL167)/SUM(CK155:CK157)</f>
        <v>1.0312077932377144</v>
      </c>
      <c r="CM168" s="33">
        <f t="shared" ref="CM168" si="165">SUM(CM165:CM167)/SUM(CL155:CL157)</f>
        <v>1.0361009685335809</v>
      </c>
      <c r="CN168" s="33">
        <f t="shared" ref="CN168" si="166">SUM(CN165:CN167)/SUM(CM155:CM157)</f>
        <v>1.026892191003266</v>
      </c>
      <c r="CO168" s="33">
        <f t="shared" ref="CO168" si="167">SUM(CO165:CO167)/SUM(CN155:CN157)</f>
        <v>0.99978528826502333</v>
      </c>
      <c r="CP168" s="33">
        <f t="shared" ref="CP168" si="168">SUM(CP165:CP167)/SUM(CO155:CO157)</f>
        <v>0.96539514129869963</v>
      </c>
      <c r="CQ168" s="33">
        <f t="shared" ref="CQ168" si="169">SUM(CQ165:CQ167)/SUM(CP155:CP157)</f>
        <v>0.96163964459836693</v>
      </c>
      <c r="CR168" s="33">
        <f t="shared" ref="CR168" si="170">SUM(CR165:CR167)/SUM(CQ155:CQ157)</f>
        <v>0.92121871399991551</v>
      </c>
      <c r="CS168" s="33">
        <f t="shared" ref="CS168" si="171">SUM(CS165:CS167)/SUM(CR155:CR157)</f>
        <v>0.96374723736722046</v>
      </c>
      <c r="CT168" s="33">
        <f t="shared" ref="CT168" si="172">SUM(CT165:CT167)/SUM(CS155:CS157)</f>
        <v>1.0062924495226861</v>
      </c>
      <c r="CU168" s="33">
        <f t="shared" ref="CU168" si="173">SUM(CU165:CU167)/SUM(CT155:CT157)</f>
        <v>1.04150043681727</v>
      </c>
      <c r="CV168" s="33">
        <f t="shared" ref="CV168" si="174">SUM(CV165:CV167)/SUM(CU155:CU157)</f>
        <v>1.048896636153297</v>
      </c>
      <c r="CW168" s="33">
        <f t="shared" ref="CW168" si="175">SUM(CW165:CW167)/SUM(CV155:CV157)</f>
        <v>1.070923080137105</v>
      </c>
      <c r="CX168" s="33">
        <f t="shared" ref="CX168" si="176">SUM(CX165:CX167)/SUM(CW155:CW157)</f>
        <v>1.0159696873099293</v>
      </c>
      <c r="CY168" s="33">
        <f t="shared" ref="CY168" si="177">SUM(CY165:CY167)/SUM(CX155:CX157)</f>
        <v>1.0051528672026258</v>
      </c>
      <c r="CZ168" s="33">
        <f t="shared" ref="CZ168" si="178">SUM(CZ165:CZ167)/SUM(CY155:CY157)</f>
        <v>1.0340804899099869</v>
      </c>
      <c r="DA168" s="33">
        <f t="shared" ref="DA168" si="179">SUM(DA165:DA167)/SUM(CZ155:CZ157)</f>
        <v>1.0219743672379602</v>
      </c>
    </row>
    <row r="169" spans="53:105" x14ac:dyDescent="0.25">
      <c r="BA169" s="31"/>
      <c r="BB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c r="CO169" s="31"/>
      <c r="CP169" s="31"/>
      <c r="CQ169" s="31"/>
      <c r="CR169" s="31"/>
      <c r="CS169" s="31"/>
      <c r="CT169" s="31"/>
      <c r="CU169" s="31"/>
      <c r="CV169" s="31"/>
      <c r="CW169" s="31"/>
      <c r="CX169" s="31"/>
      <c r="CY169" s="31"/>
      <c r="CZ169" s="31"/>
      <c r="DA169" s="31"/>
    </row>
    <row r="170" spans="53:105" x14ac:dyDescent="0.25">
      <c r="BA170" s="31" t="s">
        <v>287</v>
      </c>
      <c r="BB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c r="CO170" s="31"/>
      <c r="CP170" s="31"/>
      <c r="CQ170" s="31"/>
      <c r="CR170" s="31"/>
      <c r="CS170" s="31"/>
      <c r="CT170" s="31"/>
      <c r="CU170" s="31"/>
      <c r="CV170" s="31"/>
      <c r="CW170" s="31"/>
      <c r="CX170" s="31"/>
      <c r="CY170" s="31"/>
      <c r="CZ170" s="31"/>
      <c r="DA170" s="31"/>
    </row>
    <row r="171" spans="53:105" x14ac:dyDescent="0.25">
      <c r="BA171" s="31" t="s">
        <v>282</v>
      </c>
      <c r="BB171" s="31"/>
      <c r="BD171" s="31"/>
      <c r="BE171" s="43">
        <f t="shared" ref="BE171:BE173" si="180">(BD160/BE160)*BE155</f>
        <v>58584.133666622809</v>
      </c>
      <c r="BF171" s="43">
        <f t="shared" ref="BF171:BF173" si="181">(BE160/BF160)*BF155</f>
        <v>61798.199093224473</v>
      </c>
      <c r="BG171" s="43">
        <f t="shared" ref="BG171:BG173" si="182">(BF160/BG160)*BG155</f>
        <v>71171.777003484312</v>
      </c>
      <c r="BH171" s="43">
        <f t="shared" ref="BH171:BH173" si="183">(BG160/BH160)*BH155</f>
        <v>104161.73871507046</v>
      </c>
      <c r="BI171" s="43">
        <f t="shared" ref="BI171:BI173" si="184">(BH160/BI160)*BI155</f>
        <v>111406.49325179626</v>
      </c>
      <c r="BJ171" s="43">
        <f t="shared" ref="BJ171:BJ173" si="185">(BI160/BJ160)*BJ155</f>
        <v>103257.04903528771</v>
      </c>
      <c r="BK171" s="43">
        <f t="shared" ref="BK171:BK173" si="186">(BJ160/BK160)*BK155</f>
        <v>110705.96052960279</v>
      </c>
      <c r="BL171" s="43">
        <f t="shared" ref="BL171:BL173" si="187">(BK160/BL160)*BL155</f>
        <v>114725.89302830854</v>
      </c>
      <c r="BM171" s="43">
        <f t="shared" ref="BM171:BM173" si="188">(BL160/BM160)*BM155</f>
        <v>134920.91252417941</v>
      </c>
      <c r="BN171" s="43">
        <f t="shared" ref="BN171:BN173" si="189">(BM160/BN160)*BN155</f>
        <v>158044.49393424371</v>
      </c>
      <c r="BO171" s="43">
        <f t="shared" ref="BO171:BO173" si="190">(BN160/BO160)*BO155</f>
        <v>168263.15343146163</v>
      </c>
      <c r="BP171" s="43">
        <f t="shared" ref="BP171:BP173" si="191">(BO160/BP160)*BP155</f>
        <v>168179.24665441018</v>
      </c>
      <c r="BQ171" s="43">
        <f t="shared" ref="BQ171:BQ173" si="192">(BP160/BQ160)*BQ155</f>
        <v>170104.22690777271</v>
      </c>
      <c r="BR171" s="43">
        <f t="shared" ref="BR171:BR173" si="193">(BQ160/BR160)*BR155</f>
        <v>174219.18660664931</v>
      </c>
      <c r="BS171" s="43">
        <f t="shared" ref="BS171:BS173" si="194">(BR160/BS160)*BS155</f>
        <v>161318.87669391869</v>
      </c>
      <c r="BT171" s="43">
        <f t="shared" ref="BT171:BT173" si="195">(BS160/BT160)*BT155</f>
        <v>167273.29496090356</v>
      </c>
      <c r="BU171" s="43">
        <f t="shared" ref="BU171:BU173" si="196">(BT160/BU160)*BU155</f>
        <v>167429.66407418074</v>
      </c>
      <c r="BV171" s="43">
        <f t="shared" ref="BV171:BV173" si="197">(BU160/BV160)*BV155</f>
        <v>169038.96208800669</v>
      </c>
      <c r="BW171" s="43">
        <f t="shared" ref="BW171:BW173" si="198">(BV160/BW160)*BW155</f>
        <v>190926.35210665048</v>
      </c>
      <c r="BX171" s="43">
        <f t="shared" ref="BX171:BX173" si="199">(BW160/BX160)*BX155</f>
        <v>192462.02598222267</v>
      </c>
      <c r="BY171" s="43">
        <f t="shared" ref="BY171:BY173" si="200">(BX160/BY160)*BY155</f>
        <v>203321.33824478794</v>
      </c>
      <c r="BZ171" s="43">
        <f t="shared" ref="BZ171:BZ173" si="201">(BY160/BZ160)*BZ155</f>
        <v>203707.86382914646</v>
      </c>
      <c r="CA171" s="43">
        <f t="shared" ref="CA171:CA173" si="202">(BZ160/CA160)*CA155</f>
        <v>206189.5031640667</v>
      </c>
      <c r="CB171" s="43">
        <f t="shared" ref="CB171:CB173" si="203">(CA160/CB160)*CB155</f>
        <v>224308.30919291556</v>
      </c>
      <c r="CC171" s="43">
        <f t="shared" ref="CC171:CC173" si="204">(CB160/CC160)*CC155</f>
        <v>218920.76077045177</v>
      </c>
      <c r="CD171" s="43">
        <f t="shared" ref="CD171:CD173" si="205">(CC160/CD160)*CD155</f>
        <v>241060.91778425657</v>
      </c>
      <c r="CE171" s="43">
        <f t="shared" ref="CE171:CE173" si="206">(CD160/CE160)*CE155</f>
        <v>251791.56088090342</v>
      </c>
      <c r="CF171" s="43">
        <f t="shared" ref="CF171:CF173" si="207">(CE160/CF160)*CF155</f>
        <v>245105.10093786506</v>
      </c>
      <c r="CG171" s="43">
        <f t="shared" ref="CG171:CG173" si="208">(CF160/CG160)*CG155</f>
        <v>244556.322179579</v>
      </c>
      <c r="CH171" s="43">
        <f t="shared" ref="CH171:CH173" si="209">(CG160/CH160)*CH155</f>
        <v>237162.27844555839</v>
      </c>
      <c r="CI171" s="43">
        <f t="shared" ref="CI171:CI173" si="210">(CH160/CI160)*CI155</f>
        <v>247107.68483958903</v>
      </c>
      <c r="CJ171" s="43">
        <f t="shared" ref="CJ171:CJ173" si="211">(CI160/CJ160)*CJ155</f>
        <v>251163.76939436159</v>
      </c>
      <c r="CK171" s="43">
        <f t="shared" ref="CK171:CK173" si="212">(CJ160/CK160)*CK155</f>
        <v>241328.15278112332</v>
      </c>
      <c r="CL171" s="43">
        <f t="shared" ref="CL171:CL173" si="213">(CK160/CL160)*CL155</f>
        <v>260816.0777415742</v>
      </c>
      <c r="CM171" s="43">
        <f t="shared" ref="CM171:CM173" si="214">(CL160/CM160)*CM155</f>
        <v>298194.38962194213</v>
      </c>
      <c r="CN171" s="43">
        <f t="shared" ref="CN171:CN173" si="215">(CM160/CN160)*CN155</f>
        <v>297205.60732948221</v>
      </c>
      <c r="CO171" s="43">
        <f t="shared" ref="CO171:CO173" si="216">(CN160/CO160)*CO155</f>
        <v>301018.20039208001</v>
      </c>
      <c r="CP171" s="43">
        <f t="shared" ref="CP171:CP173" si="217">(CO160/CP160)*CP155</f>
        <v>352419.52579556656</v>
      </c>
      <c r="CQ171" s="43">
        <f t="shared" ref="CQ171:CQ173" si="218">(CP160/CQ160)*CQ155</f>
        <v>382696.6897452579</v>
      </c>
      <c r="CR171" s="43">
        <f t="shared" ref="CR171:CR173" si="219">(CQ160/CR160)*CR155</f>
        <v>328197.72090744274</v>
      </c>
      <c r="CS171" s="43">
        <f t="shared" ref="CS171:CS173" si="220">(CR160/CS160)*CS155</f>
        <v>367376.14345114346</v>
      </c>
      <c r="CT171" s="43">
        <f t="shared" ref="CT171:CT173" si="221">(CS160/CT160)*CT155</f>
        <v>443626.2085002003</v>
      </c>
      <c r="CU171" s="43">
        <f t="shared" ref="CU171:CU173" si="222">(CT160/CU160)*CU155</f>
        <v>452091.83799999993</v>
      </c>
      <c r="CV171" s="43">
        <f t="shared" ref="CV171:CV173" si="223">(CU160/CV160)*CV155</f>
        <v>461498.48828420253</v>
      </c>
      <c r="CW171" s="43">
        <f t="shared" ref="CW171:CW173" si="224">(CV160/CW160)*CW155</f>
        <v>484669.75609756104</v>
      </c>
      <c r="CX171" s="43">
        <f t="shared" ref="CX171:CX173" si="225">(CW160/CX160)*CX155</f>
        <v>451545.16984480544</v>
      </c>
      <c r="CY171" s="43">
        <f t="shared" ref="CY171:CY173" si="226">(CX160/CY160)*CY155</f>
        <v>411469.08011698956</v>
      </c>
      <c r="CZ171" s="43">
        <f t="shared" ref="CZ171:CZ173" si="227">(CY160/CZ160)*CZ155</f>
        <v>439449.61807988788</v>
      </c>
      <c r="DA171" s="43">
        <f t="shared" ref="DA171:DA173" si="228">(CZ160/DA160)*DA155</f>
        <v>448864.87589535705</v>
      </c>
    </row>
    <row r="172" spans="53:105" x14ac:dyDescent="0.25">
      <c r="BA172" s="31" t="s">
        <v>283</v>
      </c>
      <c r="BB172" s="31"/>
      <c r="BD172" s="31"/>
      <c r="BE172" s="43">
        <f t="shared" si="180"/>
        <v>29136.539145907471</v>
      </c>
      <c r="BF172" s="43">
        <f t="shared" si="181"/>
        <v>31302.485004284488</v>
      </c>
      <c r="BG172" s="43">
        <f t="shared" si="182"/>
        <v>30705.329949238578</v>
      </c>
      <c r="BH172" s="43">
        <f t="shared" si="183"/>
        <v>34984.972399001446</v>
      </c>
      <c r="BI172" s="43">
        <f t="shared" si="184"/>
        <v>55098.76840605279</v>
      </c>
      <c r="BJ172" s="43">
        <f t="shared" si="185"/>
        <v>70104.584638119704</v>
      </c>
      <c r="BK172" s="43">
        <f t="shared" si="186"/>
        <v>72782.680476329973</v>
      </c>
      <c r="BL172" s="43">
        <f t="shared" si="187"/>
        <v>81967.260113674361</v>
      </c>
      <c r="BM172" s="43">
        <f t="shared" si="188"/>
        <v>93665.589582830973</v>
      </c>
      <c r="BN172" s="43">
        <f t="shared" si="189"/>
        <v>121541.91890259951</v>
      </c>
      <c r="BO172" s="43">
        <f t="shared" si="190"/>
        <v>167498.29451349616</v>
      </c>
      <c r="BP172" s="43">
        <f t="shared" si="191"/>
        <v>222999.04090848917</v>
      </c>
      <c r="BQ172" s="43">
        <f t="shared" si="192"/>
        <v>232567.7149479299</v>
      </c>
      <c r="BR172" s="43">
        <f t="shared" si="193"/>
        <v>203699.9648506151</v>
      </c>
      <c r="BS172" s="43">
        <f t="shared" si="194"/>
        <v>189774.14463809846</v>
      </c>
      <c r="BT172" s="43">
        <f t="shared" si="195"/>
        <v>198698.52329974811</v>
      </c>
      <c r="BU172" s="43">
        <f t="shared" si="196"/>
        <v>142804.47216990098</v>
      </c>
      <c r="BV172" s="43">
        <f t="shared" si="197"/>
        <v>133219.59180868609</v>
      </c>
      <c r="BW172" s="43">
        <f t="shared" si="198"/>
        <v>127847.75983920119</v>
      </c>
      <c r="BX172" s="43">
        <f t="shared" si="199"/>
        <v>146332.48631547231</v>
      </c>
      <c r="BY172" s="43">
        <f t="shared" si="200"/>
        <v>154040.39201790976</v>
      </c>
      <c r="BZ172" s="43">
        <f t="shared" si="201"/>
        <v>148557.40010989874</v>
      </c>
      <c r="CA172" s="43">
        <f t="shared" si="202"/>
        <v>151094.82110766214</v>
      </c>
      <c r="CB172" s="43">
        <f t="shared" si="203"/>
        <v>142559.04399608352</v>
      </c>
      <c r="CC172" s="43">
        <f t="shared" si="204"/>
        <v>140611.9400869401</v>
      </c>
      <c r="CD172" s="43">
        <f t="shared" si="205"/>
        <v>143618.2677165354</v>
      </c>
      <c r="CE172" s="43">
        <f t="shared" si="206"/>
        <v>162913.97459445277</v>
      </c>
      <c r="CF172" s="43">
        <f t="shared" si="207"/>
        <v>168842.15170666313</v>
      </c>
      <c r="CG172" s="43">
        <f t="shared" si="208"/>
        <v>152487.22311660589</v>
      </c>
      <c r="CH172" s="43">
        <f t="shared" si="209"/>
        <v>163418.28716242476</v>
      </c>
      <c r="CI172" s="43">
        <f t="shared" si="210"/>
        <v>207531.30336347091</v>
      </c>
      <c r="CJ172" s="43">
        <f t="shared" si="211"/>
        <v>212503.78906891035</v>
      </c>
      <c r="CK172" s="43">
        <f t="shared" si="212"/>
        <v>210378.89776979492</v>
      </c>
      <c r="CL172" s="43">
        <f t="shared" si="213"/>
        <v>247302.03977472722</v>
      </c>
      <c r="CM172" s="43">
        <f t="shared" si="214"/>
        <v>292619.58005159069</v>
      </c>
      <c r="CN172" s="43">
        <f t="shared" si="215"/>
        <v>374137.2709456149</v>
      </c>
      <c r="CO172" s="43">
        <f t="shared" si="216"/>
        <v>415322.46358222631</v>
      </c>
      <c r="CP172" s="43">
        <f t="shared" si="217"/>
        <v>470865.59138213424</v>
      </c>
      <c r="CQ172" s="43">
        <f t="shared" si="218"/>
        <v>583930.382601402</v>
      </c>
      <c r="CR172" s="43">
        <f t="shared" si="219"/>
        <v>420321.15223515918</v>
      </c>
      <c r="CS172" s="43">
        <f t="shared" si="220"/>
        <v>481592.5396611637</v>
      </c>
      <c r="CT172" s="43">
        <f t="shared" si="221"/>
        <v>548407.2354367068</v>
      </c>
      <c r="CU172" s="43">
        <f t="shared" si="222"/>
        <v>558922.90379000001</v>
      </c>
      <c r="CV172" s="43">
        <f t="shared" si="223"/>
        <v>634027.08699977037</v>
      </c>
      <c r="CW172" s="43">
        <f t="shared" si="224"/>
        <v>658440.9594890296</v>
      </c>
      <c r="CX172" s="43">
        <f t="shared" si="225"/>
        <v>531186.34718597389</v>
      </c>
      <c r="CY172" s="43">
        <f t="shared" si="226"/>
        <v>458325.15736206702</v>
      </c>
      <c r="CZ172" s="43">
        <f t="shared" si="227"/>
        <v>443195.03098232357</v>
      </c>
      <c r="DA172" s="43">
        <f t="shared" si="228"/>
        <v>553539.56969744083</v>
      </c>
    </row>
    <row r="173" spans="53:105" x14ac:dyDescent="0.25">
      <c r="BA173" s="31" t="s">
        <v>284</v>
      </c>
      <c r="BB173" s="31"/>
      <c r="BD173" s="31"/>
      <c r="BE173" s="43">
        <f t="shared" si="180"/>
        <v>112313.93757602567</v>
      </c>
      <c r="BF173" s="43">
        <f t="shared" si="181"/>
        <v>115958.71122015615</v>
      </c>
      <c r="BG173" s="43">
        <f t="shared" si="182"/>
        <v>136058.79307592311</v>
      </c>
      <c r="BH173" s="43">
        <f t="shared" si="183"/>
        <v>161263.60102313317</v>
      </c>
      <c r="BI173" s="43">
        <f t="shared" si="184"/>
        <v>186053.83965596682</v>
      </c>
      <c r="BJ173" s="43">
        <f t="shared" si="185"/>
        <v>179742.27588772215</v>
      </c>
      <c r="BK173" s="43">
        <f t="shared" si="186"/>
        <v>168413.25576453088</v>
      </c>
      <c r="BL173" s="43">
        <f t="shared" si="187"/>
        <v>195267.9977350501</v>
      </c>
      <c r="BM173" s="43">
        <f t="shared" si="188"/>
        <v>233544.67081424763</v>
      </c>
      <c r="BN173" s="43">
        <f t="shared" si="189"/>
        <v>281644.38756119914</v>
      </c>
      <c r="BO173" s="43">
        <f t="shared" si="190"/>
        <v>319100.12738853501</v>
      </c>
      <c r="BP173" s="43">
        <f t="shared" si="191"/>
        <v>310519.91811719787</v>
      </c>
      <c r="BQ173" s="43">
        <f t="shared" si="192"/>
        <v>317157.31444576109</v>
      </c>
      <c r="BR173" s="43">
        <f t="shared" si="193"/>
        <v>300910.25450650562</v>
      </c>
      <c r="BS173" s="43">
        <f t="shared" si="194"/>
        <v>343188.96066578693</v>
      </c>
      <c r="BT173" s="43">
        <f t="shared" si="195"/>
        <v>401575.41822067014</v>
      </c>
      <c r="BU173" s="43">
        <f t="shared" si="196"/>
        <v>445565.99386526301</v>
      </c>
      <c r="BV173" s="43">
        <f t="shared" si="197"/>
        <v>481745.5347991098</v>
      </c>
      <c r="BW173" s="43">
        <f t="shared" si="198"/>
        <v>513686.95656224969</v>
      </c>
      <c r="BX173" s="43">
        <f t="shared" si="199"/>
        <v>530488.72472710465</v>
      </c>
      <c r="BY173" s="43">
        <f t="shared" si="200"/>
        <v>541550.69225655403</v>
      </c>
      <c r="BZ173" s="43">
        <f t="shared" si="201"/>
        <v>536868.85589648481</v>
      </c>
      <c r="CA173" s="43">
        <f t="shared" si="202"/>
        <v>497760.41543631</v>
      </c>
      <c r="CB173" s="43">
        <f t="shared" si="203"/>
        <v>532397.98190675012</v>
      </c>
      <c r="CC173" s="43">
        <f t="shared" si="204"/>
        <v>565770.01406846649</v>
      </c>
      <c r="CD173" s="43">
        <f t="shared" si="205"/>
        <v>610719.14303945762</v>
      </c>
      <c r="CE173" s="43">
        <f t="shared" si="206"/>
        <v>626461.46385110938</v>
      </c>
      <c r="CF173" s="43">
        <f t="shared" si="207"/>
        <v>688774.49634097586</v>
      </c>
      <c r="CG173" s="43">
        <f t="shared" si="208"/>
        <v>731416.42000032624</v>
      </c>
      <c r="CH173" s="43">
        <f t="shared" si="209"/>
        <v>808847.63200376148</v>
      </c>
      <c r="CI173" s="43">
        <f t="shared" si="210"/>
        <v>877727.29466308421</v>
      </c>
      <c r="CJ173" s="43">
        <f t="shared" si="211"/>
        <v>950578.39112686156</v>
      </c>
      <c r="CK173" s="43">
        <f t="shared" si="212"/>
        <v>982262.42715520179</v>
      </c>
      <c r="CL173" s="43">
        <f t="shared" si="213"/>
        <v>1005287.9814255998</v>
      </c>
      <c r="CM173" s="43">
        <f t="shared" si="214"/>
        <v>1112761.26342459</v>
      </c>
      <c r="CN173" s="43">
        <f t="shared" si="215"/>
        <v>1254374.3635889769</v>
      </c>
      <c r="CO173" s="43">
        <f t="shared" si="216"/>
        <v>1384840.2149949132</v>
      </c>
      <c r="CP173" s="43">
        <f t="shared" si="217"/>
        <v>1414894.8875329914</v>
      </c>
      <c r="CQ173" s="43">
        <f t="shared" si="218"/>
        <v>1378938.7615330985</v>
      </c>
      <c r="CR173" s="43">
        <f t="shared" si="219"/>
        <v>1266273.7782538042</v>
      </c>
      <c r="CS173" s="43">
        <f t="shared" si="220"/>
        <v>1099753.9942469038</v>
      </c>
      <c r="CT173" s="43">
        <f t="shared" si="221"/>
        <v>1048251.3050437067</v>
      </c>
      <c r="CU173" s="43">
        <f t="shared" si="222"/>
        <v>1047371.6344</v>
      </c>
      <c r="CV173" s="43">
        <f t="shared" si="223"/>
        <v>1104010.2405380104</v>
      </c>
      <c r="CW173" s="43">
        <f t="shared" si="224"/>
        <v>1196958.5286679748</v>
      </c>
      <c r="CX173" s="43">
        <f t="shared" si="225"/>
        <v>1281243.0410309962</v>
      </c>
      <c r="CY173" s="43">
        <f t="shared" si="226"/>
        <v>1396091.7342704043</v>
      </c>
      <c r="CZ173" s="43">
        <f t="shared" si="227"/>
        <v>1522619.5184798101</v>
      </c>
      <c r="DA173" s="43">
        <f t="shared" si="228"/>
        <v>1614747.3673333118</v>
      </c>
    </row>
    <row r="174" spans="53:105" x14ac:dyDescent="0.25">
      <c r="BA174" s="31" t="s">
        <v>349</v>
      </c>
      <c r="BB174" s="31"/>
      <c r="BD174" s="31"/>
      <c r="BE174" s="33">
        <f t="shared" ref="BE174:BF174" si="229">SUM(BE155:BE157)/SUM(BE171:BE173)</f>
        <v>0.98932879473002411</v>
      </c>
      <c r="BF174" s="33">
        <f t="shared" si="229"/>
        <v>1.0662041744706288</v>
      </c>
      <c r="BG174" s="33">
        <f t="shared" ref="BG174:DA174" si="230">SUM(BG155:BG157)/SUM(BG171:BG173)</f>
        <v>1.0700360894230243</v>
      </c>
      <c r="BH174" s="33">
        <f t="shared" si="230"/>
        <v>1.0139465514115955</v>
      </c>
      <c r="BI174" s="33">
        <f t="shared" si="230"/>
        <v>0.92892226801000799</v>
      </c>
      <c r="BJ174" s="33">
        <f t="shared" si="230"/>
        <v>0.95326047343502318</v>
      </c>
      <c r="BK174" s="33">
        <f t="shared" si="230"/>
        <v>1.0480193581922024</v>
      </c>
      <c r="BL174" s="33">
        <f t="shared" si="230"/>
        <v>1.0582681448706432</v>
      </c>
      <c r="BM174" s="33">
        <f t="shared" si="230"/>
        <v>1.0605214032672658</v>
      </c>
      <c r="BN174" s="33">
        <f t="shared" si="230"/>
        <v>1.0314829471038047</v>
      </c>
      <c r="BO174" s="33">
        <f t="shared" si="230"/>
        <v>0.95440017179464898</v>
      </c>
      <c r="BP174" s="33">
        <f t="shared" si="230"/>
        <v>1.0128285839225968</v>
      </c>
      <c r="BQ174" s="33">
        <f t="shared" si="230"/>
        <v>0.94814151276197889</v>
      </c>
      <c r="BR174" s="33">
        <f t="shared" si="230"/>
        <v>1.005112615932279</v>
      </c>
      <c r="BS174" s="33">
        <f t="shared" si="230"/>
        <v>1.1261994697746212</v>
      </c>
      <c r="BT174" s="33">
        <f t="shared" si="230"/>
        <v>1.0394148556346401</v>
      </c>
      <c r="BU174" s="33">
        <f t="shared" si="230"/>
        <v>1.0074091941342285</v>
      </c>
      <c r="BV174" s="33">
        <f t="shared" si="230"/>
        <v>1.024229352344064</v>
      </c>
      <c r="BW174" s="33">
        <f t="shared" si="230"/>
        <v>0.99440085706776082</v>
      </c>
      <c r="BX174" s="33">
        <f t="shared" si="230"/>
        <v>0.99806364950673532</v>
      </c>
      <c r="BY174" s="33">
        <f t="shared" si="230"/>
        <v>1.0029898101454824</v>
      </c>
      <c r="BZ174" s="33">
        <f t="shared" si="230"/>
        <v>0.95463663024989875</v>
      </c>
      <c r="CA174" s="33">
        <f t="shared" si="230"/>
        <v>1.0261451351652013</v>
      </c>
      <c r="CB174" s="33">
        <f t="shared" si="230"/>
        <v>1.0109363327156424</v>
      </c>
      <c r="CC174" s="33">
        <f t="shared" si="230"/>
        <v>1.0469006351911752</v>
      </c>
      <c r="CD174" s="33">
        <f t="shared" si="230"/>
        <v>0.9931702431626348</v>
      </c>
      <c r="CE174" s="33">
        <f t="shared" si="230"/>
        <v>1.0471903169283303</v>
      </c>
      <c r="CF174" s="33">
        <f t="shared" si="230"/>
        <v>1.0373423767622065</v>
      </c>
      <c r="CG174" s="33">
        <f t="shared" si="230"/>
        <v>1.0464722155116148</v>
      </c>
      <c r="CH174" s="33">
        <f t="shared" si="230"/>
        <v>1.0275641021551223</v>
      </c>
      <c r="CI174" s="33">
        <f t="shared" si="230"/>
        <v>1.0323977855706459</v>
      </c>
      <c r="CJ174" s="33">
        <f t="shared" si="230"/>
        <v>1.0142316479079891</v>
      </c>
      <c r="CK174" s="33">
        <f t="shared" si="230"/>
        <v>0.98089465770921058</v>
      </c>
      <c r="CL174" s="33">
        <f t="shared" si="230"/>
        <v>1.0308753222884246</v>
      </c>
      <c r="CM174" s="33">
        <f t="shared" si="230"/>
        <v>1.0358955482057981</v>
      </c>
      <c r="CN174" s="33">
        <f t="shared" si="230"/>
        <v>1.0279816563743107</v>
      </c>
      <c r="CO174" s="33">
        <f t="shared" si="230"/>
        <v>0.99946178885381143</v>
      </c>
      <c r="CP174" s="33">
        <f t="shared" si="230"/>
        <v>0.96584099377629173</v>
      </c>
      <c r="CQ174" s="33">
        <f t="shared" si="230"/>
        <v>0.96543868745492889</v>
      </c>
      <c r="CR174" s="33">
        <f t="shared" si="230"/>
        <v>0.91494427415266089</v>
      </c>
      <c r="CS174" s="33">
        <f t="shared" si="230"/>
        <v>0.96719406096005178</v>
      </c>
      <c r="CT174" s="33">
        <f t="shared" si="230"/>
        <v>1.0067986838730802</v>
      </c>
      <c r="CU174" s="33">
        <f t="shared" si="230"/>
        <v>1.0397775776001554</v>
      </c>
      <c r="CV174" s="33">
        <f t="shared" si="230"/>
        <v>1.0488749414329688</v>
      </c>
      <c r="CW174" s="33">
        <f t="shared" si="230"/>
        <v>1.0705272957843639</v>
      </c>
      <c r="CX174" s="33">
        <f t="shared" si="230"/>
        <v>1.0248670824227029</v>
      </c>
      <c r="CY174" s="33">
        <f t="shared" si="230"/>
        <v>1.0076826585572172</v>
      </c>
      <c r="CZ174" s="33">
        <f t="shared" si="230"/>
        <v>1.0358296746032878</v>
      </c>
      <c r="DA174" s="33">
        <f t="shared" si="230"/>
        <v>1.0235787571699542</v>
      </c>
    </row>
    <row r="175" spans="53:105" x14ac:dyDescent="0.25">
      <c r="BA175" s="31"/>
      <c r="BB175" s="31"/>
      <c r="BD175" s="31"/>
      <c r="BE175" s="31"/>
      <c r="BF175" s="31"/>
      <c r="BG175" s="31"/>
    </row>
    <row r="176" spans="53:105" x14ac:dyDescent="0.25">
      <c r="BA176" s="31" t="s">
        <v>288</v>
      </c>
      <c r="BB176" s="31"/>
      <c r="BD176" s="31"/>
      <c r="BE176" s="31">
        <f t="shared" ref="BE176:BF176" si="231">SQRT(BE168*BE174)</f>
        <v>0.98945924937358321</v>
      </c>
      <c r="BF176" s="31">
        <f t="shared" si="231"/>
        <v>1.065923819636539</v>
      </c>
      <c r="BG176" s="31">
        <f t="shared" ref="BG176:DA176" si="232">SQRT(BG168*BG174)</f>
        <v>1.0700460510275012</v>
      </c>
      <c r="BH176" s="31">
        <f t="shared" si="232"/>
        <v>1.0141982633896969</v>
      </c>
      <c r="BI176" s="31">
        <f t="shared" si="232"/>
        <v>0.92717712073543868</v>
      </c>
      <c r="BJ176" s="31">
        <f t="shared" si="232"/>
        <v>0.95495059266359428</v>
      </c>
      <c r="BK176" s="31">
        <f t="shared" si="232"/>
        <v>1.0479977811785199</v>
      </c>
      <c r="BL176" s="31">
        <f t="shared" si="232"/>
        <v>1.0581970766533757</v>
      </c>
      <c r="BM176" s="31">
        <f t="shared" si="232"/>
        <v>1.0605724524923279</v>
      </c>
      <c r="BN176" s="31">
        <f t="shared" si="232"/>
        <v>1.0313832045682774</v>
      </c>
      <c r="BO176" s="31">
        <f t="shared" si="232"/>
        <v>0.95279887118471573</v>
      </c>
      <c r="BP176" s="31">
        <f t="shared" si="232"/>
        <v>1.0130505076001366</v>
      </c>
      <c r="BQ176" s="31">
        <f t="shared" si="232"/>
        <v>0.94871405474381354</v>
      </c>
      <c r="BR176" s="31">
        <f t="shared" si="232"/>
        <v>1.0044838366988078</v>
      </c>
      <c r="BS176" s="31">
        <f t="shared" si="232"/>
        <v>1.1259764504080458</v>
      </c>
      <c r="BT176" s="31">
        <f t="shared" si="232"/>
        <v>1.0387562830075721</v>
      </c>
      <c r="BU176" s="31">
        <f t="shared" si="232"/>
        <v>1.0039777903751654</v>
      </c>
      <c r="BV176" s="31">
        <f t="shared" si="232"/>
        <v>1.0242308847939927</v>
      </c>
      <c r="BW176" s="31">
        <f t="shared" si="232"/>
        <v>0.99503603702363652</v>
      </c>
      <c r="BX176" s="31">
        <f t="shared" si="232"/>
        <v>0.99810547415154582</v>
      </c>
      <c r="BY176" s="31">
        <f t="shared" si="232"/>
        <v>1.0029458172899042</v>
      </c>
      <c r="BZ176" s="31">
        <f t="shared" si="232"/>
        <v>0.95546392299484817</v>
      </c>
      <c r="CA176" s="31">
        <f t="shared" si="232"/>
        <v>1.026049042246991</v>
      </c>
      <c r="CB176" s="31">
        <f t="shared" si="232"/>
        <v>1.0109632471988299</v>
      </c>
      <c r="CC176" s="31">
        <f t="shared" si="232"/>
        <v>1.0469189683649145</v>
      </c>
      <c r="CD176" s="31">
        <f t="shared" si="232"/>
        <v>0.99307991973883425</v>
      </c>
      <c r="CE176" s="31">
        <f t="shared" si="232"/>
        <v>1.0475625981625027</v>
      </c>
      <c r="CF176" s="31">
        <f t="shared" si="232"/>
        <v>1.0374883289144015</v>
      </c>
      <c r="CG176" s="31">
        <f t="shared" si="232"/>
        <v>1.0455732493425891</v>
      </c>
      <c r="CH176" s="31">
        <f t="shared" si="232"/>
        <v>1.0278123737038218</v>
      </c>
      <c r="CI176" s="31">
        <f t="shared" si="232"/>
        <v>1.0319231238804696</v>
      </c>
      <c r="CJ176" s="31">
        <f t="shared" si="232"/>
        <v>1.0144700024573452</v>
      </c>
      <c r="CK176" s="31">
        <f t="shared" si="232"/>
        <v>0.98062297722195624</v>
      </c>
      <c r="CL176" s="31">
        <f t="shared" si="232"/>
        <v>1.0310415443619447</v>
      </c>
      <c r="CM176" s="31">
        <f t="shared" si="232"/>
        <v>1.0359982532782825</v>
      </c>
      <c r="CN176" s="31">
        <f t="shared" si="232"/>
        <v>1.0274367792839532</v>
      </c>
      <c r="CO176" s="31">
        <f t="shared" si="232"/>
        <v>0.99962352547300715</v>
      </c>
      <c r="CP176" s="31">
        <f t="shared" si="232"/>
        <v>0.96561804180469812</v>
      </c>
      <c r="CQ176" s="31">
        <f t="shared" si="232"/>
        <v>0.96353729366624496</v>
      </c>
      <c r="CR176" s="31">
        <f t="shared" si="232"/>
        <v>0.91807613388896037</v>
      </c>
      <c r="CS176" s="31">
        <f t="shared" si="232"/>
        <v>0.96546911097571264</v>
      </c>
      <c r="CT176" s="31">
        <f t="shared" si="232"/>
        <v>1.0065455348720487</v>
      </c>
      <c r="CU176" s="31">
        <f t="shared" si="232"/>
        <v>1.0406386506676391</v>
      </c>
      <c r="CV176" s="31">
        <f t="shared" si="232"/>
        <v>1.0488857887370422</v>
      </c>
      <c r="CW176" s="31">
        <f t="shared" si="232"/>
        <v>1.0707251696734492</v>
      </c>
      <c r="CX176" s="31">
        <f t="shared" si="232"/>
        <v>1.0204086873715026</v>
      </c>
      <c r="CY176" s="31">
        <f t="shared" si="232"/>
        <v>1.0064169680004165</v>
      </c>
      <c r="CZ176" s="31">
        <f t="shared" si="232"/>
        <v>1.0349547127179384</v>
      </c>
      <c r="DA176" s="31">
        <f t="shared" si="232"/>
        <v>1.0227762476108748</v>
      </c>
    </row>
    <row r="177" spans="53:105" x14ac:dyDescent="0.25">
      <c r="BA177" s="31" t="s">
        <v>289</v>
      </c>
      <c r="BB177" s="31"/>
      <c r="BD177" s="31">
        <v>1</v>
      </c>
      <c r="BE177" s="31">
        <f>BE176</f>
        <v>0.98945924937358321</v>
      </c>
      <c r="BF177" s="31">
        <f>BF176*BE177</f>
        <v>1.0546881824669927</v>
      </c>
      <c r="BG177" s="31">
        <f t="shared" ref="BG177:DA177" si="233">BG176*BF177</f>
        <v>1.128564924714178</v>
      </c>
      <c r="BH177" s="31">
        <f t="shared" si="233"/>
        <v>1.1445885867676433</v>
      </c>
      <c r="BI177" s="31">
        <f t="shared" si="233"/>
        <v>1.0612363503058684</v>
      </c>
      <c r="BJ177" s="31">
        <f t="shared" si="233"/>
        <v>1.0134282816807387</v>
      </c>
      <c r="BK177" s="31">
        <f t="shared" si="233"/>
        <v>1.0620705905849743</v>
      </c>
      <c r="BL177" s="31">
        <f t="shared" si="233"/>
        <v>1.123879994156544</v>
      </c>
      <c r="BM177" s="31">
        <f t="shared" si="233"/>
        <v>1.191956161709669</v>
      </c>
      <c r="BN177" s="31">
        <f t="shared" si="233"/>
        <v>1.2293635657690223</v>
      </c>
      <c r="BO177" s="31">
        <f t="shared" si="233"/>
        <v>1.1713362177403415</v>
      </c>
      <c r="BP177" s="31">
        <f t="shared" si="233"/>
        <v>1.186622749952277</v>
      </c>
      <c r="BQ177" s="31">
        <f t="shared" si="233"/>
        <v>1.125765680558479</v>
      </c>
      <c r="BR177" s="31">
        <f t="shared" si="233"/>
        <v>1.1308134300312256</v>
      </c>
      <c r="BS177" s="31">
        <f t="shared" si="233"/>
        <v>1.2732692920203066</v>
      </c>
      <c r="BT177" s="31">
        <f t="shared" si="233"/>
        <v>1.3226164770466966</v>
      </c>
      <c r="BU177" s="31">
        <f t="shared" si="233"/>
        <v>1.3278775681391282</v>
      </c>
      <c r="BV177" s="31">
        <f t="shared" si="233"/>
        <v>1.3600532165132346</v>
      </c>
      <c r="BW177" s="31">
        <f t="shared" si="233"/>
        <v>1.3533019627005789</v>
      </c>
      <c r="BX177" s="31">
        <f t="shared" si="233"/>
        <v>1.3507380971514789</v>
      </c>
      <c r="BY177" s="31">
        <f t="shared" si="233"/>
        <v>1.3547171247921999</v>
      </c>
      <c r="BZ177" s="31">
        <f t="shared" si="233"/>
        <v>1.2943833386022565</v>
      </c>
      <c r="CA177" s="31">
        <f t="shared" si="233"/>
        <v>1.328100784873308</v>
      </c>
      <c r="CB177" s="31">
        <f t="shared" si="233"/>
        <v>1.342661082082834</v>
      </c>
      <c r="CC177" s="31">
        <f t="shared" si="233"/>
        <v>1.4056573549178804</v>
      </c>
      <c r="CD177" s="31">
        <f t="shared" si="233"/>
        <v>1.3959300932021508</v>
      </c>
      <c r="CE177" s="31">
        <f t="shared" si="233"/>
        <v>1.4623241552880697</v>
      </c>
      <c r="CF177" s="31">
        <f t="shared" si="233"/>
        <v>1.517144244200983</v>
      </c>
      <c r="CG177" s="31">
        <f t="shared" si="233"/>
        <v>1.5862854371306283</v>
      </c>
      <c r="CH177" s="31">
        <f t="shared" si="233"/>
        <v>1.6304038005090358</v>
      </c>
      <c r="CI177" s="31">
        <f t="shared" si="233"/>
        <v>1.6824513830078742</v>
      </c>
      <c r="CJ177" s="31">
        <f t="shared" si="233"/>
        <v>1.706796458654362</v>
      </c>
      <c r="CK177" s="31">
        <f t="shared" si="233"/>
        <v>1.6737238247975321</v>
      </c>
      <c r="CL177" s="31">
        <f t="shared" si="233"/>
        <v>1.7256787971546286</v>
      </c>
      <c r="CM177" s="31">
        <f t="shared" si="233"/>
        <v>1.7878002195715628</v>
      </c>
      <c r="CN177" s="31">
        <f t="shared" si="233"/>
        <v>1.8368516995997508</v>
      </c>
      <c r="CO177" s="31">
        <f t="shared" si="233"/>
        <v>1.836160171724988</v>
      </c>
      <c r="CP177" s="31">
        <f t="shared" si="233"/>
        <v>1.7730293894608611</v>
      </c>
      <c r="CQ177" s="31">
        <f t="shared" si="233"/>
        <v>1.7083799395118326</v>
      </c>
      <c r="CR177" s="31">
        <f t="shared" si="233"/>
        <v>1.5684228500804793</v>
      </c>
      <c r="CS177" s="31">
        <f t="shared" si="233"/>
        <v>1.5142638147011938</v>
      </c>
      <c r="CT177" s="31">
        <f t="shared" si="233"/>
        <v>1.5241754813058019</v>
      </c>
      <c r="CU177" s="31">
        <f t="shared" si="233"/>
        <v>1.5861159162467691</v>
      </c>
      <c r="CV177" s="31">
        <f t="shared" si="233"/>
        <v>1.6636544438408687</v>
      </c>
      <c r="CW177" s="31">
        <f t="shared" si="233"/>
        <v>1.7813166866595018</v>
      </c>
      <c r="CX177" s="31">
        <f t="shared" si="233"/>
        <v>1.8176710220271763</v>
      </c>
      <c r="CY177" s="31">
        <f t="shared" si="233"/>
        <v>1.829334958810809</v>
      </c>
      <c r="CZ177" s="31">
        <f t="shared" si="233"/>
        <v>1.8932788367609223</v>
      </c>
      <c r="DA177" s="31">
        <f t="shared" si="233"/>
        <v>1.9364006243434182</v>
      </c>
    </row>
    <row r="178" spans="53:105" x14ac:dyDescent="0.25">
      <c r="BA178" s="31" t="s">
        <v>290</v>
      </c>
      <c r="BB178" s="31"/>
      <c r="BD178" s="40">
        <f>BD177/$CU177*100</f>
        <v>63.047094462446537</v>
      </c>
      <c r="BE178" s="40">
        <f>BE177/$CU177*100</f>
        <v>62.382530761997756</v>
      </c>
      <c r="BF178" s="40">
        <f t="shared" ref="BF178:DA178" si="234">BF177/$CU177*100</f>
        <v>66.49502546842254</v>
      </c>
      <c r="BG178" s="40">
        <f t="shared" si="234"/>
        <v>71.152739415458655</v>
      </c>
      <c r="BH178" s="40">
        <f t="shared" si="234"/>
        <v>72.162984750577792</v>
      </c>
      <c r="BI178" s="40">
        <f t="shared" si="234"/>
        <v>66.907868424716099</v>
      </c>
      <c r="BJ178" s="40">
        <f t="shared" si="234"/>
        <v>63.89370860604042</v>
      </c>
      <c r="BK178" s="40">
        <f t="shared" si="234"/>
        <v>66.960464850397258</v>
      </c>
      <c r="BL178" s="40">
        <f t="shared" si="234"/>
        <v>70.857368156041503</v>
      </c>
      <c r="BM178" s="40">
        <f t="shared" si="234"/>
        <v>75.149372722404706</v>
      </c>
      <c r="BN178" s="40">
        <f t="shared" si="234"/>
        <v>77.507800859729656</v>
      </c>
      <c r="BO178" s="40">
        <f t="shared" si="234"/>
        <v>73.849345167160166</v>
      </c>
      <c r="BP178" s="40">
        <f t="shared" si="234"/>
        <v>74.813116607529295</v>
      </c>
      <c r="BQ178" s="40">
        <f t="shared" si="234"/>
        <v>70.976255204750842</v>
      </c>
      <c r="BR178" s="40">
        <f t="shared" si="234"/>
        <v>71.294501142581865</v>
      </c>
      <c r="BS178" s="40">
        <f t="shared" si="234"/>
        <v>80.275929330136705</v>
      </c>
      <c r="BT178" s="40">
        <f t="shared" si="234"/>
        <v>83.387125965951341</v>
      </c>
      <c r="BU178" s="40">
        <f t="shared" si="234"/>
        <v>83.718822473031409</v>
      </c>
      <c r="BV178" s="40">
        <f t="shared" si="234"/>
        <v>85.747403615464165</v>
      </c>
      <c r="BW178" s="40">
        <f t="shared" si="234"/>
        <v>85.321756678597708</v>
      </c>
      <c r="BX178" s="40">
        <f t="shared" si="234"/>
        <v>85.160112405134583</v>
      </c>
      <c r="BY178" s="40">
        <f t="shared" si="234"/>
        <v>85.410978536667798</v>
      </c>
      <c r="BZ178" s="40">
        <f t="shared" si="234"/>
        <v>81.607108619473394</v>
      </c>
      <c r="CA178" s="40">
        <f t="shared" si="234"/>
        <v>83.732895639556844</v>
      </c>
      <c r="CB178" s="40">
        <f t="shared" si="234"/>
        <v>84.650880073127126</v>
      </c>
      <c r="CC178" s="40">
        <f t="shared" si="234"/>
        <v>88.62261203734036</v>
      </c>
      <c r="CD178" s="40">
        <f t="shared" si="234"/>
        <v>88.009336449087812</v>
      </c>
      <c r="CE178" s="40">
        <f t="shared" si="234"/>
        <v>92.195289153164282</v>
      </c>
      <c r="CF178" s="40">
        <f t="shared" si="234"/>
        <v>95.651536477296446</v>
      </c>
      <c r="CG178" s="40">
        <f t="shared" si="234"/>
        <v>100.01068779917803</v>
      </c>
      <c r="CH178" s="40">
        <f t="shared" si="234"/>
        <v>102.79222242262503</v>
      </c>
      <c r="CI178" s="40">
        <f t="shared" si="234"/>
        <v>106.07367127297127</v>
      </c>
      <c r="CJ178" s="40">
        <f t="shared" si="234"/>
        <v>107.6085575569508</v>
      </c>
      <c r="CK178" s="40">
        <f t="shared" si="234"/>
        <v>105.52342408605733</v>
      </c>
      <c r="CL178" s="40">
        <f t="shared" si="234"/>
        <v>108.79903413604899</v>
      </c>
      <c r="CM178" s="40">
        <f t="shared" si="234"/>
        <v>112.715609323311</v>
      </c>
      <c r="CN178" s="40">
        <f t="shared" si="234"/>
        <v>115.80816261817097</v>
      </c>
      <c r="CO178" s="40">
        <f t="shared" si="234"/>
        <v>115.76456379492738</v>
      </c>
      <c r="CP178" s="40">
        <f t="shared" si="234"/>
        <v>111.78435140203283</v>
      </c>
      <c r="CQ178" s="40">
        <f t="shared" si="234"/>
        <v>107.70839142415123</v>
      </c>
      <c r="CR178" s="40">
        <f t="shared" si="234"/>
        <v>98.884503586083611</v>
      </c>
      <c r="CS178" s="40">
        <f t="shared" si="234"/>
        <v>95.469933766530815</v>
      </c>
      <c r="CT178" s="40">
        <f t="shared" si="234"/>
        <v>96.09483554723181</v>
      </c>
      <c r="CU178" s="40">
        <f t="shared" si="234"/>
        <v>100</v>
      </c>
      <c r="CV178" s="40">
        <f t="shared" si="234"/>
        <v>104.88857887370422</v>
      </c>
      <c r="CW178" s="40">
        <f t="shared" si="234"/>
        <v>112.3068414113539</v>
      </c>
      <c r="CX178" s="40">
        <f t="shared" si="234"/>
        <v>114.59887662739914</v>
      </c>
      <c r="CY178" s="40">
        <f t="shared" si="234"/>
        <v>115.33425395160084</v>
      </c>
      <c r="CZ178" s="40">
        <f t="shared" si="234"/>
        <v>119.36572966501677</v>
      </c>
      <c r="DA178" s="40">
        <f t="shared" si="234"/>
        <v>122.08443308011996</v>
      </c>
    </row>
    <row r="179" spans="53:105" x14ac:dyDescent="0.25">
      <c r="BA179" s="31"/>
      <c r="BB179" s="31"/>
      <c r="BC179" s="31"/>
      <c r="BD179" s="31"/>
      <c r="BE179" s="31"/>
      <c r="BF179" s="32"/>
    </row>
    <row r="180" spans="53:105" x14ac:dyDescent="0.25">
      <c r="BA180" s="31" t="s">
        <v>291</v>
      </c>
      <c r="BB180" s="31"/>
      <c r="BC180" s="31"/>
      <c r="BD180" s="31"/>
      <c r="BE180" s="31"/>
      <c r="BF180" s="32"/>
    </row>
    <row r="181" spans="53:105" x14ac:dyDescent="0.25">
      <c r="BA181" s="31" t="s">
        <v>328</v>
      </c>
      <c r="BB181" s="31"/>
      <c r="BC181" s="31"/>
      <c r="BD181" s="31"/>
      <c r="BE181" s="31"/>
      <c r="BF181" s="32"/>
    </row>
    <row r="182" spans="53:105" x14ac:dyDescent="0.25">
      <c r="BA182" s="31" t="s">
        <v>292</v>
      </c>
      <c r="BB182" s="31"/>
      <c r="BC182" s="32"/>
      <c r="BD182" s="32">
        <f t="shared" ref="BD182" si="235">SUM(BD155:BD157)</f>
        <v>189700</v>
      </c>
      <c r="BE182" s="32">
        <f t="shared" ref="BE182" si="236">SUM(BE155:BE157)</f>
        <v>197900</v>
      </c>
      <c r="BF182" s="32">
        <f t="shared" ref="BF182:CR182" si="237">SUM(BF155:BF157)</f>
        <v>222900</v>
      </c>
      <c r="BG182" s="32">
        <f t="shared" si="237"/>
        <v>254600</v>
      </c>
      <c r="BH182" s="32">
        <f t="shared" si="237"/>
        <v>304600</v>
      </c>
      <c r="BI182" s="32">
        <f t="shared" si="237"/>
        <v>327500</v>
      </c>
      <c r="BJ182" s="32">
        <f t="shared" si="237"/>
        <v>336600</v>
      </c>
      <c r="BK182" s="32">
        <f t="shared" si="237"/>
        <v>368800</v>
      </c>
      <c r="BL182" s="32">
        <f t="shared" si="237"/>
        <v>414800</v>
      </c>
      <c r="BM182" s="32">
        <f t="shared" si="237"/>
        <v>490100</v>
      </c>
      <c r="BN182" s="32">
        <f t="shared" si="237"/>
        <v>578900</v>
      </c>
      <c r="BO182" s="32">
        <f t="shared" si="237"/>
        <v>625000</v>
      </c>
      <c r="BP182" s="32">
        <f t="shared" si="237"/>
        <v>710700</v>
      </c>
      <c r="BQ182" s="32">
        <f t="shared" si="237"/>
        <v>682500</v>
      </c>
      <c r="BR182" s="32">
        <f t="shared" si="237"/>
        <v>682300</v>
      </c>
      <c r="BS182" s="32">
        <f t="shared" si="237"/>
        <v>781900</v>
      </c>
      <c r="BT182" s="32">
        <f t="shared" si="237"/>
        <v>797800</v>
      </c>
      <c r="BU182" s="32">
        <f t="shared" si="237"/>
        <v>761400</v>
      </c>
      <c r="BV182" s="32">
        <f t="shared" si="237"/>
        <v>803000</v>
      </c>
      <c r="BW182" s="32">
        <f t="shared" si="237"/>
        <v>827800</v>
      </c>
      <c r="BX182" s="32">
        <f t="shared" si="237"/>
        <v>867600</v>
      </c>
      <c r="BY182" s="32">
        <f t="shared" si="237"/>
        <v>901600</v>
      </c>
      <c r="BZ182" s="32">
        <f t="shared" si="237"/>
        <v>848800</v>
      </c>
      <c r="CA182" s="32">
        <f t="shared" si="237"/>
        <v>877400</v>
      </c>
      <c r="CB182" s="32">
        <f t="shared" si="237"/>
        <v>909100</v>
      </c>
      <c r="CC182" s="32">
        <f t="shared" si="237"/>
        <v>968700</v>
      </c>
      <c r="CD182" s="32">
        <f t="shared" si="237"/>
        <v>988600</v>
      </c>
      <c r="CE182" s="32">
        <f t="shared" si="237"/>
        <v>1090300</v>
      </c>
      <c r="CF182" s="32">
        <f t="shared" si="237"/>
        <v>1143900</v>
      </c>
      <c r="CG182" s="32">
        <f t="shared" si="237"/>
        <v>1180902</v>
      </c>
      <c r="CH182" s="32">
        <f t="shared" si="237"/>
        <v>1242765</v>
      </c>
      <c r="CI182" s="32">
        <f t="shared" si="237"/>
        <v>1375532</v>
      </c>
      <c r="CJ182" s="32">
        <f t="shared" si="237"/>
        <v>1434373</v>
      </c>
      <c r="CK182" s="32">
        <f t="shared" si="237"/>
        <v>1406573</v>
      </c>
      <c r="CL182" s="32">
        <f t="shared" si="237"/>
        <v>1560133</v>
      </c>
      <c r="CM182" s="32">
        <f t="shared" si="237"/>
        <v>1764726</v>
      </c>
      <c r="CN182" s="32">
        <f t="shared" si="237"/>
        <v>1979602</v>
      </c>
      <c r="CO182" s="32">
        <f t="shared" si="237"/>
        <v>2100050</v>
      </c>
      <c r="CP182" s="32">
        <f t="shared" si="237"/>
        <v>2161726</v>
      </c>
      <c r="CQ182" s="32">
        <f t="shared" si="237"/>
        <v>2264500</v>
      </c>
      <c r="CR182" s="32">
        <f t="shared" si="237"/>
        <v>1843423</v>
      </c>
      <c r="CS182" s="32">
        <f t="shared" ref="CS182:DA182" si="238">SUM(CS155:CS157)</f>
        <v>1884793</v>
      </c>
      <c r="CT182" s="32">
        <f t="shared" si="238"/>
        <v>2054156</v>
      </c>
      <c r="CU182" s="32">
        <f t="shared" si="238"/>
        <v>2140264</v>
      </c>
      <c r="CV182" s="32">
        <f t="shared" si="238"/>
        <v>2307038</v>
      </c>
      <c r="CW182" s="32">
        <f t="shared" si="238"/>
        <v>2505108</v>
      </c>
      <c r="CX182" s="32">
        <f t="shared" si="238"/>
        <v>2320273</v>
      </c>
      <c r="CY182" s="32">
        <f t="shared" si="238"/>
        <v>2283294</v>
      </c>
      <c r="CZ182" s="32">
        <f t="shared" si="238"/>
        <v>2491444</v>
      </c>
      <c r="DA182" s="32">
        <f t="shared" si="238"/>
        <v>2678861</v>
      </c>
    </row>
    <row r="183" spans="53:105" x14ac:dyDescent="0.25">
      <c r="BA183" s="31" t="s">
        <v>293</v>
      </c>
      <c r="BB183" s="31"/>
      <c r="BC183" s="32"/>
      <c r="BD183" s="32">
        <f>'Downloaded GO'!$C$18*1000</f>
        <v>642300</v>
      </c>
      <c r="BE183" s="32">
        <f>'Downloaded GO'!$C$18*1000</f>
        <v>642300</v>
      </c>
      <c r="BF183" s="32">
        <f>'Downloaded GO'!$C$18*1000</f>
        <v>642300</v>
      </c>
      <c r="BG183" s="32">
        <f>'Downloaded GO'!$C$18*1000</f>
        <v>642300</v>
      </c>
      <c r="BH183" s="32">
        <f>'Downloaded GO'!$C$18*1000</f>
        <v>642300</v>
      </c>
      <c r="BI183" s="32">
        <f>'Downloaded GO'!$C$18*1000</f>
        <v>642300</v>
      </c>
      <c r="BJ183" s="32">
        <f>'Downloaded GO'!$C$18*1000</f>
        <v>642300</v>
      </c>
      <c r="BK183" s="32">
        <f>'Downloaded GO'!$C$18*1000</f>
        <v>642300</v>
      </c>
      <c r="BL183" s="32">
        <f>'Downloaded GO'!$C$18*1000</f>
        <v>642300</v>
      </c>
      <c r="BM183" s="32">
        <f>'Downloaded GO'!$C$18*1000</f>
        <v>642300</v>
      </c>
      <c r="BN183" s="32">
        <f>'Downloaded GO'!$C$18*1000</f>
        <v>642300</v>
      </c>
      <c r="BO183" s="32">
        <f>'Downloaded GO'!$C$18*1000</f>
        <v>642300</v>
      </c>
      <c r="BP183" s="32">
        <f>'Downloaded GO'!$C$18*1000</f>
        <v>642300</v>
      </c>
      <c r="BQ183" s="32">
        <f>'Downloaded GO'!$C$18*1000</f>
        <v>642300</v>
      </c>
      <c r="BR183" s="32">
        <f>'Downloaded GO'!$C$18*1000</f>
        <v>642300</v>
      </c>
      <c r="BS183" s="32">
        <f>'Downloaded GO'!$C$18*1000</f>
        <v>642300</v>
      </c>
      <c r="BT183" s="32">
        <f>'Downloaded GO'!$C$18*1000</f>
        <v>642300</v>
      </c>
      <c r="BU183" s="32">
        <f>'Downloaded GO'!$C$18*1000</f>
        <v>642300</v>
      </c>
      <c r="BV183" s="32">
        <f>'Downloaded GO'!$C$18*1000</f>
        <v>642300</v>
      </c>
      <c r="BW183" s="32">
        <f>'Downloaded GO'!$C$18*1000</f>
        <v>642300</v>
      </c>
      <c r="BX183" s="32">
        <f>'Downloaded GO'!$C$18*1000</f>
        <v>642300</v>
      </c>
      <c r="BY183" s="32">
        <f>'Downloaded GO'!$C$18*1000</f>
        <v>642300</v>
      </c>
      <c r="BZ183" s="32">
        <f>'Downloaded GO'!$C$18*1000</f>
        <v>642300</v>
      </c>
      <c r="CA183" s="32">
        <f>'Downloaded GO'!$C$18*1000</f>
        <v>642300</v>
      </c>
      <c r="CB183" s="32">
        <f>'Downloaded GO'!$C$18*1000</f>
        <v>642300</v>
      </c>
      <c r="CC183" s="32">
        <f>'Downloaded GO'!$C$18*1000</f>
        <v>642300</v>
      </c>
      <c r="CD183" s="32">
        <f>'Downloaded GO'!$C$18*1000</f>
        <v>642300</v>
      </c>
      <c r="CE183" s="32">
        <f>'Downloaded GO'!$C$18*1000</f>
        <v>642300</v>
      </c>
      <c r="CF183" s="32">
        <f>'Downloaded GO'!$C$18*1000</f>
        <v>642300</v>
      </c>
      <c r="CG183" s="32">
        <f>'Downloaded GO'!$C$18*1000</f>
        <v>642300</v>
      </c>
      <c r="CH183" s="32">
        <f>'Downloaded GO'!$C$18*1000</f>
        <v>642300</v>
      </c>
      <c r="CI183" s="32">
        <f>'Downloaded GO'!$C$18*1000</f>
        <v>642300</v>
      </c>
      <c r="CJ183" s="32">
        <f>'Downloaded GO'!$C$18*1000</f>
        <v>642300</v>
      </c>
      <c r="CK183" s="32">
        <f>'Downloaded GO'!$C$18*1000</f>
        <v>642300</v>
      </c>
      <c r="CL183" s="32">
        <f>'Downloaded GO'!$C$18*1000</f>
        <v>642300</v>
      </c>
      <c r="CM183" s="32">
        <f>'Downloaded GO'!$C$18*1000</f>
        <v>642300</v>
      </c>
      <c r="CN183" s="32">
        <f>'Downloaded GO'!$C$18*1000</f>
        <v>642300</v>
      </c>
      <c r="CO183" s="32">
        <f>'Downloaded GO'!$C$18*1000</f>
        <v>642300</v>
      </c>
      <c r="CP183" s="32">
        <f>'Downloaded GO'!$C$18*1000</f>
        <v>642300</v>
      </c>
      <c r="CQ183" s="32">
        <f>'Downloaded GO'!$C$18*1000</f>
        <v>642300</v>
      </c>
      <c r="CR183" s="32">
        <f>'Downloaded GO'!$C$18*1000</f>
        <v>642300</v>
      </c>
      <c r="CS183" s="32">
        <f>'Downloaded GO'!$C$18*1000</f>
        <v>642300</v>
      </c>
      <c r="CT183" s="32">
        <f>'Downloaded GO'!$C$18*1000</f>
        <v>642300</v>
      </c>
      <c r="CU183" s="32">
        <f>'Downloaded GO'!$C$18*1000</f>
        <v>642300</v>
      </c>
      <c r="CV183" s="32">
        <f>'Downloaded GO'!$C$18*1000</f>
        <v>642300</v>
      </c>
      <c r="CW183" s="32">
        <f>'Downloaded GO'!$C$18*1000</f>
        <v>642300</v>
      </c>
      <c r="CX183" s="32">
        <f>'Downloaded GO'!$C$18*1000</f>
        <v>642300</v>
      </c>
      <c r="CY183" s="32">
        <f>'Downloaded GO'!$C$18*1000</f>
        <v>642300</v>
      </c>
      <c r="CZ183" s="32">
        <f>'Downloaded GO'!$C$18*1000</f>
        <v>642300</v>
      </c>
      <c r="DA183" s="32">
        <f>'Downloaded GO'!$C$18*1000</f>
        <v>642300</v>
      </c>
    </row>
    <row r="184" spans="53:105" x14ac:dyDescent="0.25">
      <c r="BA184" s="31" t="s">
        <v>294</v>
      </c>
      <c r="BB184" s="31"/>
      <c r="BC184" s="32"/>
      <c r="BD184" s="32">
        <f>SUM(BD182:BD183)</f>
        <v>832000</v>
      </c>
      <c r="BE184" s="32">
        <f t="shared" ref="BE184" si="239">SUM(BE182:BE183)</f>
        <v>840200</v>
      </c>
      <c r="BF184" s="32">
        <f t="shared" ref="BF184" si="240">SUM(BF182:BF183)</f>
        <v>865200</v>
      </c>
      <c r="BG184" s="32">
        <f t="shared" ref="BG184" si="241">SUM(BG182:BG183)</f>
        <v>896900</v>
      </c>
      <c r="BH184" s="32">
        <f t="shared" ref="BH184" si="242">SUM(BH182:BH183)</f>
        <v>946900</v>
      </c>
      <c r="BI184" s="32">
        <f t="shared" ref="BI184" si="243">SUM(BI182:BI183)</f>
        <v>969800</v>
      </c>
      <c r="BJ184" s="32">
        <f t="shared" ref="BJ184" si="244">SUM(BJ182:BJ183)</f>
        <v>978900</v>
      </c>
      <c r="BK184" s="32">
        <f t="shared" ref="BK184" si="245">SUM(BK182:BK183)</f>
        <v>1011100</v>
      </c>
      <c r="BL184" s="32">
        <f t="shared" ref="BL184" si="246">SUM(BL182:BL183)</f>
        <v>1057100</v>
      </c>
      <c r="BM184" s="32">
        <f t="shared" ref="BM184" si="247">SUM(BM182:BM183)</f>
        <v>1132400</v>
      </c>
      <c r="BN184" s="32">
        <f t="shared" ref="BN184" si="248">SUM(BN182:BN183)</f>
        <v>1221200</v>
      </c>
      <c r="BO184" s="32">
        <f t="shared" ref="BO184" si="249">SUM(BO182:BO183)</f>
        <v>1267300</v>
      </c>
      <c r="BP184" s="32">
        <f t="shared" ref="BP184" si="250">SUM(BP182:BP183)</f>
        <v>1353000</v>
      </c>
      <c r="BQ184" s="32">
        <f t="shared" ref="BQ184" si="251">SUM(BQ182:BQ183)</f>
        <v>1324800</v>
      </c>
      <c r="BR184" s="32">
        <f t="shared" ref="BR184" si="252">SUM(BR182:BR183)</f>
        <v>1324600</v>
      </c>
      <c r="BS184" s="32">
        <f t="shared" ref="BS184" si="253">SUM(BS182:BS183)</f>
        <v>1424200</v>
      </c>
      <c r="BT184" s="32">
        <f t="shared" ref="BT184" si="254">SUM(BT182:BT183)</f>
        <v>1440100</v>
      </c>
      <c r="BU184" s="32">
        <f t="shared" ref="BU184" si="255">SUM(BU182:BU183)</f>
        <v>1403700</v>
      </c>
      <c r="BV184" s="32">
        <f t="shared" ref="BV184" si="256">SUM(BV182:BV183)</f>
        <v>1445300</v>
      </c>
      <c r="BW184" s="32">
        <f t="shared" ref="BW184" si="257">SUM(BW182:BW183)</f>
        <v>1470100</v>
      </c>
      <c r="BX184" s="32">
        <f t="shared" ref="BX184" si="258">SUM(BX182:BX183)</f>
        <v>1509900</v>
      </c>
      <c r="BY184" s="32">
        <f t="shared" ref="BY184" si="259">SUM(BY182:BY183)</f>
        <v>1543900</v>
      </c>
      <c r="BZ184" s="32">
        <f t="shared" ref="BZ184" si="260">SUM(BZ182:BZ183)</f>
        <v>1491100</v>
      </c>
      <c r="CA184" s="32">
        <f t="shared" ref="CA184" si="261">SUM(CA182:CA183)</f>
        <v>1519700</v>
      </c>
      <c r="CB184" s="32">
        <f t="shared" ref="CB184" si="262">SUM(CB182:CB183)</f>
        <v>1551400</v>
      </c>
      <c r="CC184" s="32">
        <f t="shared" ref="CC184" si="263">SUM(CC182:CC183)</f>
        <v>1611000</v>
      </c>
      <c r="CD184" s="32">
        <f t="shared" ref="CD184" si="264">SUM(CD182:CD183)</f>
        <v>1630900</v>
      </c>
      <c r="CE184" s="32">
        <f t="shared" ref="CE184" si="265">SUM(CE182:CE183)</f>
        <v>1732600</v>
      </c>
      <c r="CF184" s="32">
        <f t="shared" ref="CF184" si="266">SUM(CF182:CF183)</f>
        <v>1786200</v>
      </c>
      <c r="CG184" s="32">
        <f t="shared" ref="CG184" si="267">SUM(CG182:CG183)</f>
        <v>1823202</v>
      </c>
      <c r="CH184" s="32">
        <f t="shared" ref="CH184" si="268">SUM(CH182:CH183)</f>
        <v>1885065</v>
      </c>
      <c r="CI184" s="32">
        <f t="shared" ref="CI184" si="269">SUM(CI182:CI183)</f>
        <v>2017832</v>
      </c>
      <c r="CJ184" s="32">
        <f t="shared" ref="CJ184" si="270">SUM(CJ182:CJ183)</f>
        <v>2076673</v>
      </c>
      <c r="CK184" s="32">
        <f t="shared" ref="CK184" si="271">SUM(CK182:CK183)</f>
        <v>2048873</v>
      </c>
      <c r="CL184" s="32">
        <f t="shared" ref="CL184" si="272">SUM(CL182:CL183)</f>
        <v>2202433</v>
      </c>
      <c r="CM184" s="32">
        <f t="shared" ref="CM184" si="273">SUM(CM182:CM183)</f>
        <v>2407026</v>
      </c>
      <c r="CN184" s="32">
        <f t="shared" ref="CN184" si="274">SUM(CN182:CN183)</f>
        <v>2621902</v>
      </c>
      <c r="CO184" s="32">
        <f t="shared" ref="CO184" si="275">SUM(CO182:CO183)</f>
        <v>2742350</v>
      </c>
      <c r="CP184" s="32">
        <f t="shared" ref="CP184" si="276">SUM(CP182:CP183)</f>
        <v>2804026</v>
      </c>
      <c r="CQ184" s="32">
        <f t="shared" ref="CQ184" si="277">SUM(CQ182:CQ183)</f>
        <v>2906800</v>
      </c>
      <c r="CR184" s="32">
        <f t="shared" ref="CR184" si="278">SUM(CR182:CR183)</f>
        <v>2485723</v>
      </c>
      <c r="CS184" s="32">
        <f t="shared" ref="CS184" si="279">SUM(CS182:CS183)</f>
        <v>2527093</v>
      </c>
      <c r="CT184" s="32">
        <f t="shared" ref="CT184" si="280">SUM(CT182:CT183)</f>
        <v>2696456</v>
      </c>
      <c r="CU184" s="32">
        <f t="shared" ref="CU184" si="281">SUM(CU182:CU183)</f>
        <v>2782564</v>
      </c>
      <c r="CV184" s="32">
        <f t="shared" ref="CV184" si="282">SUM(CV182:CV183)</f>
        <v>2949338</v>
      </c>
      <c r="CW184" s="32">
        <f t="shared" ref="CW184" si="283">SUM(CW182:CW183)</f>
        <v>3147408</v>
      </c>
      <c r="CX184" s="32">
        <f t="shared" ref="CX184" si="284">SUM(CX182:CX183)</f>
        <v>2962573</v>
      </c>
      <c r="CY184" s="32">
        <f t="shared" ref="CY184" si="285">SUM(CY182:CY183)</f>
        <v>2925594</v>
      </c>
      <c r="CZ184" s="32">
        <f t="shared" ref="CZ184" si="286">SUM(CZ182:CZ183)</f>
        <v>3133744</v>
      </c>
      <c r="DA184" s="32">
        <f t="shared" ref="DA184" si="287">SUM(DA182:DA183)</f>
        <v>3321161</v>
      </c>
    </row>
    <row r="185" spans="53:105" x14ac:dyDescent="0.25">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V185" s="31"/>
      <c r="CW185" s="31"/>
      <c r="CX185" s="31"/>
      <c r="CY185" s="31"/>
      <c r="CZ185" s="31"/>
      <c r="DA185" s="31"/>
    </row>
    <row r="186" spans="53:105" x14ac:dyDescent="0.25">
      <c r="BA186" s="31" t="s">
        <v>285</v>
      </c>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V186" s="31"/>
      <c r="CW186" s="31"/>
      <c r="CX186" s="31"/>
      <c r="CY186" s="31"/>
      <c r="CZ186" s="31"/>
      <c r="DA186" s="31"/>
    </row>
    <row r="187" spans="53:105" x14ac:dyDescent="0.25">
      <c r="BA187" s="31" t="s">
        <v>292</v>
      </c>
      <c r="BB187" s="31"/>
      <c r="BC187" s="34"/>
      <c r="BD187" s="34">
        <f>BD178</f>
        <v>63.047094462446537</v>
      </c>
      <c r="BE187" s="34">
        <f t="shared" ref="BE187" si="288">BE178</f>
        <v>62.382530761997756</v>
      </c>
      <c r="BF187" s="34">
        <f t="shared" ref="BF187:CR187" si="289">BF178</f>
        <v>66.49502546842254</v>
      </c>
      <c r="BG187" s="34">
        <f t="shared" si="289"/>
        <v>71.152739415458655</v>
      </c>
      <c r="BH187" s="34">
        <f t="shared" si="289"/>
        <v>72.162984750577792</v>
      </c>
      <c r="BI187" s="34">
        <f t="shared" si="289"/>
        <v>66.907868424716099</v>
      </c>
      <c r="BJ187" s="34">
        <f t="shared" si="289"/>
        <v>63.89370860604042</v>
      </c>
      <c r="BK187" s="34">
        <f t="shared" si="289"/>
        <v>66.960464850397258</v>
      </c>
      <c r="BL187" s="34">
        <f t="shared" si="289"/>
        <v>70.857368156041503</v>
      </c>
      <c r="BM187" s="34">
        <f t="shared" si="289"/>
        <v>75.149372722404706</v>
      </c>
      <c r="BN187" s="34">
        <f t="shared" si="289"/>
        <v>77.507800859729656</v>
      </c>
      <c r="BO187" s="34">
        <f t="shared" si="289"/>
        <v>73.849345167160166</v>
      </c>
      <c r="BP187" s="34">
        <f t="shared" si="289"/>
        <v>74.813116607529295</v>
      </c>
      <c r="BQ187" s="34">
        <f t="shared" si="289"/>
        <v>70.976255204750842</v>
      </c>
      <c r="BR187" s="34">
        <f t="shared" si="289"/>
        <v>71.294501142581865</v>
      </c>
      <c r="BS187" s="34">
        <f t="shared" si="289"/>
        <v>80.275929330136705</v>
      </c>
      <c r="BT187" s="34">
        <f t="shared" si="289"/>
        <v>83.387125965951341</v>
      </c>
      <c r="BU187" s="34">
        <f t="shared" si="289"/>
        <v>83.718822473031409</v>
      </c>
      <c r="BV187" s="34">
        <f t="shared" si="289"/>
        <v>85.747403615464165</v>
      </c>
      <c r="BW187" s="34">
        <f t="shared" si="289"/>
        <v>85.321756678597708</v>
      </c>
      <c r="BX187" s="34">
        <f t="shared" si="289"/>
        <v>85.160112405134583</v>
      </c>
      <c r="BY187" s="34">
        <f t="shared" si="289"/>
        <v>85.410978536667798</v>
      </c>
      <c r="BZ187" s="34">
        <f t="shared" si="289"/>
        <v>81.607108619473394</v>
      </c>
      <c r="CA187" s="34">
        <f t="shared" si="289"/>
        <v>83.732895639556844</v>
      </c>
      <c r="CB187" s="34">
        <f t="shared" si="289"/>
        <v>84.650880073127126</v>
      </c>
      <c r="CC187" s="34">
        <f t="shared" si="289"/>
        <v>88.62261203734036</v>
      </c>
      <c r="CD187" s="34">
        <f t="shared" si="289"/>
        <v>88.009336449087812</v>
      </c>
      <c r="CE187" s="34">
        <f t="shared" si="289"/>
        <v>92.195289153164282</v>
      </c>
      <c r="CF187" s="34">
        <f t="shared" si="289"/>
        <v>95.651536477296446</v>
      </c>
      <c r="CG187" s="34">
        <f t="shared" si="289"/>
        <v>100.01068779917803</v>
      </c>
      <c r="CH187" s="34">
        <f t="shared" si="289"/>
        <v>102.79222242262503</v>
      </c>
      <c r="CI187" s="34">
        <f t="shared" si="289"/>
        <v>106.07367127297127</v>
      </c>
      <c r="CJ187" s="34">
        <f t="shared" si="289"/>
        <v>107.6085575569508</v>
      </c>
      <c r="CK187" s="34">
        <f t="shared" si="289"/>
        <v>105.52342408605733</v>
      </c>
      <c r="CL187" s="34">
        <f t="shared" si="289"/>
        <v>108.79903413604899</v>
      </c>
      <c r="CM187" s="34">
        <f t="shared" si="289"/>
        <v>112.715609323311</v>
      </c>
      <c r="CN187" s="34">
        <f t="shared" si="289"/>
        <v>115.80816261817097</v>
      </c>
      <c r="CO187" s="34">
        <f t="shared" si="289"/>
        <v>115.76456379492738</v>
      </c>
      <c r="CP187" s="34">
        <f t="shared" si="289"/>
        <v>111.78435140203283</v>
      </c>
      <c r="CQ187" s="34">
        <f t="shared" si="289"/>
        <v>107.70839142415123</v>
      </c>
      <c r="CR187" s="34">
        <f t="shared" si="289"/>
        <v>98.884503586083611</v>
      </c>
      <c r="CS187" s="34">
        <f t="shared" ref="CS187:DA187" si="290">CS178</f>
        <v>95.469933766530815</v>
      </c>
      <c r="CT187" s="34">
        <f t="shared" si="290"/>
        <v>96.09483554723181</v>
      </c>
      <c r="CU187" s="34">
        <f t="shared" si="290"/>
        <v>100</v>
      </c>
      <c r="CV187" s="34">
        <f t="shared" si="290"/>
        <v>104.88857887370422</v>
      </c>
      <c r="CW187" s="34">
        <f t="shared" si="290"/>
        <v>112.3068414113539</v>
      </c>
      <c r="CX187" s="34">
        <f t="shared" si="290"/>
        <v>114.59887662739914</v>
      </c>
      <c r="CY187" s="34">
        <f t="shared" si="290"/>
        <v>115.33425395160084</v>
      </c>
      <c r="CZ187" s="34">
        <f t="shared" si="290"/>
        <v>119.36572966501677</v>
      </c>
      <c r="DA187" s="34">
        <f t="shared" si="290"/>
        <v>122.08443308011996</v>
      </c>
    </row>
    <row r="188" spans="53:105" x14ac:dyDescent="0.25">
      <c r="BA188" s="31" t="s">
        <v>293</v>
      </c>
      <c r="BB188" s="31"/>
      <c r="BC188" s="34"/>
      <c r="BD188" s="34">
        <f>C126</f>
        <v>45.694000000000003</v>
      </c>
      <c r="BE188" s="34">
        <f>D126</f>
        <v>43.774999999999999</v>
      </c>
      <c r="BF188" s="34">
        <f t="shared" ref="BF188:CR188" si="291">E126</f>
        <v>45.249000000000002</v>
      </c>
      <c r="BG188" s="34">
        <f t="shared" si="291"/>
        <v>49.268999999999998</v>
      </c>
      <c r="BH188" s="34">
        <f t="shared" si="291"/>
        <v>53.128</v>
      </c>
      <c r="BI188" s="34">
        <f t="shared" si="291"/>
        <v>52.863</v>
      </c>
      <c r="BJ188" s="34">
        <f t="shared" si="291"/>
        <v>48.57</v>
      </c>
      <c r="BK188" s="34">
        <f t="shared" si="291"/>
        <v>52.722000000000001</v>
      </c>
      <c r="BL188" s="34">
        <f t="shared" si="291"/>
        <v>56.582999999999998</v>
      </c>
      <c r="BM188" s="34">
        <f t="shared" si="291"/>
        <v>59.277999999999999</v>
      </c>
      <c r="BN188" s="34">
        <f t="shared" si="291"/>
        <v>60.606999999999999</v>
      </c>
      <c r="BO188" s="34">
        <f t="shared" si="291"/>
        <v>57.402000000000001</v>
      </c>
      <c r="BP188" s="34">
        <f t="shared" si="291"/>
        <v>57.459000000000003</v>
      </c>
      <c r="BQ188" s="34">
        <f t="shared" si="291"/>
        <v>54.348999999999997</v>
      </c>
      <c r="BR188" s="34">
        <f t="shared" si="291"/>
        <v>56.531999999999996</v>
      </c>
      <c r="BS188" s="34">
        <f t="shared" si="291"/>
        <v>60.774999999999999</v>
      </c>
      <c r="BT188" s="34">
        <f t="shared" si="291"/>
        <v>61.673000000000002</v>
      </c>
      <c r="BU188" s="34">
        <f t="shared" si="291"/>
        <v>62.4</v>
      </c>
      <c r="BV188" s="34">
        <f t="shared" si="291"/>
        <v>66.790999999999997</v>
      </c>
      <c r="BW188" s="34">
        <f t="shared" si="291"/>
        <v>69.897999999999996</v>
      </c>
      <c r="BX188" s="34">
        <f t="shared" si="291"/>
        <v>70.850999999999999</v>
      </c>
      <c r="BY188" s="34">
        <f t="shared" si="291"/>
        <v>70.646000000000001</v>
      </c>
      <c r="BZ188" s="34">
        <f t="shared" si="291"/>
        <v>69.268000000000001</v>
      </c>
      <c r="CA188" s="34">
        <f t="shared" si="291"/>
        <v>72.001999999999995</v>
      </c>
      <c r="CB188" s="34">
        <f t="shared" si="291"/>
        <v>74.566999999999993</v>
      </c>
      <c r="CC188" s="34">
        <f t="shared" si="291"/>
        <v>79.179000000000002</v>
      </c>
      <c r="CD188" s="34">
        <f t="shared" si="291"/>
        <v>82.864999999999995</v>
      </c>
      <c r="CE188" s="34">
        <f t="shared" si="291"/>
        <v>85.838999999999999</v>
      </c>
      <c r="CF188" s="34">
        <f t="shared" si="291"/>
        <v>91.978999999999999</v>
      </c>
      <c r="CG188" s="34">
        <f t="shared" si="291"/>
        <v>96.254999999999995</v>
      </c>
      <c r="CH188" s="34">
        <f t="shared" si="291"/>
        <v>99.661000000000001</v>
      </c>
      <c r="CI188" s="34">
        <f t="shared" si="291"/>
        <v>102.515</v>
      </c>
      <c r="CJ188" s="34">
        <f t="shared" si="291"/>
        <v>97.85</v>
      </c>
      <c r="CK188" s="34">
        <f t="shared" si="291"/>
        <v>97.075999999999993</v>
      </c>
      <c r="CL188" s="34">
        <f t="shared" si="291"/>
        <v>97.075000000000003</v>
      </c>
      <c r="CM188" s="34">
        <f t="shared" si="291"/>
        <v>99.96</v>
      </c>
      <c r="CN188" s="34">
        <f t="shared" si="291"/>
        <v>104.026</v>
      </c>
      <c r="CO188" s="34">
        <f t="shared" si="291"/>
        <v>105.791</v>
      </c>
      <c r="CP188" s="34">
        <f t="shared" si="291"/>
        <v>108.785</v>
      </c>
      <c r="CQ188" s="34">
        <f t="shared" si="291"/>
        <v>102.83</v>
      </c>
      <c r="CR188" s="34">
        <f t="shared" si="291"/>
        <v>90.484999999999999</v>
      </c>
      <c r="CS188" s="34">
        <f t="shared" ref="CS188" si="292">AR126</f>
        <v>95.346999999999994</v>
      </c>
      <c r="CT188" s="34">
        <f t="shared" ref="CT188" si="293">AS126</f>
        <v>98.102000000000004</v>
      </c>
      <c r="CU188" s="34">
        <f t="shared" ref="CU188" si="294">AT126</f>
        <v>100</v>
      </c>
      <c r="CV188" s="34">
        <f t="shared" ref="CV188" si="295">AU126</f>
        <v>102.85599999999999</v>
      </c>
      <c r="CW188" s="34">
        <f t="shared" ref="CW188" si="296">AV126</f>
        <v>103.672</v>
      </c>
      <c r="CX188" s="34">
        <f t="shared" ref="CX188" si="297">AW126</f>
        <v>104.23699999999999</v>
      </c>
      <c r="CY188" s="34">
        <f t="shared" ref="CY188" si="298">AX126</f>
        <v>104.282</v>
      </c>
      <c r="CZ188" s="34">
        <f t="shared" ref="CZ188" si="299">AY126</f>
        <v>105.31399999999999</v>
      </c>
      <c r="DA188" s="34">
        <f t="shared" ref="DA188" si="300">AZ126</f>
        <v>107.752</v>
      </c>
    </row>
    <row r="189" spans="53:105" x14ac:dyDescent="0.25">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c r="CO189" s="31"/>
      <c r="CP189" s="31"/>
      <c r="CQ189" s="31"/>
      <c r="CR189" s="31"/>
      <c r="CS189" s="31"/>
      <c r="CT189" s="31"/>
      <c r="CU189" s="31"/>
      <c r="CV189" s="31"/>
      <c r="CW189" s="31"/>
      <c r="CX189" s="31"/>
      <c r="CY189" s="31"/>
      <c r="CZ189" s="31"/>
      <c r="DA189" s="31"/>
    </row>
    <row r="190" spans="53:105" x14ac:dyDescent="0.25">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c r="CO190" s="31"/>
      <c r="CP190" s="31"/>
      <c r="CQ190" s="31"/>
      <c r="CR190" s="31"/>
      <c r="CS190" s="31"/>
      <c r="CT190" s="31"/>
      <c r="CU190" s="31"/>
      <c r="CV190" s="31"/>
      <c r="CW190" s="31"/>
      <c r="CX190" s="31"/>
      <c r="CY190" s="31"/>
      <c r="CZ190" s="31"/>
      <c r="DA190" s="31"/>
    </row>
    <row r="191" spans="53:105" x14ac:dyDescent="0.25">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c r="CO191" s="31"/>
      <c r="CP191" s="31"/>
      <c r="CQ191" s="31"/>
      <c r="CR191" s="31"/>
      <c r="CS191" s="31"/>
      <c r="CT191" s="31"/>
      <c r="CU191" s="31"/>
      <c r="CV191" s="31"/>
      <c r="CW191" s="31"/>
      <c r="CX191" s="31"/>
      <c r="CY191" s="31"/>
      <c r="CZ191" s="31"/>
      <c r="DA191" s="31"/>
    </row>
    <row r="192" spans="53:105" x14ac:dyDescent="0.25">
      <c r="BA192" s="31" t="s">
        <v>286</v>
      </c>
      <c r="BB192" s="31"/>
      <c r="BC192" s="31"/>
      <c r="BD192" s="31"/>
      <c r="BE192" s="31">
        <f>BE187/BD187*BD182</f>
        <v>187700.41960616878</v>
      </c>
      <c r="BF192" s="31">
        <f t="shared" ref="BF192:CR192" si="301">BF187/BE187*BE182</f>
        <v>210946.32390607108</v>
      </c>
      <c r="BG192" s="31">
        <f t="shared" si="301"/>
        <v>238513.26477403002</v>
      </c>
      <c r="BH192" s="31">
        <f t="shared" si="301"/>
        <v>258214.87785901676</v>
      </c>
      <c r="BI192" s="31">
        <f t="shared" si="301"/>
        <v>282418.15097601467</v>
      </c>
      <c r="BJ192" s="31">
        <f t="shared" si="301"/>
        <v>312746.31909732707</v>
      </c>
      <c r="BK192" s="31">
        <f t="shared" si="301"/>
        <v>352756.05314468982</v>
      </c>
      <c r="BL192" s="31">
        <f t="shared" si="301"/>
        <v>390263.08186976495</v>
      </c>
      <c r="BM192" s="31">
        <f t="shared" si="301"/>
        <v>439925.45329381764</v>
      </c>
      <c r="BN192" s="31">
        <f t="shared" si="301"/>
        <v>505480.90855891275</v>
      </c>
      <c r="BO192" s="31">
        <f t="shared" si="301"/>
        <v>551575.26652883203</v>
      </c>
      <c r="BP192" s="31">
        <f t="shared" si="301"/>
        <v>633156.56725008541</v>
      </c>
      <c r="BQ192" s="31">
        <f t="shared" si="301"/>
        <v>674251.07870642818</v>
      </c>
      <c r="BR192" s="31">
        <f t="shared" si="301"/>
        <v>685560.21854693652</v>
      </c>
      <c r="BS192" s="31">
        <f t="shared" si="301"/>
        <v>768253.73211340979</v>
      </c>
      <c r="BT192" s="31">
        <f t="shared" si="301"/>
        <v>812203.53768362058</v>
      </c>
      <c r="BU192" s="31">
        <f t="shared" si="301"/>
        <v>800973.48116130696</v>
      </c>
      <c r="BV192" s="31">
        <f t="shared" si="301"/>
        <v>779849.39568214607</v>
      </c>
      <c r="BW192" s="31">
        <f t="shared" si="301"/>
        <v>799013.9377299801</v>
      </c>
      <c r="BX192" s="31">
        <f t="shared" si="301"/>
        <v>826231.71150264959</v>
      </c>
      <c r="BY192" s="31">
        <f t="shared" si="301"/>
        <v>870155.79108072072</v>
      </c>
      <c r="BZ192" s="31">
        <f t="shared" si="301"/>
        <v>861446.27297215513</v>
      </c>
      <c r="CA192" s="31">
        <f t="shared" si="301"/>
        <v>870910.42705924599</v>
      </c>
      <c r="CB192" s="31">
        <f t="shared" si="301"/>
        <v>887019.15309225337</v>
      </c>
      <c r="CC192" s="31">
        <f t="shared" si="301"/>
        <v>951754.03414054401</v>
      </c>
      <c r="CD192" s="31">
        <f t="shared" si="301"/>
        <v>961996.5182510087</v>
      </c>
      <c r="CE192" s="31">
        <f t="shared" si="301"/>
        <v>1035620.3845434502</v>
      </c>
      <c r="CF192" s="31">
        <f t="shared" si="301"/>
        <v>1131173.5250153719</v>
      </c>
      <c r="CG192" s="31">
        <f t="shared" si="301"/>
        <v>1196031.2399229878</v>
      </c>
      <c r="CH192" s="31">
        <f t="shared" si="301"/>
        <v>1213745.6877315906</v>
      </c>
      <c r="CI192" s="31">
        <f t="shared" si="301"/>
        <v>1282437.9410493118</v>
      </c>
      <c r="CJ192" s="31">
        <f t="shared" si="301"/>
        <v>1395435.951420157</v>
      </c>
      <c r="CK192" s="31">
        <f t="shared" si="301"/>
        <v>1406579.1217067891</v>
      </c>
      <c r="CL192" s="31">
        <f t="shared" si="301"/>
        <v>1450235.1981778138</v>
      </c>
      <c r="CM192" s="31">
        <f t="shared" si="301"/>
        <v>1616295.0628818071</v>
      </c>
      <c r="CN192" s="31">
        <f t="shared" si="301"/>
        <v>1813144.3977586536</v>
      </c>
      <c r="CO192" s="31">
        <f t="shared" si="301"/>
        <v>1978856.7302734158</v>
      </c>
      <c r="CP192" s="31">
        <f t="shared" si="301"/>
        <v>2027846.168691956</v>
      </c>
      <c r="CQ192" s="31">
        <f t="shared" si="301"/>
        <v>2082903.619687957</v>
      </c>
      <c r="CR192" s="31">
        <f t="shared" si="301"/>
        <v>2078983.4051915507</v>
      </c>
      <c r="CS192" s="31">
        <f t="shared" ref="CS192:DA192" si="302">CS187/CR187*CR182</f>
        <v>1779767.9649621812</v>
      </c>
      <c r="CT192" s="31">
        <f t="shared" si="302"/>
        <v>1897129.9783080933</v>
      </c>
      <c r="CU192" s="31">
        <f t="shared" si="302"/>
        <v>2137634.1281008353</v>
      </c>
      <c r="CV192" s="31">
        <f t="shared" si="302"/>
        <v>2244892.493745497</v>
      </c>
      <c r="CW192" s="31">
        <f t="shared" si="302"/>
        <v>2470203.6539930948</v>
      </c>
      <c r="CX192" s="31">
        <f t="shared" si="302"/>
        <v>2556233.9660038501</v>
      </c>
      <c r="CY192" s="31">
        <f t="shared" si="302"/>
        <v>2335162.1175932302</v>
      </c>
      <c r="CZ192" s="31">
        <f t="shared" si="302"/>
        <v>2363105.8858205918</v>
      </c>
      <c r="DA192" s="31">
        <f t="shared" si="302"/>
        <v>2548189.7454526289</v>
      </c>
    </row>
    <row r="193" spans="53:105" x14ac:dyDescent="0.25">
      <c r="BA193" s="31"/>
      <c r="BB193" s="31"/>
      <c r="BC193" s="31"/>
      <c r="BD193" s="31"/>
      <c r="BE193" s="31">
        <f>BE188/BD188*BD183</f>
        <v>615325.48036941385</v>
      </c>
      <c r="BF193" s="31">
        <f t="shared" ref="BF193:CR193" si="303">BF188/BE188*BE183</f>
        <v>663927.64591661911</v>
      </c>
      <c r="BG193" s="31">
        <f t="shared" si="303"/>
        <v>699363.05111715174</v>
      </c>
      <c r="BH193" s="31">
        <f t="shared" si="303"/>
        <v>692608.22017901728</v>
      </c>
      <c r="BI193" s="31">
        <f t="shared" si="303"/>
        <v>639096.2373889474</v>
      </c>
      <c r="BJ193" s="31">
        <f t="shared" si="303"/>
        <v>590138.86839566426</v>
      </c>
      <c r="BK193" s="31">
        <f t="shared" si="303"/>
        <v>697206.93020382954</v>
      </c>
      <c r="BL193" s="31">
        <f t="shared" si="303"/>
        <v>689337.67497439391</v>
      </c>
      <c r="BM193" s="31">
        <f t="shared" si="303"/>
        <v>672892.2008377075</v>
      </c>
      <c r="BN193" s="31">
        <f t="shared" si="303"/>
        <v>656700.22774047707</v>
      </c>
      <c r="BO193" s="31">
        <f t="shared" si="303"/>
        <v>608334.09672150086</v>
      </c>
      <c r="BP193" s="31">
        <f t="shared" si="303"/>
        <v>642937.80181875208</v>
      </c>
      <c r="BQ193" s="31">
        <f t="shared" si="303"/>
        <v>607535.15898292686</v>
      </c>
      <c r="BR193" s="31">
        <f t="shared" si="303"/>
        <v>668098.83530515735</v>
      </c>
      <c r="BS193" s="31">
        <f t="shared" si="303"/>
        <v>690507.72129059641</v>
      </c>
      <c r="BT193" s="31">
        <f t="shared" si="303"/>
        <v>651790.5043192103</v>
      </c>
      <c r="BU193" s="31">
        <f t="shared" si="303"/>
        <v>649871.41861106153</v>
      </c>
      <c r="BV193" s="31">
        <f t="shared" si="303"/>
        <v>687497.74519230763</v>
      </c>
      <c r="BW193" s="31">
        <f t="shared" si="303"/>
        <v>672178.66778458178</v>
      </c>
      <c r="BX193" s="31">
        <f t="shared" si="303"/>
        <v>651057.21622936276</v>
      </c>
      <c r="BY193" s="31">
        <f t="shared" si="303"/>
        <v>640441.57174916379</v>
      </c>
      <c r="BZ193" s="31">
        <f t="shared" si="303"/>
        <v>629771.48600062286</v>
      </c>
      <c r="CA193" s="31">
        <f t="shared" si="303"/>
        <v>667651.50718946697</v>
      </c>
      <c r="CB193" s="31">
        <f t="shared" si="303"/>
        <v>665181.30190828035</v>
      </c>
      <c r="CC193" s="31">
        <f t="shared" si="303"/>
        <v>682026.52245631453</v>
      </c>
      <c r="CD193" s="31">
        <f t="shared" si="303"/>
        <v>672200.82976546814</v>
      </c>
      <c r="CE193" s="31">
        <f t="shared" si="303"/>
        <v>665351.95438363601</v>
      </c>
      <c r="CF193" s="31">
        <f t="shared" si="303"/>
        <v>688243.24258204317</v>
      </c>
      <c r="CG193" s="31">
        <f t="shared" si="303"/>
        <v>672159.80278106965</v>
      </c>
      <c r="CH193" s="31">
        <f t="shared" si="303"/>
        <v>665027.89777154429</v>
      </c>
      <c r="CI193" s="31">
        <f t="shared" si="303"/>
        <v>660693.59629142797</v>
      </c>
      <c r="CJ193" s="31">
        <f t="shared" si="303"/>
        <v>613071.79437155533</v>
      </c>
      <c r="CK193" s="31">
        <f t="shared" si="303"/>
        <v>637219.36433316302</v>
      </c>
      <c r="CL193" s="31">
        <f t="shared" si="303"/>
        <v>642293.38353455032</v>
      </c>
      <c r="CM193" s="31">
        <f t="shared" si="303"/>
        <v>661388.69945918093</v>
      </c>
      <c r="CN193" s="31">
        <f t="shared" si="303"/>
        <v>668426.36854741897</v>
      </c>
      <c r="CO193" s="31">
        <f t="shared" si="303"/>
        <v>653197.84765347128</v>
      </c>
      <c r="CP193" s="31">
        <f t="shared" si="303"/>
        <v>660477.78639014659</v>
      </c>
      <c r="CQ193" s="31">
        <f t="shared" si="303"/>
        <v>607139.85384014342</v>
      </c>
      <c r="CR193" s="31">
        <f t="shared" si="303"/>
        <v>565190.27034911991</v>
      </c>
      <c r="CS193" s="31">
        <f t="shared" ref="CS193:DA193" si="304">CS188/CR188*CR183</f>
        <v>676812.48936287779</v>
      </c>
      <c r="CT193" s="31">
        <f t="shared" si="304"/>
        <v>660858.91113511706</v>
      </c>
      <c r="CU193" s="31">
        <f t="shared" si="304"/>
        <v>654726.71301298647</v>
      </c>
      <c r="CV193" s="31">
        <f t="shared" si="304"/>
        <v>660644.08799999999</v>
      </c>
      <c r="CW193" s="31">
        <f t="shared" si="304"/>
        <v>647395.63661818462</v>
      </c>
      <c r="CX193" s="31">
        <f t="shared" si="304"/>
        <v>645800.45817578514</v>
      </c>
      <c r="CY193" s="31">
        <f t="shared" si="304"/>
        <v>642577.2863762388</v>
      </c>
      <c r="CZ193" s="31">
        <f t="shared" si="304"/>
        <v>648656.35680174909</v>
      </c>
      <c r="DA193" s="31">
        <f t="shared" si="304"/>
        <v>657169.12851092918</v>
      </c>
    </row>
    <row r="194" spans="53:105" x14ac:dyDescent="0.25">
      <c r="BA194" s="31"/>
      <c r="BB194" s="31"/>
      <c r="BC194" s="31"/>
      <c r="BD194" s="31"/>
      <c r="BE194" s="31">
        <f>(BE192+BE193)/(BD182+BD183)</f>
        <v>0.96517536054757525</v>
      </c>
      <c r="BF194" s="31">
        <f t="shared" ref="BF194:CR194" si="305">(BF192+BF193)/(BE182+BE183)</f>
        <v>1.0412687096199598</v>
      </c>
      <c r="BG194" s="31">
        <f t="shared" si="305"/>
        <v>1.0839994404659985</v>
      </c>
      <c r="BH194" s="31">
        <f t="shared" si="305"/>
        <v>1.0601216390211106</v>
      </c>
      <c r="BI194" s="31">
        <f t="shared" si="305"/>
        <v>0.97319082095782239</v>
      </c>
      <c r="BJ194" s="31">
        <f t="shared" si="305"/>
        <v>0.93100143070013541</v>
      </c>
      <c r="BK194" s="31">
        <f t="shared" si="305"/>
        <v>1.0725947321978948</v>
      </c>
      <c r="BL194" s="31">
        <f t="shared" si="305"/>
        <v>1.0677487457661545</v>
      </c>
      <c r="BM194" s="31">
        <f t="shared" si="305"/>
        <v>1.0527080258551937</v>
      </c>
      <c r="BN194" s="31">
        <f t="shared" si="305"/>
        <v>1.0262991313134846</v>
      </c>
      <c r="BO194" s="31">
        <f t="shared" si="305"/>
        <v>0.94981113924855298</v>
      </c>
      <c r="BP194" s="31">
        <f t="shared" si="305"/>
        <v>1.0069394532224709</v>
      </c>
      <c r="BQ194" s="31">
        <f t="shared" si="305"/>
        <v>0.94736602933433478</v>
      </c>
      <c r="BR194" s="31">
        <f t="shared" si="305"/>
        <v>1.0217837061081627</v>
      </c>
      <c r="BS194" s="31">
        <f t="shared" si="305"/>
        <v>1.1012845035512653</v>
      </c>
      <c r="BT194" s="31">
        <f t="shared" si="305"/>
        <v>1.027941329871388</v>
      </c>
      <c r="BU194" s="31">
        <f t="shared" si="305"/>
        <v>1.0074612178129077</v>
      </c>
      <c r="BV194" s="31">
        <f t="shared" si="305"/>
        <v>1.04534240996969</v>
      </c>
      <c r="BW194" s="31">
        <f t="shared" si="305"/>
        <v>1.0179150387563562</v>
      </c>
      <c r="BX194" s="31">
        <f t="shared" si="305"/>
        <v>1.0048900943690988</v>
      </c>
      <c r="BY194" s="31">
        <f t="shared" si="305"/>
        <v>1.0004618602754385</v>
      </c>
      <c r="BZ194" s="31">
        <f t="shared" si="305"/>
        <v>0.96587716754503394</v>
      </c>
      <c r="CA194" s="31">
        <f t="shared" si="305"/>
        <v>1.0318301483795271</v>
      </c>
      <c r="CB194" s="31">
        <f t="shared" si="305"/>
        <v>1.0213860992304624</v>
      </c>
      <c r="CC194" s="31">
        <f t="shared" si="305"/>
        <v>1.0531007841928957</v>
      </c>
      <c r="CD194" s="31">
        <f t="shared" si="305"/>
        <v>1.0143993469996753</v>
      </c>
      <c r="CE194" s="31">
        <f t="shared" si="305"/>
        <v>1.0429654417359042</v>
      </c>
      <c r="CF194" s="31">
        <f t="shared" si="305"/>
        <v>1.0501077961430307</v>
      </c>
      <c r="CG194" s="31">
        <f t="shared" si="305"/>
        <v>1.0459024984346978</v>
      </c>
      <c r="CH194" s="31">
        <f t="shared" si="305"/>
        <v>1.0304802131103052</v>
      </c>
      <c r="CI194" s="31">
        <f t="shared" si="305"/>
        <v>1.0308034669047166</v>
      </c>
      <c r="CJ194" s="31">
        <f t="shared" si="305"/>
        <v>0.9953790730802724</v>
      </c>
      <c r="CK194" s="31">
        <f t="shared" si="305"/>
        <v>0.98416962422102672</v>
      </c>
      <c r="CL194" s="31">
        <f t="shared" si="305"/>
        <v>1.0213071194321777</v>
      </c>
      <c r="CM194" s="31">
        <f t="shared" si="305"/>
        <v>1.0341671062597537</v>
      </c>
      <c r="CN194" s="31">
        <f t="shared" si="305"/>
        <v>1.0309696556273478</v>
      </c>
      <c r="CO194" s="31">
        <f t="shared" si="305"/>
        <v>1.0038722186896716</v>
      </c>
      <c r="CP194" s="31">
        <f t="shared" si="305"/>
        <v>0.98029936189111622</v>
      </c>
      <c r="CQ194" s="31">
        <f t="shared" si="305"/>
        <v>0.95935040314465703</v>
      </c>
      <c r="CR194" s="31">
        <f t="shared" si="305"/>
        <v>0.90965105116990186</v>
      </c>
      <c r="CS194" s="31">
        <f t="shared" ref="CS194" si="306">(CS192+CS193)/(CR182+CR183)</f>
        <v>0.98827602847342966</v>
      </c>
      <c r="CT194" s="31">
        <f t="shared" ref="CT194" si="307">(CT192+CT193)/(CS182+CS183)</f>
        <v>1.0122258616692026</v>
      </c>
      <c r="CU194" s="31">
        <f t="shared" ref="CU194" si="308">(CU192+CU193)/(CT182+CT183)</f>
        <v>1.035566996499784</v>
      </c>
      <c r="CV194" s="31">
        <f t="shared" ref="CV194" si="309">(CV192+CV193)/(CU182+CU183)</f>
        <v>1.0441939814306147</v>
      </c>
      <c r="CW194" s="31">
        <f t="shared" ref="CW194" si="310">(CW192+CW193)/(CV182+CV183)</f>
        <v>1.0570505281562437</v>
      </c>
      <c r="CX194" s="31">
        <f t="shared" ref="CX194" si="311">(CX192+CX193)/(CW182+CW183)</f>
        <v>1.0173560034732183</v>
      </c>
      <c r="CY194" s="31">
        <f t="shared" ref="CY194" si="312">(CY192+CY193)/(CX182+CX183)</f>
        <v>1.0051193351081877</v>
      </c>
      <c r="CZ194" s="31">
        <f t="shared" ref="CZ194" si="313">(CZ192+CZ193)/(CY182+CY183)</f>
        <v>1.0294532469721844</v>
      </c>
      <c r="DA194" s="31">
        <f t="shared" ref="DA194" si="314">(DA192+DA193)/(CZ182+CZ183)</f>
        <v>1.0228528156618915</v>
      </c>
    </row>
    <row r="195" spans="53:105" x14ac:dyDescent="0.25">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c r="CO195" s="31"/>
      <c r="CP195" s="31"/>
      <c r="CQ195" s="31"/>
      <c r="CR195" s="31"/>
      <c r="CS195" s="31"/>
      <c r="CT195" s="31"/>
      <c r="CU195" s="31"/>
      <c r="CV195" s="31"/>
      <c r="CW195" s="31"/>
      <c r="CX195" s="31"/>
      <c r="CY195" s="31"/>
      <c r="CZ195" s="31"/>
      <c r="DA195" s="31"/>
    </row>
    <row r="196" spans="53:105" x14ac:dyDescent="0.25">
      <c r="BA196" s="31" t="s">
        <v>295</v>
      </c>
      <c r="BB196" s="31"/>
      <c r="BC196" s="31"/>
      <c r="BD196" s="31"/>
      <c r="BE196" s="31">
        <f>(BD187/BE187)*BE182</f>
        <v>200008.23694890767</v>
      </c>
      <c r="BF196" s="31">
        <f t="shared" ref="BF196:CR196" si="315">(BE187/BF187)*BF182</f>
        <v>209114.38124724987</v>
      </c>
      <c r="BG196" s="31">
        <f t="shared" si="315"/>
        <v>237933.68496199098</v>
      </c>
      <c r="BH196" s="31">
        <f t="shared" si="315"/>
        <v>300335.75386133365</v>
      </c>
      <c r="BI196" s="31">
        <f t="shared" si="315"/>
        <v>353222.69356714311</v>
      </c>
      <c r="BJ196" s="31">
        <f t="shared" si="315"/>
        <v>352478.96863558044</v>
      </c>
      <c r="BK196" s="31">
        <f t="shared" si="315"/>
        <v>351909.14200721693</v>
      </c>
      <c r="BL196" s="31">
        <f t="shared" si="315"/>
        <v>391987.47487739689</v>
      </c>
      <c r="BM196" s="31">
        <f t="shared" si="315"/>
        <v>462108.92886032735</v>
      </c>
      <c r="BN196" s="31">
        <f t="shared" si="315"/>
        <v>561285.07564976241</v>
      </c>
      <c r="BO196" s="31">
        <f t="shared" si="315"/>
        <v>655962.15413529112</v>
      </c>
      <c r="BP196" s="31">
        <f t="shared" si="315"/>
        <v>701544.48832330282</v>
      </c>
      <c r="BQ196" s="31">
        <f t="shared" si="315"/>
        <v>719394.84461869742</v>
      </c>
      <c r="BR196" s="31">
        <f t="shared" si="315"/>
        <v>679254.33448720188</v>
      </c>
      <c r="BS196" s="31">
        <f t="shared" si="315"/>
        <v>694419.49671029521</v>
      </c>
      <c r="BT196" s="31">
        <f t="shared" si="315"/>
        <v>768033.86227429868</v>
      </c>
      <c r="BU196" s="31">
        <f t="shared" si="315"/>
        <v>758383.31016812718</v>
      </c>
      <c r="BV196" s="31">
        <f t="shared" si="315"/>
        <v>784002.91567219258</v>
      </c>
      <c r="BW196" s="31">
        <f t="shared" si="315"/>
        <v>831929.66807124403</v>
      </c>
      <c r="BX196" s="31">
        <f t="shared" si="315"/>
        <v>869246.81055127585</v>
      </c>
      <c r="BY196" s="31">
        <f t="shared" si="315"/>
        <v>898951.85209131811</v>
      </c>
      <c r="BZ196" s="31">
        <f t="shared" si="315"/>
        <v>888364.25904966029</v>
      </c>
      <c r="CA196" s="31">
        <f t="shared" si="315"/>
        <v>855124.81750242878</v>
      </c>
      <c r="CB196" s="31">
        <f t="shared" si="315"/>
        <v>899241.39430283755</v>
      </c>
      <c r="CC196" s="31">
        <f t="shared" si="315"/>
        <v>925286.51144120772</v>
      </c>
      <c r="CD196" s="31">
        <f t="shared" si="315"/>
        <v>995488.86282987939</v>
      </c>
      <c r="CE196" s="31">
        <f t="shared" si="315"/>
        <v>1040796.9909506711</v>
      </c>
      <c r="CF196" s="31">
        <f t="shared" si="315"/>
        <v>1102566.6199030352</v>
      </c>
      <c r="CG196" s="31">
        <f t="shared" si="315"/>
        <v>1129430.1960599124</v>
      </c>
      <c r="CH196" s="31">
        <f t="shared" si="315"/>
        <v>1209136.0561476562</v>
      </c>
      <c r="CI196" s="31">
        <f t="shared" si="315"/>
        <v>1332979.1417285185</v>
      </c>
      <c r="CJ196" s="31">
        <f t="shared" si="315"/>
        <v>1413913.6657816651</v>
      </c>
      <c r="CK196" s="31">
        <f t="shared" si="315"/>
        <v>1434366.7573288295</v>
      </c>
      <c r="CL196" s="31">
        <f t="shared" si="315"/>
        <v>1513162.1111984202</v>
      </c>
      <c r="CM196" s="31">
        <f t="shared" si="315"/>
        <v>1703406.3468888607</v>
      </c>
      <c r="CN196" s="31">
        <f t="shared" si="315"/>
        <v>1926738.5010098969</v>
      </c>
      <c r="CO196" s="31">
        <f t="shared" si="315"/>
        <v>2100840.9130890425</v>
      </c>
      <c r="CP196" s="31">
        <f t="shared" si="315"/>
        <v>2238696.7790699401</v>
      </c>
      <c r="CQ196" s="31">
        <f t="shared" si="315"/>
        <v>2350194.4500597492</v>
      </c>
      <c r="CR196" s="31">
        <f t="shared" si="315"/>
        <v>2007919.5308032683</v>
      </c>
      <c r="CS196" s="31">
        <f t="shared" ref="CS196:DA196" si="316">(CR187/CS187)*CS182</f>
        <v>1952204.3518256212</v>
      </c>
      <c r="CT196" s="31">
        <f t="shared" si="316"/>
        <v>2040797.8862686257</v>
      </c>
      <c r="CU196" s="31">
        <f t="shared" si="316"/>
        <v>2056683.1710766053</v>
      </c>
      <c r="CV196" s="31">
        <f t="shared" si="316"/>
        <v>2199513.0687945466</v>
      </c>
      <c r="CW196" s="31">
        <f t="shared" si="316"/>
        <v>2339636.7909834515</v>
      </c>
      <c r="CX196" s="31">
        <f t="shared" si="316"/>
        <v>2273866.3720874935</v>
      </c>
      <c r="CY196" s="31">
        <f t="shared" si="316"/>
        <v>2268735.5962772826</v>
      </c>
      <c r="CZ196" s="31">
        <f t="shared" si="316"/>
        <v>2407297.6038314896</v>
      </c>
      <c r="DA196" s="31">
        <f t="shared" si="316"/>
        <v>2619205.3308410407</v>
      </c>
    </row>
    <row r="197" spans="53:105" x14ac:dyDescent="0.25">
      <c r="BA197" s="31"/>
      <c r="BB197" s="31"/>
      <c r="BC197" s="31"/>
      <c r="BD197" s="31"/>
      <c r="BE197" s="31">
        <f>(BD188/BE188)*BE183</f>
        <v>670457.02341519133</v>
      </c>
      <c r="BF197" s="31">
        <f t="shared" ref="BF197:CR197" si="317">(BE188/BF188)*BF183</f>
        <v>621376.88125704427</v>
      </c>
      <c r="BG197" s="31">
        <f t="shared" si="317"/>
        <v>589892.88802289474</v>
      </c>
      <c r="BH197" s="31">
        <f t="shared" si="317"/>
        <v>595645.96258093661</v>
      </c>
      <c r="BI197" s="31">
        <f t="shared" si="317"/>
        <v>645519.8229385392</v>
      </c>
      <c r="BJ197" s="31">
        <f t="shared" si="317"/>
        <v>699071.54416306363</v>
      </c>
      <c r="BK197" s="31">
        <f t="shared" si="317"/>
        <v>591717.13895527483</v>
      </c>
      <c r="BL197" s="31">
        <f t="shared" si="317"/>
        <v>598471.98982026405</v>
      </c>
      <c r="BM197" s="31">
        <f t="shared" si="317"/>
        <v>613098.63524410408</v>
      </c>
      <c r="BN197" s="31">
        <f t="shared" si="317"/>
        <v>628215.54275908717</v>
      </c>
      <c r="BO197" s="31">
        <f t="shared" si="317"/>
        <v>678162.36542280752</v>
      </c>
      <c r="BP197" s="31">
        <f t="shared" si="317"/>
        <v>641662.83088811149</v>
      </c>
      <c r="BQ197" s="31">
        <f t="shared" si="317"/>
        <v>679054.18130968383</v>
      </c>
      <c r="BR197" s="31">
        <f t="shared" si="317"/>
        <v>617497.39439609426</v>
      </c>
      <c r="BS197" s="31">
        <f t="shared" si="317"/>
        <v>597457.89551624842</v>
      </c>
      <c r="BT197" s="31">
        <f t="shared" si="317"/>
        <v>632947.68375139846</v>
      </c>
      <c r="BU197" s="31">
        <f t="shared" si="317"/>
        <v>634816.79326923087</v>
      </c>
      <c r="BV197" s="31">
        <f t="shared" si="317"/>
        <v>600073.6626192152</v>
      </c>
      <c r="BW197" s="31">
        <f t="shared" si="317"/>
        <v>613749.45348937018</v>
      </c>
      <c r="BX197" s="31">
        <f t="shared" si="317"/>
        <v>633660.57500952703</v>
      </c>
      <c r="BY197" s="31">
        <f t="shared" si="317"/>
        <v>644163.82102312939</v>
      </c>
      <c r="BZ197" s="31">
        <f t="shared" si="317"/>
        <v>655077.75307501305</v>
      </c>
      <c r="CA197" s="31">
        <f t="shared" si="317"/>
        <v>617911.11913557968</v>
      </c>
      <c r="CB197" s="31">
        <f t="shared" si="317"/>
        <v>620205.7827188971</v>
      </c>
      <c r="CC197" s="31">
        <f t="shared" si="317"/>
        <v>604887.45879589277</v>
      </c>
      <c r="CD197" s="31">
        <f t="shared" si="317"/>
        <v>613729.2186085803</v>
      </c>
      <c r="CE197" s="31">
        <f t="shared" si="317"/>
        <v>620046.70953762275</v>
      </c>
      <c r="CF197" s="31">
        <f t="shared" si="317"/>
        <v>599423.66953326308</v>
      </c>
      <c r="CG197" s="31">
        <f t="shared" si="317"/>
        <v>613766.67913355154</v>
      </c>
      <c r="CH197" s="31">
        <f t="shared" si="317"/>
        <v>620348.84759334137</v>
      </c>
      <c r="CI197" s="31">
        <f t="shared" si="317"/>
        <v>624418.4782714725</v>
      </c>
      <c r="CJ197" s="31">
        <f t="shared" si="317"/>
        <v>672921.66070516105</v>
      </c>
      <c r="CK197" s="31">
        <f t="shared" si="317"/>
        <v>647421.14425810694</v>
      </c>
      <c r="CL197" s="31">
        <f t="shared" si="317"/>
        <v>642306.61653360794</v>
      </c>
      <c r="CM197" s="31">
        <f t="shared" si="317"/>
        <v>623762.22989195678</v>
      </c>
      <c r="CN197" s="31">
        <f t="shared" si="317"/>
        <v>617194.81668044522</v>
      </c>
      <c r="CO197" s="31">
        <f t="shared" si="317"/>
        <v>631583.97028102574</v>
      </c>
      <c r="CP197" s="31">
        <f t="shared" si="317"/>
        <v>624622.50586018292</v>
      </c>
      <c r="CQ197" s="31">
        <f t="shared" si="317"/>
        <v>679496.3094427695</v>
      </c>
      <c r="CR197" s="31">
        <f t="shared" si="317"/>
        <v>729929.92208653362</v>
      </c>
      <c r="CS197" s="31">
        <f t="shared" ref="CS197:DA197" si="318">(CR188/CS188)*CS183</f>
        <v>609547.39530347043</v>
      </c>
      <c r="CT197" s="31">
        <f t="shared" si="318"/>
        <v>624262.27905649215</v>
      </c>
      <c r="CU197" s="31">
        <f t="shared" si="318"/>
        <v>630109.14599999995</v>
      </c>
      <c r="CV197" s="31">
        <f t="shared" si="318"/>
        <v>624465.27183635382</v>
      </c>
      <c r="CW197" s="31">
        <f t="shared" si="318"/>
        <v>637244.47102399869</v>
      </c>
      <c r="CX197" s="31">
        <f t="shared" si="318"/>
        <v>638818.51549833547</v>
      </c>
      <c r="CY197" s="31">
        <f t="shared" si="318"/>
        <v>642022.83327899349</v>
      </c>
      <c r="CZ197" s="31">
        <f t="shared" si="318"/>
        <v>636005.93083540653</v>
      </c>
      <c r="DA197" s="31">
        <f t="shared" si="318"/>
        <v>627767.30083896359</v>
      </c>
    </row>
    <row r="198" spans="53:105" x14ac:dyDescent="0.25">
      <c r="BA198" s="31"/>
      <c r="BB198" s="31"/>
      <c r="BC198" s="31"/>
      <c r="BD198" s="31"/>
      <c r="BE198" s="31">
        <f>(BE182+BE183)/(BE196+BE197)</f>
        <v>0.96523093827841033</v>
      </c>
      <c r="BF198" s="31">
        <f t="shared" ref="BF198:CR198" si="319">(BF182+BF183)/(BF196+BF197)</f>
        <v>1.0417930194606067</v>
      </c>
      <c r="BG198" s="31">
        <f t="shared" si="319"/>
        <v>1.0834394899478246</v>
      </c>
      <c r="BH198" s="31">
        <f t="shared" si="319"/>
        <v>1.0568296011216771</v>
      </c>
      <c r="BI198" s="31">
        <f t="shared" si="319"/>
        <v>0.97102104293412472</v>
      </c>
      <c r="BJ198" s="31">
        <f t="shared" si="319"/>
        <v>0.93091105761026283</v>
      </c>
      <c r="BK198" s="31">
        <f t="shared" si="319"/>
        <v>1.0715047051982121</v>
      </c>
      <c r="BL198" s="31">
        <f t="shared" si="319"/>
        <v>1.0672824458522199</v>
      </c>
      <c r="BM198" s="31">
        <f t="shared" si="319"/>
        <v>1.0531919954852678</v>
      </c>
      <c r="BN198" s="31">
        <f t="shared" si="319"/>
        <v>1.0266493191349102</v>
      </c>
      <c r="BO198" s="31">
        <f t="shared" si="319"/>
        <v>0.94991133242927517</v>
      </c>
      <c r="BP198" s="31">
        <f t="shared" si="319"/>
        <v>1.0072905207174832</v>
      </c>
      <c r="BQ198" s="31">
        <f t="shared" si="319"/>
        <v>0.94733520881857791</v>
      </c>
      <c r="BR198" s="31">
        <f t="shared" si="319"/>
        <v>1.0214754069699103</v>
      </c>
      <c r="BS198" s="31">
        <f t="shared" si="319"/>
        <v>1.1024265991259425</v>
      </c>
      <c r="BT198" s="31">
        <f t="shared" si="319"/>
        <v>1.0279221764806781</v>
      </c>
      <c r="BU198" s="31">
        <f t="shared" si="319"/>
        <v>1.007536531569827</v>
      </c>
      <c r="BV198" s="31">
        <f t="shared" si="319"/>
        <v>1.0442341288544672</v>
      </c>
      <c r="BW198" s="31">
        <f t="shared" si="319"/>
        <v>1.0168923228364974</v>
      </c>
      <c r="BX198" s="31">
        <f t="shared" si="319"/>
        <v>1.0046527247828967</v>
      </c>
      <c r="BY198" s="31">
        <f t="shared" si="319"/>
        <v>1.0005082748488774</v>
      </c>
      <c r="BZ198" s="31">
        <f t="shared" si="319"/>
        <v>0.96608747739565515</v>
      </c>
      <c r="CA198" s="31">
        <f t="shared" si="319"/>
        <v>1.0316788356626898</v>
      </c>
      <c r="CB198" s="31">
        <f t="shared" si="319"/>
        <v>1.0210292423859684</v>
      </c>
      <c r="CC198" s="31">
        <f t="shared" si="319"/>
        <v>1.0528214643138751</v>
      </c>
      <c r="CD198" s="31">
        <f t="shared" si="319"/>
        <v>1.0134735737881835</v>
      </c>
      <c r="CE198" s="31">
        <f t="shared" si="319"/>
        <v>1.0432047275072358</v>
      </c>
      <c r="CF198" s="31">
        <f t="shared" si="319"/>
        <v>1.0494771980112718</v>
      </c>
      <c r="CG198" s="31">
        <f t="shared" si="319"/>
        <v>1.0458956334451075</v>
      </c>
      <c r="CH198" s="31">
        <f t="shared" si="319"/>
        <v>1.0303801885139092</v>
      </c>
      <c r="CI198" s="31">
        <f t="shared" si="319"/>
        <v>1.0308748612864918</v>
      </c>
      <c r="CJ198" s="31">
        <f t="shared" si="319"/>
        <v>0.99513026909318503</v>
      </c>
      <c r="CK198" s="31">
        <f t="shared" si="319"/>
        <v>0.98418911861201352</v>
      </c>
      <c r="CL198" s="31">
        <f t="shared" si="319"/>
        <v>1.0217884266488002</v>
      </c>
      <c r="CM198" s="31">
        <f t="shared" si="319"/>
        <v>1.0343152722221995</v>
      </c>
      <c r="CN198" s="31">
        <f t="shared" si="319"/>
        <v>1.03064887030154</v>
      </c>
      <c r="CO198" s="31">
        <f t="shared" si="319"/>
        <v>1.0036323474765354</v>
      </c>
      <c r="CP198" s="31">
        <f t="shared" si="319"/>
        <v>0.97929211553800921</v>
      </c>
      <c r="CQ198" s="31">
        <f t="shared" si="319"/>
        <v>0.95943785380832136</v>
      </c>
      <c r="CR198" s="31">
        <f t="shared" si="319"/>
        <v>0.90791076820397032</v>
      </c>
      <c r="CS198" s="31">
        <f t="shared" ref="CS198" si="320">(CS182+CS183)/(CS196+CS197)</f>
        <v>0.98647068469146826</v>
      </c>
      <c r="CT198" s="31">
        <f t="shared" ref="CT198" si="321">(CT182+CT183)/(CT196+CT197)</f>
        <v>1.0117805350450886</v>
      </c>
      <c r="CU198" s="31">
        <f t="shared" ref="CU198" si="322">(CU182+CU183)/(CU196+CU197)</f>
        <v>1.0356453613160546</v>
      </c>
      <c r="CV198" s="31">
        <f t="shared" ref="CV198" si="323">(CV182+CV183)/(CV196+CV197)</f>
        <v>1.044391154693167</v>
      </c>
      <c r="CW198" s="31">
        <f t="shared" ref="CW198" si="324">(CW182+CW183)/(CW196+CW197)</f>
        <v>1.0572836881903565</v>
      </c>
      <c r="CX198" s="31">
        <f t="shared" ref="CX198" si="325">(CX182+CX183)/(CX196+CX197)</f>
        <v>1.0171278783457831</v>
      </c>
      <c r="CY198" s="31">
        <f t="shared" ref="CY198" si="326">(CY182+CY183)/(CY196+CY197)</f>
        <v>1.0050968057991625</v>
      </c>
      <c r="CZ198" s="31">
        <f t="shared" ref="CZ198" si="327">(CZ182+CZ183)/(CZ196+CZ197)</f>
        <v>1.0297178589985778</v>
      </c>
      <c r="DA198" s="31">
        <f t="shared" ref="DA198" si="328">(DA182+DA183)/(DA196+DA197)</f>
        <v>1.0228484735584638</v>
      </c>
    </row>
    <row r="199" spans="53:105" x14ac:dyDescent="0.25">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c r="CO199" s="31"/>
      <c r="CP199" s="31"/>
      <c r="CQ199" s="31"/>
      <c r="CR199" s="31"/>
      <c r="CS199" s="31"/>
      <c r="CT199" s="31"/>
      <c r="CU199" s="31"/>
      <c r="CV199" s="31"/>
      <c r="CW199" s="31"/>
      <c r="CX199" s="31"/>
      <c r="CY199" s="31"/>
      <c r="CZ199" s="31"/>
      <c r="DA199" s="31"/>
    </row>
    <row r="200" spans="53:105" x14ac:dyDescent="0.25">
      <c r="BA200" s="31" t="s">
        <v>296</v>
      </c>
      <c r="BB200" s="31"/>
      <c r="BC200" s="31"/>
      <c r="BD200" s="31"/>
      <c r="BE200" s="31">
        <f>SQRT(BE194*BE198)</f>
        <v>0.96520314901296245</v>
      </c>
      <c r="BF200" s="31">
        <f t="shared" ref="BF200:CR200" si="329">SQRT(BF194*BF198)</f>
        <v>1.0415308315478844</v>
      </c>
      <c r="BG200" s="31">
        <f t="shared" si="329"/>
        <v>1.0837194290415801</v>
      </c>
      <c r="BH200" s="31">
        <f t="shared" si="329"/>
        <v>1.0584743402214052</v>
      </c>
      <c r="BI200" s="31">
        <f t="shared" si="329"/>
        <v>0.97210532656723048</v>
      </c>
      <c r="BJ200" s="31">
        <f t="shared" si="329"/>
        <v>0.93095624305857194</v>
      </c>
      <c r="BK200" s="31">
        <f t="shared" si="329"/>
        <v>1.0720495801598267</v>
      </c>
      <c r="BL200" s="31">
        <f t="shared" si="329"/>
        <v>1.0675155703487147</v>
      </c>
      <c r="BM200" s="31">
        <f t="shared" si="329"/>
        <v>1.0529499828642328</v>
      </c>
      <c r="BN200" s="31">
        <f t="shared" si="329"/>
        <v>1.0264742102906135</v>
      </c>
      <c r="BO200" s="31">
        <f t="shared" si="329"/>
        <v>0.94986123451784299</v>
      </c>
      <c r="BP200" s="31">
        <f t="shared" si="329"/>
        <v>1.0071149716727681</v>
      </c>
      <c r="BQ200" s="31">
        <f t="shared" si="329"/>
        <v>0.94735061895111938</v>
      </c>
      <c r="BR200" s="31">
        <f t="shared" si="329"/>
        <v>1.0216295449095327</v>
      </c>
      <c r="BS200" s="31">
        <f t="shared" si="329"/>
        <v>1.1018554033629473</v>
      </c>
      <c r="BT200" s="31">
        <f t="shared" si="329"/>
        <v>1.0279317531314225</v>
      </c>
      <c r="BU200" s="31">
        <f t="shared" si="329"/>
        <v>1.0074988739876245</v>
      </c>
      <c r="BV200" s="31">
        <f t="shared" si="329"/>
        <v>1.0447881224580076</v>
      </c>
      <c r="BW200" s="31">
        <f t="shared" si="329"/>
        <v>1.0174035522894318</v>
      </c>
      <c r="BX200" s="31">
        <f t="shared" si="329"/>
        <v>1.0047714025664034</v>
      </c>
      <c r="BY200" s="31">
        <f t="shared" si="329"/>
        <v>1.0004850672929995</v>
      </c>
      <c r="BZ200" s="31">
        <f t="shared" si="329"/>
        <v>0.96598231674686597</v>
      </c>
      <c r="CA200" s="31">
        <f t="shared" si="329"/>
        <v>1.0317544892472488</v>
      </c>
      <c r="CB200" s="31">
        <f t="shared" si="329"/>
        <v>1.0212076552204448</v>
      </c>
      <c r="CC200" s="31">
        <f t="shared" si="329"/>
        <v>1.0529611149914579</v>
      </c>
      <c r="CD200" s="31">
        <f t="shared" si="329"/>
        <v>1.0139363547344382</v>
      </c>
      <c r="CE200" s="31">
        <f t="shared" si="329"/>
        <v>1.0430850777599916</v>
      </c>
      <c r="CF200" s="31">
        <f t="shared" si="329"/>
        <v>1.0497924497280307</v>
      </c>
      <c r="CG200" s="31">
        <f t="shared" si="329"/>
        <v>1.0458990659342702</v>
      </c>
      <c r="CH200" s="31">
        <f t="shared" si="329"/>
        <v>1.0304301995984249</v>
      </c>
      <c r="CI200" s="31">
        <f t="shared" si="329"/>
        <v>1.0308391634775207</v>
      </c>
      <c r="CJ200" s="31">
        <f t="shared" si="329"/>
        <v>0.9952546633119066</v>
      </c>
      <c r="CK200" s="31">
        <f t="shared" si="329"/>
        <v>0.98417937136825262</v>
      </c>
      <c r="CL200" s="31">
        <f t="shared" si="329"/>
        <v>1.0215477446942083</v>
      </c>
      <c r="CM200" s="31">
        <f t="shared" si="329"/>
        <v>1.0342411865876844</v>
      </c>
      <c r="CN200" s="31">
        <f t="shared" si="329"/>
        <v>1.0308092504859925</v>
      </c>
      <c r="CO200" s="31">
        <f t="shared" si="329"/>
        <v>1.0037522759177153</v>
      </c>
      <c r="CP200" s="31">
        <f t="shared" si="329"/>
        <v>0.97979560928129894</v>
      </c>
      <c r="CQ200" s="31">
        <f t="shared" si="329"/>
        <v>0.95939412748007669</v>
      </c>
      <c r="CR200" s="31">
        <f t="shared" si="329"/>
        <v>0.90878049311437947</v>
      </c>
      <c r="CS200" s="31">
        <f t="shared" ref="CS200:DA200" si="330">SQRT(CS194*CS198)</f>
        <v>0.9873729439641078</v>
      </c>
      <c r="CT200" s="31">
        <f t="shared" si="330"/>
        <v>1.0120031738616937</v>
      </c>
      <c r="CU200" s="31">
        <f t="shared" si="330"/>
        <v>1.0356061781666814</v>
      </c>
      <c r="CV200" s="31">
        <f t="shared" si="330"/>
        <v>1.0442925634083464</v>
      </c>
      <c r="CW200" s="31">
        <f t="shared" si="330"/>
        <v>1.057167101745319</v>
      </c>
      <c r="CX200" s="31">
        <f t="shared" si="330"/>
        <v>1.0172419345146264</v>
      </c>
      <c r="CY200" s="31">
        <f t="shared" si="330"/>
        <v>1.0051080703905513</v>
      </c>
      <c r="CZ200" s="31">
        <f t="shared" si="330"/>
        <v>1.0295855444844455</v>
      </c>
      <c r="DA200" s="31">
        <f t="shared" si="330"/>
        <v>1.0228506446078736</v>
      </c>
    </row>
    <row r="201" spans="53:105" x14ac:dyDescent="0.25">
      <c r="BA201" s="31" t="s">
        <v>289</v>
      </c>
      <c r="BB201" s="31"/>
      <c r="BC201" s="44"/>
      <c r="BD201" s="31">
        <v>1</v>
      </c>
      <c r="BE201" s="31">
        <f>BE200</f>
        <v>0.96520314901296245</v>
      </c>
      <c r="BF201" s="31">
        <f>BF200*BE201</f>
        <v>1.0052888384041074</v>
      </c>
      <c r="BG201" s="31">
        <f t="shared" ref="BG201:DA201" si="331">BG200*BF201</f>
        <v>1.0894510459771727</v>
      </c>
      <c r="BH201" s="31">
        <f t="shared" si="331"/>
        <v>1.1531559770942077</v>
      </c>
      <c r="BI201" s="31">
        <f t="shared" si="331"/>
        <v>1.1209890676961185</v>
      </c>
      <c r="BJ201" s="31">
        <f t="shared" si="331"/>
        <v>1.0435917709721096</v>
      </c>
      <c r="BK201" s="31">
        <f t="shared" si="331"/>
        <v>1.1187821199289001</v>
      </c>
      <c r="BL201" s="31">
        <f t="shared" si="331"/>
        <v>1.1943173328518439</v>
      </c>
      <c r="BM201" s="31">
        <f t="shared" si="331"/>
        <v>1.2575564151608054</v>
      </c>
      <c r="BN201" s="31">
        <f t="shared" si="331"/>
        <v>1.2908492281480826</v>
      </c>
      <c r="BO201" s="31">
        <f t="shared" si="331"/>
        <v>1.2261276414251425</v>
      </c>
      <c r="BP201" s="31">
        <f t="shared" si="331"/>
        <v>1.2348515048610804</v>
      </c>
      <c r="BQ201" s="31">
        <f t="shared" si="331"/>
        <v>1.1698373374428657</v>
      </c>
      <c r="BR201" s="31">
        <f t="shared" si="331"/>
        <v>1.1951403866699344</v>
      </c>
      <c r="BS201" s="31">
        <f t="shared" si="331"/>
        <v>1.3168718928295493</v>
      </c>
      <c r="BT201" s="31">
        <f t="shared" si="331"/>
        <v>1.3536544334457734</v>
      </c>
      <c r="BU201" s="31">
        <f t="shared" si="331"/>
        <v>1.3638053174649725</v>
      </c>
      <c r="BV201" s="31">
        <f t="shared" si="331"/>
        <v>1.4248875970324755</v>
      </c>
      <c r="BW201" s="31">
        <f t="shared" si="331"/>
        <v>1.4496857028339929</v>
      </c>
      <c r="BX201" s="31">
        <f t="shared" si="331"/>
        <v>1.4566027369169734</v>
      </c>
      <c r="BY201" s="31">
        <f t="shared" si="331"/>
        <v>1.4573092872635454</v>
      </c>
      <c r="BZ201" s="31">
        <f t="shared" si="331"/>
        <v>1.4077350015275636</v>
      </c>
      <c r="CA201" s="31">
        <f t="shared" si="331"/>
        <v>1.4524369074965464</v>
      </c>
      <c r="CB201" s="31">
        <f t="shared" si="331"/>
        <v>1.4832396886601822</v>
      </c>
      <c r="CC201" s="31">
        <f t="shared" si="331"/>
        <v>1.5617937163712083</v>
      </c>
      <c r="CD201" s="31">
        <f t="shared" si="331"/>
        <v>1.5835594276245741</v>
      </c>
      <c r="CE201" s="31">
        <f t="shared" si="331"/>
        <v>1.6517872087013468</v>
      </c>
      <c r="CF201" s="31">
        <f t="shared" si="331"/>
        <v>1.7340337402520127</v>
      </c>
      <c r="CG201" s="31">
        <f t="shared" si="331"/>
        <v>1.8136242692280891</v>
      </c>
      <c r="CH201" s="31">
        <f t="shared" si="331"/>
        <v>1.8688132177372472</v>
      </c>
      <c r="CI201" s="31">
        <f t="shared" si="331"/>
        <v>1.9264458540679976</v>
      </c>
      <c r="CJ201" s="31">
        <f t="shared" si="331"/>
        <v>1.9173042198790633</v>
      </c>
      <c r="CK201" s="31">
        <f t="shared" si="331"/>
        <v>1.8869712618422745</v>
      </c>
      <c r="CL201" s="31">
        <f t="shared" si="331"/>
        <v>1.9276312368377599</v>
      </c>
      <c r="CM201" s="31">
        <f t="shared" si="331"/>
        <v>1.9936356176905705</v>
      </c>
      <c r="CN201" s="31">
        <f t="shared" si="331"/>
        <v>2.0550580368137958</v>
      </c>
      <c r="CO201" s="31">
        <f t="shared" si="331"/>
        <v>2.0627691815948395</v>
      </c>
      <c r="CP201" s="31">
        <f t="shared" si="331"/>
        <v>2.0210921870874019</v>
      </c>
      <c r="CQ201" s="31">
        <f t="shared" si="331"/>
        <v>1.9390239753875178</v>
      </c>
      <c r="CR201" s="31">
        <f t="shared" si="331"/>
        <v>1.7621471645132729</v>
      </c>
      <c r="CS201" s="31">
        <f t="shared" si="331"/>
        <v>1.7398964335234752</v>
      </c>
      <c r="CT201" s="31">
        <f t="shared" si="331"/>
        <v>1.7607807129163984</v>
      </c>
      <c r="CU201" s="31">
        <f t="shared" si="331"/>
        <v>1.8234753846929561</v>
      </c>
      <c r="CV201" s="31">
        <f t="shared" si="331"/>
        <v>1.9042417837930277</v>
      </c>
      <c r="CW201" s="31">
        <f t="shared" si="331"/>
        <v>2.0131017675948115</v>
      </c>
      <c r="CX201" s="31">
        <f t="shared" si="331"/>
        <v>2.0478115364429601</v>
      </c>
      <c r="CY201" s="31">
        <f t="shared" si="331"/>
        <v>2.0582719019176938</v>
      </c>
      <c r="CZ201" s="31">
        <f t="shared" si="331"/>
        <v>2.1191669968329641</v>
      </c>
      <c r="DA201" s="31">
        <f t="shared" si="331"/>
        <v>2.1675913287423287</v>
      </c>
    </row>
    <row r="202" spans="53:105" x14ac:dyDescent="0.25">
      <c r="BA202" s="31" t="s">
        <v>329</v>
      </c>
      <c r="BB202" s="31"/>
      <c r="BC202" s="45"/>
      <c r="BD202" s="40">
        <f>BD201/$CU201*100</f>
        <v>54.84033447308552</v>
      </c>
      <c r="BE202" s="40">
        <f>BE201/$CU201*100</f>
        <v>52.932063526346262</v>
      </c>
      <c r="BF202" s="40">
        <f t="shared" ref="BF202:DA202" si="332">BF201/$CU201*100</f>
        <v>55.130376140140868</v>
      </c>
      <c r="BG202" s="40">
        <f t="shared" si="332"/>
        <v>59.745859753441025</v>
      </c>
      <c r="BH202" s="40">
        <f t="shared" si="332"/>
        <v>63.239459483484097</v>
      </c>
      <c r="BI202" s="40">
        <f t="shared" si="332"/>
        <v>61.475415413127443</v>
      </c>
      <c r="BJ202" s="40">
        <f t="shared" si="332"/>
        <v>57.230921773470158</v>
      </c>
      <c r="BK202" s="40">
        <f t="shared" si="332"/>
        <v>61.354385659408564</v>
      </c>
      <c r="BL202" s="40">
        <f t="shared" si="332"/>
        <v>65.496762000598522</v>
      </c>
      <c r="BM202" s="40">
        <f t="shared" si="332"/>
        <v>68.964814426192973</v>
      </c>
      <c r="BN202" s="40">
        <f t="shared" si="332"/>
        <v>70.790603425965131</v>
      </c>
      <c r="BO202" s="40">
        <f t="shared" si="332"/>
        <v>67.241249962450283</v>
      </c>
      <c r="BP202" s="40">
        <f t="shared" si="332"/>
        <v>67.719669551174647</v>
      </c>
      <c r="BQ202" s="40">
        <f t="shared" si="332"/>
        <v>64.154270864470561</v>
      </c>
      <c r="BR202" s="40">
        <f t="shared" si="332"/>
        <v>65.541898547271956</v>
      </c>
      <c r="BS202" s="40">
        <f t="shared" si="332"/>
        <v>72.217695060977718</v>
      </c>
      <c r="BT202" s="40">
        <f t="shared" si="332"/>
        <v>74.234861891141293</v>
      </c>
      <c r="BU202" s="40">
        <f t="shared" si="332"/>
        <v>74.791539765951683</v>
      </c>
      <c r="BV202" s="40">
        <f t="shared" si="332"/>
        <v>78.141312407812052</v>
      </c>
      <c r="BW202" s="40">
        <f t="shared" si="332"/>
        <v>79.501248824266241</v>
      </c>
      <c r="BX202" s="40">
        <f t="shared" si="332"/>
        <v>79.880581286938607</v>
      </c>
      <c r="BY202" s="40">
        <f t="shared" si="332"/>
        <v>79.919328744266693</v>
      </c>
      <c r="BZ202" s="40">
        <f t="shared" si="332"/>
        <v>77.200658333241151</v>
      </c>
      <c r="CA202" s="40">
        <f t="shared" si="332"/>
        <v>79.65212580816457</v>
      </c>
      <c r="CB202" s="40">
        <f t="shared" si="332"/>
        <v>81.341360629879617</v>
      </c>
      <c r="CC202" s="40">
        <f t="shared" si="332"/>
        <v>85.649289783760324</v>
      </c>
      <c r="CD202" s="40">
        <f t="shared" si="332"/>
        <v>86.842928668939507</v>
      </c>
      <c r="CE202" s="40">
        <f t="shared" si="332"/>
        <v>90.584563003546165</v>
      </c>
      <c r="CF202" s="40">
        <f t="shared" si="332"/>
        <v>95.094990303035871</v>
      </c>
      <c r="CG202" s="40">
        <f t="shared" si="332"/>
        <v>99.459761532973701</v>
      </c>
      <c r="CH202" s="40">
        <f t="shared" si="332"/>
        <v>102.48634192843382</v>
      </c>
      <c r="CI202" s="40">
        <f t="shared" si="332"/>
        <v>105.6469349813779</v>
      </c>
      <c r="CJ202" s="40">
        <f t="shared" si="332"/>
        <v>105.14560470482613</v>
      </c>
      <c r="CK202" s="40">
        <f t="shared" si="332"/>
        <v>103.48213514053057</v>
      </c>
      <c r="CL202" s="40">
        <f t="shared" si="332"/>
        <v>105.7119417689503</v>
      </c>
      <c r="CM202" s="40">
        <f t="shared" si="332"/>
        <v>109.33164409160734</v>
      </c>
      <c r="CN202" s="40">
        <f t="shared" si="332"/>
        <v>112.70007010047105</v>
      </c>
      <c r="CO202" s="40">
        <f t="shared" si="332"/>
        <v>113.12295185943388</v>
      </c>
      <c r="CP202" s="40">
        <f t="shared" si="332"/>
        <v>110.83737154081305</v>
      </c>
      <c r="CQ202" s="40">
        <f t="shared" si="332"/>
        <v>106.33672336158342</v>
      </c>
      <c r="CR202" s="40">
        <f t="shared" si="332"/>
        <v>96.636739892707141</v>
      </c>
      <c r="CS202" s="40">
        <f t="shared" si="332"/>
        <v>95.416502362955995</v>
      </c>
      <c r="CT202" s="40">
        <f t="shared" si="332"/>
        <v>96.561803230093261</v>
      </c>
      <c r="CU202" s="40">
        <f t="shared" si="332"/>
        <v>100</v>
      </c>
      <c r="CV202" s="40">
        <f t="shared" si="332"/>
        <v>104.42925634083464</v>
      </c>
      <c r="CW202" s="40">
        <f t="shared" si="332"/>
        <v>110.39917426325914</v>
      </c>
      <c r="CX202" s="40">
        <f t="shared" si="332"/>
        <v>112.3026695963751</v>
      </c>
      <c r="CY202" s="40">
        <f t="shared" si="332"/>
        <v>112.87631953772019</v>
      </c>
      <c r="CZ202" s="40">
        <f t="shared" si="332"/>
        <v>116.21582691064391</v>
      </c>
      <c r="DA202" s="40">
        <f t="shared" si="332"/>
        <v>118.87143346918918</v>
      </c>
    </row>
    <row r="203" spans="53:105" x14ac:dyDescent="0.25">
      <c r="BA203" s="31"/>
      <c r="BB203" s="31"/>
      <c r="BC203" s="31"/>
      <c r="BD203" s="31"/>
      <c r="BE203" s="31"/>
      <c r="BF203" s="31"/>
    </row>
    <row r="204" spans="53:105" x14ac:dyDescent="0.25">
      <c r="BA204" s="21" t="s">
        <v>297</v>
      </c>
      <c r="BB204" s="31"/>
      <c r="BC204" s="31"/>
      <c r="BD204" s="31"/>
      <c r="BE204" s="31"/>
      <c r="BF204" s="31"/>
    </row>
    <row r="205" spans="53:105" x14ac:dyDescent="0.25">
      <c r="BA205" s="31" t="s">
        <v>328</v>
      </c>
      <c r="BB205" s="31"/>
      <c r="BC205" s="31"/>
      <c r="BD205" s="31"/>
      <c r="BE205" s="31"/>
      <c r="BF205" s="31"/>
    </row>
    <row r="206" spans="53:105" x14ac:dyDescent="0.25">
      <c r="BA206" s="31" t="s">
        <v>298</v>
      </c>
      <c r="BB206" s="31"/>
      <c r="BD206" s="32">
        <f>'Downloaded GO'!C$27*1000</f>
        <v>66100</v>
      </c>
      <c r="BE206" s="32">
        <f>'Downloaded GO'!D$27*1000</f>
        <v>57500</v>
      </c>
      <c r="BF206" s="32">
        <f>'Downloaded GO'!E$27*1000</f>
        <v>74100</v>
      </c>
      <c r="BG206" s="32">
        <f>'Downloaded GO'!F$27*1000</f>
        <v>82000</v>
      </c>
      <c r="BH206" s="32">
        <f>'Downloaded GO'!G$27*1000</f>
        <v>94000</v>
      </c>
      <c r="BI206" s="32">
        <f>'Downloaded GO'!H$27*1000</f>
        <v>87000</v>
      </c>
      <c r="BJ206" s="32">
        <f>'Downloaded GO'!I$27*1000</f>
        <v>87000</v>
      </c>
      <c r="BK206" s="32">
        <f>'Downloaded GO'!J$27*1000</f>
        <v>114200</v>
      </c>
      <c r="BL206" s="32">
        <f>'Downloaded GO'!K$27*1000</f>
        <v>137300</v>
      </c>
      <c r="BM206" s="32">
        <f>'Downloaded GO'!L$27*1000</f>
        <v>157800</v>
      </c>
      <c r="BN206" s="32">
        <f>'Downloaded GO'!M$27*1000</f>
        <v>160800</v>
      </c>
      <c r="BO206" s="32">
        <f>'Downloaded GO'!N$27*1000</f>
        <v>135200</v>
      </c>
      <c r="BP206" s="32">
        <f>'Downloaded GO'!O$27*1000</f>
        <v>152900</v>
      </c>
      <c r="BQ206" s="32">
        <f>'Downloaded GO'!P$27*1000</f>
        <v>148000</v>
      </c>
      <c r="BR206" s="32">
        <f>'Downloaded GO'!Q$27*1000</f>
        <v>185700</v>
      </c>
      <c r="BS206" s="32">
        <f>'Downloaded GO'!R$27*1000</f>
        <v>224100</v>
      </c>
      <c r="BT206" s="32">
        <f>'Downloaded GO'!S$27*1000</f>
        <v>231200</v>
      </c>
      <c r="BU206" s="32">
        <f>'Downloaded GO'!T$27*1000</f>
        <v>234900</v>
      </c>
      <c r="BV206" s="32">
        <f>'Downloaded GO'!U$27*1000</f>
        <v>245600</v>
      </c>
      <c r="BW206" s="32">
        <f>'Downloaded GO'!V$27*1000</f>
        <v>265100</v>
      </c>
      <c r="BX206" s="32">
        <f>'Downloaded GO'!W$27*1000</f>
        <v>276100</v>
      </c>
      <c r="BY206" s="32">
        <f>'Downloaded GO'!X$27*1000</f>
        <v>255800</v>
      </c>
      <c r="BZ206" s="32">
        <f>'Downloaded GO'!Y$27*1000</f>
        <v>246200</v>
      </c>
      <c r="CA206" s="32">
        <f>'Downloaded GO'!Z$27*1000</f>
        <v>283000</v>
      </c>
      <c r="CB206" s="32">
        <f>'Downloaded GO'!AA$27*1000</f>
        <v>319700</v>
      </c>
      <c r="CC206" s="32">
        <f>'Downloaded GO'!AB$27*1000</f>
        <v>374500</v>
      </c>
      <c r="CD206" s="32">
        <f>'Downloaded GO'!AC$27*1000</f>
        <v>391400</v>
      </c>
      <c r="CE206" s="32">
        <f>'Downloaded GO'!AD$27*1000</f>
        <v>397400</v>
      </c>
      <c r="CF206" s="32">
        <f>'Downloaded GO'!AE$27*1000</f>
        <v>431000</v>
      </c>
      <c r="CG206" s="32">
        <f>'Downloaded GO'!AF$27*1000</f>
        <v>447725</v>
      </c>
      <c r="CH206" s="32">
        <f>'Downloaded GO'!AG$27*1000</f>
        <v>503058</v>
      </c>
      <c r="CI206" s="32">
        <f>'Downloaded GO'!AH$27*1000</f>
        <v>482401</v>
      </c>
      <c r="CJ206" s="32">
        <f>'Downloaded GO'!AI$27*1000</f>
        <v>458572</v>
      </c>
      <c r="CK206" s="32">
        <f>'Downloaded GO'!AJ$27*1000</f>
        <v>477236</v>
      </c>
      <c r="CL206" s="32">
        <f>'Downloaded GO'!AK$27*1000</f>
        <v>488775.00000000006</v>
      </c>
      <c r="CM206" s="32">
        <f>'Downloaded GO'!AL$27*1000</f>
        <v>508118</v>
      </c>
      <c r="CN206" s="32">
        <f>'Downloaded GO'!AM$27*1000</f>
        <v>523123.00000000006</v>
      </c>
      <c r="CO206" s="32">
        <f>'Downloaded GO'!AN$27*1000</f>
        <v>525701</v>
      </c>
      <c r="CP206" s="32">
        <f>'Downloaded GO'!AO$27*1000</f>
        <v>513087</v>
      </c>
      <c r="CQ206" s="32">
        <f>'Downloaded GO'!AP$27*1000</f>
        <v>425155.00000000006</v>
      </c>
      <c r="CR206" s="32">
        <f>'Downloaded GO'!AQ$27*1000</f>
        <v>342626.00000000006</v>
      </c>
      <c r="CS206" s="32">
        <f>'Downloaded GO'!AR$27*1000</f>
        <v>434724</v>
      </c>
      <c r="CT206" s="32">
        <f>'Downloaded GO'!AS$27*1000</f>
        <v>498070</v>
      </c>
      <c r="CU206" s="32">
        <f>'Downloaded GO'!AT$27*1000</f>
        <v>513233.00000000006</v>
      </c>
      <c r="CV206" s="32">
        <f>'Downloaded GO'!AU$27*1000</f>
        <v>565267</v>
      </c>
      <c r="CW206" s="32">
        <f>'Downloaded GO'!AV$27*1000</f>
        <v>628640</v>
      </c>
      <c r="CX206" s="32">
        <f>'Downloaded GO'!AW$27*1000</f>
        <v>676936</v>
      </c>
      <c r="CY206" s="32">
        <f>'Downloaded GO'!AX$27*1000</f>
        <v>700505</v>
      </c>
      <c r="CZ206" s="32">
        <f>'Downloaded GO'!AY$27*1000</f>
        <v>711124</v>
      </c>
      <c r="DA206" s="32">
        <f>'Downloaded GO'!AZ$27*1000</f>
        <v>754251</v>
      </c>
    </row>
    <row r="207" spans="53:105" x14ac:dyDescent="0.25">
      <c r="BA207" s="31" t="s">
        <v>299</v>
      </c>
      <c r="BB207" s="31"/>
      <c r="BD207" s="32">
        <f>'Downloaded GO'!C$28*1000</f>
        <v>37100</v>
      </c>
      <c r="BE207" s="32">
        <f>'Downloaded GO'!D$28*1000</f>
        <v>35300</v>
      </c>
      <c r="BF207" s="32">
        <f>'Downloaded GO'!E$28*1000</f>
        <v>34200</v>
      </c>
      <c r="BG207" s="32">
        <f>'Downloaded GO'!F$28*1000</f>
        <v>34700</v>
      </c>
      <c r="BH207" s="32">
        <f>'Downloaded GO'!G$28*1000</f>
        <v>41100</v>
      </c>
      <c r="BI207" s="32">
        <f>'Downloaded GO'!H$28*1000</f>
        <v>46100</v>
      </c>
      <c r="BJ207" s="32">
        <f>'Downloaded GO'!I$28*1000</f>
        <v>50600</v>
      </c>
      <c r="BK207" s="32">
        <f>'Downloaded GO'!J$28*1000</f>
        <v>52900</v>
      </c>
      <c r="BL207" s="32">
        <f>'Downloaded GO'!K$28*1000</f>
        <v>57100</v>
      </c>
      <c r="BM207" s="32">
        <f>'Downloaded GO'!L$28*1000</f>
        <v>64500</v>
      </c>
      <c r="BN207" s="32">
        <f>'Downloaded GO'!M$28*1000</f>
        <v>79700</v>
      </c>
      <c r="BO207" s="32">
        <f>'Downloaded GO'!N$28*1000</f>
        <v>91500</v>
      </c>
      <c r="BP207" s="32">
        <f>'Downloaded GO'!O$28*1000</f>
        <v>96300</v>
      </c>
      <c r="BQ207" s="32">
        <f>'Downloaded GO'!P$28*1000</f>
        <v>94400</v>
      </c>
      <c r="BR207" s="32">
        <f>'Downloaded GO'!Q$28*1000</f>
        <v>100600</v>
      </c>
      <c r="BS207" s="32">
        <f>'Downloaded GO'!R$28*1000</f>
        <v>105500</v>
      </c>
      <c r="BT207" s="32">
        <f>'Downloaded GO'!S$28*1000</f>
        <v>118500</v>
      </c>
      <c r="BU207" s="32">
        <f>'Downloaded GO'!T$28*1000</f>
        <v>129699.99999999999</v>
      </c>
      <c r="BV207" s="32">
        <f>'Downloaded GO'!U$28*1000</f>
        <v>131700</v>
      </c>
      <c r="BW207" s="32">
        <f>'Downloaded GO'!V$28*1000</f>
        <v>138900</v>
      </c>
      <c r="BX207" s="32">
        <f>'Downloaded GO'!W$28*1000</f>
        <v>143800</v>
      </c>
      <c r="BY207" s="32">
        <f>'Downloaded GO'!X$28*1000</f>
        <v>156700</v>
      </c>
      <c r="BZ207" s="32">
        <f>'Downloaded GO'!Y$28*1000</f>
        <v>154500</v>
      </c>
      <c r="CA207" s="32">
        <f>'Downloaded GO'!Z$28*1000</f>
        <v>154600</v>
      </c>
      <c r="CB207" s="32">
        <f>'Downloaded GO'!AA$28*1000</f>
        <v>145500</v>
      </c>
      <c r="CC207" s="32">
        <f>'Downloaded GO'!AB$28*1000</f>
        <v>133600</v>
      </c>
      <c r="CD207" s="32">
        <f>'Downloaded GO'!AC$28*1000</f>
        <v>128400</v>
      </c>
      <c r="CE207" s="32">
        <f>'Downloaded GO'!AD$28*1000</f>
        <v>136800</v>
      </c>
      <c r="CF207" s="32">
        <f>'Downloaded GO'!AE$28*1000</f>
        <v>155600</v>
      </c>
      <c r="CG207" s="32">
        <f>'Downloaded GO'!AF$28*1000</f>
        <v>184008</v>
      </c>
      <c r="CH207" s="32">
        <f>'Downloaded GO'!AG$28*1000</f>
        <v>180391</v>
      </c>
      <c r="CI207" s="32">
        <f>'Downloaded GO'!AH$28*1000</f>
        <v>161904</v>
      </c>
      <c r="CJ207" s="32">
        <f>'Downloaded GO'!AI$28*1000</f>
        <v>181438.00000000003</v>
      </c>
      <c r="CK207" s="32">
        <f>'Downloaded GO'!AJ$28*1000</f>
        <v>175910</v>
      </c>
      <c r="CL207" s="32">
        <f>'Downloaded GO'!AK$28*1000</f>
        <v>172253</v>
      </c>
      <c r="CM207" s="32">
        <f>'Downloaded GO'!AL$28*1000</f>
        <v>176988</v>
      </c>
      <c r="CN207" s="32">
        <f>'Downloaded GO'!AM$28*1000</f>
        <v>206174</v>
      </c>
      <c r="CO207" s="32">
        <f>'Downloaded GO'!AN$28*1000</f>
        <v>214127</v>
      </c>
      <c r="CP207" s="32">
        <f>'Downloaded GO'!AO$28*1000</f>
        <v>263714</v>
      </c>
      <c r="CQ207" s="32">
        <f>'Downloaded GO'!AP$28*1000</f>
        <v>269359</v>
      </c>
      <c r="CR207" s="32">
        <f>'Downloaded GO'!AQ$28*1000</f>
        <v>248079</v>
      </c>
      <c r="CS207" s="32">
        <f>'Downloaded GO'!AR$28*1000</f>
        <v>249037</v>
      </c>
      <c r="CT207" s="32">
        <f>'Downloaded GO'!AS$28*1000</f>
        <v>258651</v>
      </c>
      <c r="CU207" s="32">
        <f>'Downloaded GO'!AT$28*1000</f>
        <v>290545</v>
      </c>
      <c r="CV207" s="32">
        <f>'Downloaded GO'!AU$28*1000</f>
        <v>306023</v>
      </c>
      <c r="CW207" s="32">
        <f>'Downloaded GO'!AV$28*1000</f>
        <v>325091</v>
      </c>
      <c r="CX207" s="32">
        <f>'Downloaded GO'!AW$28*1000</f>
        <v>333228</v>
      </c>
      <c r="CY207" s="32">
        <f>'Downloaded GO'!AX$28*1000</f>
        <v>316352.00000000006</v>
      </c>
      <c r="CZ207" s="32">
        <f>'Downloaded GO'!AY$28*1000</f>
        <v>320101</v>
      </c>
      <c r="DA207" s="32">
        <f>'Downloaded GO'!AZ$28*1000</f>
        <v>344542.00000000006</v>
      </c>
    </row>
    <row r="208" spans="53:105" x14ac:dyDescent="0.25">
      <c r="BA208" s="31" t="s">
        <v>300</v>
      </c>
      <c r="BB208" s="31"/>
      <c r="BD208" s="31">
        <f>'[1]ChainQtyIndexes&amp;GO'!CB202</f>
        <v>103211</v>
      </c>
      <c r="BE208" s="31">
        <f>'[1]ChainQtyIndexes&amp;GO'!CC202</f>
        <v>92881</v>
      </c>
      <c r="BF208" s="31">
        <f>'[1]ChainQtyIndexes&amp;GO'!CD202</f>
        <v>108326</v>
      </c>
      <c r="BG208" s="31">
        <f>'[1]ChainQtyIndexes&amp;GO'!CE202</f>
        <v>116754</v>
      </c>
      <c r="BH208" s="31">
        <f>'[1]ChainQtyIndexes&amp;GO'!CF202</f>
        <v>135057</v>
      </c>
      <c r="BI208" s="31">
        <f>'[1]ChainQtyIndexes&amp;GO'!CG202</f>
        <v>133067</v>
      </c>
      <c r="BJ208" s="31">
        <f>'[1]ChainQtyIndexes&amp;GO'!CH202</f>
        <v>137537</v>
      </c>
      <c r="BK208" s="31">
        <f>'[1]ChainQtyIndexes&amp;GO'!CI202</f>
        <v>167068</v>
      </c>
      <c r="BL208" s="31">
        <f>'[1]ChainQtyIndexes&amp;GO'!CJ202</f>
        <v>194392</v>
      </c>
      <c r="BM208" s="31">
        <f>'[1]ChainQtyIndexes&amp;GO'!CK202</f>
        <v>222255</v>
      </c>
      <c r="BN208" s="31">
        <f>'[1]ChainQtyIndexes&amp;GO'!CL202</f>
        <v>240493</v>
      </c>
      <c r="BO208" s="31">
        <f>'[1]ChainQtyIndexes&amp;GO'!CM202</f>
        <v>226676</v>
      </c>
      <c r="BP208" s="31">
        <f>'[1]ChainQtyIndexes&amp;GO'!CN202</f>
        <v>249264</v>
      </c>
      <c r="BQ208" s="31">
        <f>'[1]ChainQtyIndexes&amp;GO'!CO202</f>
        <v>242447</v>
      </c>
      <c r="BR208" s="31">
        <f>'[1]ChainQtyIndexes&amp;GO'!CP202</f>
        <v>286248</v>
      </c>
      <c r="BS208" s="31">
        <f>'[1]ChainQtyIndexes&amp;GO'!CQ202</f>
        <v>329600</v>
      </c>
      <c r="BT208" s="31">
        <f>'[1]ChainQtyIndexes&amp;GO'!CR202</f>
        <v>349721</v>
      </c>
      <c r="BU208" s="31">
        <f>'[1]ChainQtyIndexes&amp;GO'!CS202</f>
        <v>364651</v>
      </c>
      <c r="BV208" s="31">
        <f>'[1]ChainQtyIndexes&amp;GO'!CT202</f>
        <v>377097</v>
      </c>
      <c r="BW208" s="31">
        <f>'[1]ChainQtyIndexes&amp;GO'!CU202</f>
        <v>403992</v>
      </c>
      <c r="BX208" s="31">
        <f>'[1]ChainQtyIndexes&amp;GO'!CV202</f>
        <v>419720</v>
      </c>
      <c r="BY208" s="31">
        <f>'[1]ChainQtyIndexes&amp;GO'!CW202</f>
        <v>412360</v>
      </c>
      <c r="BZ208" s="31">
        <f>'[1]ChainQtyIndexes&amp;GO'!CX202</f>
        <v>400589</v>
      </c>
      <c r="CA208" s="31">
        <f>'[1]ChainQtyIndexes&amp;GO'!CY202</f>
        <v>437574</v>
      </c>
      <c r="CB208" s="31">
        <f>'[1]ChainQtyIndexes&amp;GO'!CZ202</f>
        <v>464047</v>
      </c>
      <c r="CC208" s="31">
        <f>'[1]ChainQtyIndexes&amp;GO'!DA202</f>
        <v>505860</v>
      </c>
      <c r="CD208" s="31">
        <f>'[1]ChainQtyIndexes&amp;GO'!DB202</f>
        <v>516239</v>
      </c>
      <c r="CE208" s="31">
        <f>'[1]ChainQtyIndexes&amp;GO'!DC202</f>
        <v>529413</v>
      </c>
      <c r="CF208" s="31">
        <f>'[1]ChainQtyIndexes&amp;GO'!DD202</f>
        <v>584949</v>
      </c>
      <c r="CG208" s="31">
        <f>'[1]ChainQtyIndexes&amp;GO'!DE202</f>
        <v>631288</v>
      </c>
      <c r="CH208" s="31">
        <f>'[1]ChainQtyIndexes&amp;GO'!DF202</f>
        <v>683027</v>
      </c>
      <c r="CI208" s="31">
        <f>'[1]ChainQtyIndexes&amp;GO'!DG202</f>
        <v>644357</v>
      </c>
      <c r="CJ208" s="31">
        <f>'[1]ChainQtyIndexes&amp;GO'!DH202</f>
        <v>635586</v>
      </c>
      <c r="CK208" s="31">
        <f>'[1]ChainQtyIndexes&amp;GO'!DI202</f>
        <v>651366</v>
      </c>
      <c r="CL208" s="31">
        <f>'[1]ChainQtyIndexes&amp;GO'!DJ202</f>
        <v>659482</v>
      </c>
      <c r="CM208" s="31">
        <f>'[1]ChainQtyIndexes&amp;GO'!DK202</f>
        <v>684287</v>
      </c>
      <c r="CN208" s="31">
        <f>'[1]ChainQtyIndexes&amp;GO'!DL202</f>
        <v>725442</v>
      </c>
      <c r="CO208" s="31">
        <f>'[1]ChainQtyIndexes&amp;GO'!DM202</f>
        <v>737209</v>
      </c>
      <c r="CP208" s="31">
        <f>'[1]ChainQtyIndexes&amp;GO'!DN202</f>
        <v>774617</v>
      </c>
      <c r="CQ208" s="31">
        <f>'[1]ChainQtyIndexes&amp;GO'!DO202</f>
        <v>691845</v>
      </c>
      <c r="CR208" s="31">
        <f>'[1]ChainQtyIndexes&amp;GO'!DP202</f>
        <v>570101</v>
      </c>
      <c r="CS208" s="31">
        <f>'[1]ChainQtyIndexes&amp;GO'!DQ202</f>
        <v>670762</v>
      </c>
      <c r="CT208" s="31">
        <f>'[1]ChainQtyIndexes&amp;GO'!DR202</f>
        <v>745226</v>
      </c>
      <c r="CU208" s="31">
        <f>'[1]ChainQtyIndexes&amp;GO'!DS202</f>
        <v>806427</v>
      </c>
      <c r="CV208" s="31">
        <f>'[1]ChainQtyIndexes&amp;GO'!DT202</f>
        <v>852616</v>
      </c>
      <c r="CW208" s="31">
        <f>'[1]ChainQtyIndexes&amp;GO'!DU202</f>
        <v>942252</v>
      </c>
      <c r="CX208" s="31">
        <f>'[1]ChainQtyIndexes&amp;GO'!DV202</f>
        <v>0</v>
      </c>
      <c r="CY208" s="31">
        <f>'[1]ChainQtyIndexes&amp;GO'!DW202</f>
        <v>0</v>
      </c>
      <c r="CZ208" s="31">
        <f>'[1]ChainQtyIndexes&amp;GO'!DX202</f>
        <v>0</v>
      </c>
      <c r="DA208" s="31">
        <f>'[1]ChainQtyIndexes&amp;GO'!DY202</f>
        <v>0</v>
      </c>
    </row>
    <row r="209" spans="53:105" x14ac:dyDescent="0.25">
      <c r="BA209" s="31" t="s">
        <v>285</v>
      </c>
      <c r="BB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c r="CO209" s="31"/>
      <c r="CP209" s="31"/>
      <c r="CQ209" s="31"/>
      <c r="CR209" s="31"/>
      <c r="CS209" s="31"/>
      <c r="CT209" s="31"/>
      <c r="CU209" s="31"/>
      <c r="CV209" s="31"/>
      <c r="CW209" s="31"/>
      <c r="CX209" s="31"/>
      <c r="CY209" s="31"/>
      <c r="CZ209" s="31"/>
      <c r="DA209" s="31"/>
    </row>
    <row r="210" spans="53:105" x14ac:dyDescent="0.25">
      <c r="BA210" s="31" t="s">
        <v>298</v>
      </c>
      <c r="BB210" s="31"/>
      <c r="BD210" s="34">
        <f>C135</f>
        <v>45.548000000000002</v>
      </c>
      <c r="BE210" s="34">
        <f t="shared" ref="BE210:BF210" si="333">D135</f>
        <v>38.095999999999997</v>
      </c>
      <c r="BF210" s="34">
        <f t="shared" si="333"/>
        <v>47.018000000000001</v>
      </c>
      <c r="BG210" s="34">
        <f t="shared" ref="BG210:BG211" si="334">F135</f>
        <v>50.046999999999997</v>
      </c>
      <c r="BH210" s="34">
        <f t="shared" ref="BH210:BH211" si="335">G135</f>
        <v>56.271000000000001</v>
      </c>
      <c r="BI210" s="34">
        <f t="shared" ref="BI210:BI211" si="336">H135</f>
        <v>47.491999999999997</v>
      </c>
      <c r="BJ210" s="34">
        <f t="shared" ref="BJ210:BJ211" si="337">I135</f>
        <v>41.872999999999998</v>
      </c>
      <c r="BK210" s="34">
        <f t="shared" ref="BK210:BK211" si="338">J135</f>
        <v>51.698999999999998</v>
      </c>
      <c r="BL210" s="34">
        <f t="shared" ref="BL210:BL211" si="339">K135</f>
        <v>58.194000000000003</v>
      </c>
      <c r="BM210" s="34">
        <f t="shared" ref="BM210:BM211" si="340">L135</f>
        <v>62.338000000000001</v>
      </c>
      <c r="BN210" s="34">
        <f t="shared" ref="BN210:BN211" si="341">M135</f>
        <v>58.625999999999998</v>
      </c>
      <c r="BO210" s="34">
        <f t="shared" ref="BO210:BO211" si="342">N135</f>
        <v>44.796999999999997</v>
      </c>
      <c r="BP210" s="34">
        <f t="shared" ref="BP210:BP211" si="343">O135</f>
        <v>44.938000000000002</v>
      </c>
      <c r="BQ210" s="34">
        <f t="shared" ref="BQ210:BQ211" si="344">P135</f>
        <v>40.915999999999997</v>
      </c>
      <c r="BR210" s="34">
        <f t="shared" ref="BR210:BR211" si="345">Q135</f>
        <v>50.061999999999998</v>
      </c>
      <c r="BS210" s="34">
        <f t="shared" ref="BS210:BS211" si="346">R135</f>
        <v>59.176000000000002</v>
      </c>
      <c r="BT210" s="34">
        <f t="shared" ref="BT210:BT211" si="347">S135</f>
        <v>59.790999999999997</v>
      </c>
      <c r="BU210" s="34">
        <f t="shared" ref="BU210:BU211" si="348">T135</f>
        <v>59.540999999999997</v>
      </c>
      <c r="BV210" s="34">
        <f t="shared" ref="BV210:BV211" si="349">U135</f>
        <v>61.253999999999998</v>
      </c>
      <c r="BW210" s="34">
        <f t="shared" ref="BW210:BW211" si="350">V135</f>
        <v>65.028999999999996</v>
      </c>
      <c r="BX210" s="34">
        <f t="shared" ref="BX210:BX211" si="351">W135</f>
        <v>65.908000000000001</v>
      </c>
      <c r="BY210" s="34">
        <f t="shared" ref="BY210:BY211" si="352">X135</f>
        <v>59.802999999999997</v>
      </c>
      <c r="BZ210" s="34">
        <f t="shared" ref="BZ210:BZ211" si="353">Y135</f>
        <v>55.878999999999998</v>
      </c>
      <c r="CA210" s="34">
        <f t="shared" ref="CA210:CA211" si="354">Z135</f>
        <v>62.956000000000003</v>
      </c>
      <c r="CB210" s="34">
        <f t="shared" ref="CB210:CB211" si="355">AA135</f>
        <v>69.754999999999995</v>
      </c>
      <c r="CC210" s="34">
        <f t="shared" ref="CC210:CC211" si="356">AB135</f>
        <v>79.953000000000003</v>
      </c>
      <c r="CD210" s="34">
        <f t="shared" ref="CD210:CD211" si="357">AC135</f>
        <v>82.376000000000005</v>
      </c>
      <c r="CE210" s="34">
        <f t="shared" ref="CE210:CE211" si="358">AD135</f>
        <v>82.869</v>
      </c>
      <c r="CF210" s="34">
        <f t="shared" ref="CF210:CF211" si="359">AE135</f>
        <v>90.366</v>
      </c>
      <c r="CG210" s="34">
        <f t="shared" ref="CG210:CG211" si="360">AF135</f>
        <v>94.76</v>
      </c>
      <c r="CH210" s="34">
        <f t="shared" ref="CH210:CH211" si="361">AG135</f>
        <v>106.17400000000001</v>
      </c>
      <c r="CI210" s="34">
        <f t="shared" ref="CI210:CI211" si="362">AH135</f>
        <v>101.36199999999999</v>
      </c>
      <c r="CJ210" s="34">
        <f t="shared" ref="CJ210:CJ211" si="363">AI135</f>
        <v>96.814999999999998</v>
      </c>
      <c r="CK210" s="34">
        <f t="shared" ref="CK210:CK211" si="364">AJ135</f>
        <v>102.134</v>
      </c>
      <c r="CL210" s="34">
        <f t="shared" ref="CL210:CL211" si="365">AK135</f>
        <v>104.794</v>
      </c>
      <c r="CM210" s="34">
        <f t="shared" ref="CM210:CM211" si="366">AL135</f>
        <v>107.795</v>
      </c>
      <c r="CN210" s="34">
        <f t="shared" ref="CN210:CN211" si="367">AM135</f>
        <v>110.64700000000001</v>
      </c>
      <c r="CO210" s="34">
        <f t="shared" ref="CO210:CO211" si="368">AN135</f>
        <v>111.486</v>
      </c>
      <c r="CP210" s="34">
        <f t="shared" ref="CP210:CP211" si="369">AO135</f>
        <v>107.575</v>
      </c>
      <c r="CQ210" s="34">
        <f t="shared" ref="CQ210:CQ211" si="370">AP135</f>
        <v>87.350999999999999</v>
      </c>
      <c r="CR210" s="34">
        <f t="shared" ref="CR210:CR211" si="371">AQ135</f>
        <v>69.679000000000002</v>
      </c>
      <c r="CS210" s="34">
        <f t="shared" ref="CS210:CS211" si="372">AR135</f>
        <v>87.72</v>
      </c>
      <c r="CT210" s="34">
        <f t="shared" ref="CT210:CT211" si="373">AS135</f>
        <v>99.003</v>
      </c>
      <c r="CU210" s="34">
        <f t="shared" ref="CU210:CU211" si="374">AT135</f>
        <v>100</v>
      </c>
      <c r="CV210" s="34">
        <f t="shared" ref="CV210:CV211" si="375">AU135</f>
        <v>109.33199999999999</v>
      </c>
      <c r="CW210" s="34">
        <f t="shared" ref="CW210:CW211" si="376">AV135</f>
        <v>120.078</v>
      </c>
      <c r="CX210" s="34">
        <f t="shared" ref="CX210:CX211" si="377">AW135</f>
        <v>127.45099999999999</v>
      </c>
      <c r="CY210" s="34">
        <f t="shared" ref="CY210:CY211" si="378">AX135</f>
        <v>132.113</v>
      </c>
      <c r="CZ210" s="34">
        <f t="shared" ref="CZ210:CZ211" si="379">AY135</f>
        <v>132.65899999999999</v>
      </c>
      <c r="DA210" s="34">
        <f t="shared" ref="DA210:DA211" si="380">AZ135</f>
        <v>138.67699999999999</v>
      </c>
    </row>
    <row r="211" spans="53:105" x14ac:dyDescent="0.25">
      <c r="BA211" s="31" t="s">
        <v>299</v>
      </c>
      <c r="BB211" s="31"/>
      <c r="BD211" s="34">
        <f>C136</f>
        <v>65.245999999999995</v>
      </c>
      <c r="BE211" s="34">
        <f t="shared" ref="BE211:BF211" si="381">D136</f>
        <v>58.523000000000003</v>
      </c>
      <c r="BF211" s="34">
        <f t="shared" si="381"/>
        <v>54.713999999999999</v>
      </c>
      <c r="BG211" s="34">
        <f t="shared" si="334"/>
        <v>53.814</v>
      </c>
      <c r="BH211" s="34">
        <f t="shared" si="335"/>
        <v>60.829000000000001</v>
      </c>
      <c r="BI211" s="34">
        <f t="shared" si="336"/>
        <v>61.253</v>
      </c>
      <c r="BJ211" s="34">
        <f t="shared" si="337"/>
        <v>59.469000000000001</v>
      </c>
      <c r="BK211" s="34">
        <f t="shared" si="338"/>
        <v>57.646999999999998</v>
      </c>
      <c r="BL211" s="34">
        <f t="shared" si="339"/>
        <v>57.847999999999999</v>
      </c>
      <c r="BM211" s="34">
        <f t="shared" si="340"/>
        <v>61.508000000000003</v>
      </c>
      <c r="BN211" s="34">
        <f t="shared" si="341"/>
        <v>69.350999999999999</v>
      </c>
      <c r="BO211" s="34">
        <f t="shared" si="342"/>
        <v>71.837999999999994</v>
      </c>
      <c r="BP211" s="34">
        <f t="shared" si="343"/>
        <v>67.796000000000006</v>
      </c>
      <c r="BQ211" s="34">
        <f t="shared" si="344"/>
        <v>61.158999999999999</v>
      </c>
      <c r="BR211" s="34">
        <f t="shared" si="345"/>
        <v>62.098999999999997</v>
      </c>
      <c r="BS211" s="34">
        <f t="shared" si="346"/>
        <v>62.819000000000003</v>
      </c>
      <c r="BT211" s="34">
        <f t="shared" si="347"/>
        <v>69.722999999999999</v>
      </c>
      <c r="BU211" s="34">
        <f t="shared" si="348"/>
        <v>76.855000000000004</v>
      </c>
      <c r="BV211" s="34">
        <f t="shared" si="349"/>
        <v>77.355000000000004</v>
      </c>
      <c r="BW211" s="34">
        <f t="shared" si="350"/>
        <v>79.903999999999996</v>
      </c>
      <c r="BX211" s="34">
        <f t="shared" si="351"/>
        <v>79.741</v>
      </c>
      <c r="BY211" s="34">
        <f t="shared" si="352"/>
        <v>84.903000000000006</v>
      </c>
      <c r="BZ211" s="34">
        <f t="shared" si="353"/>
        <v>81.968000000000004</v>
      </c>
      <c r="CA211" s="34">
        <f t="shared" si="354"/>
        <v>80.239000000000004</v>
      </c>
      <c r="CB211" s="34">
        <f t="shared" si="355"/>
        <v>73.534000000000006</v>
      </c>
      <c r="CC211" s="34">
        <f t="shared" si="356"/>
        <v>66.174999999999997</v>
      </c>
      <c r="CD211" s="34">
        <f t="shared" si="357"/>
        <v>62.459000000000003</v>
      </c>
      <c r="CE211" s="34">
        <f t="shared" si="358"/>
        <v>65.623999999999995</v>
      </c>
      <c r="CF211" s="34">
        <f t="shared" si="359"/>
        <v>73.400000000000006</v>
      </c>
      <c r="CG211" s="34">
        <f t="shared" si="360"/>
        <v>86.177000000000007</v>
      </c>
      <c r="CH211" s="34">
        <f t="shared" si="361"/>
        <v>83.581999999999994</v>
      </c>
      <c r="CI211" s="34">
        <f t="shared" si="362"/>
        <v>73.004000000000005</v>
      </c>
      <c r="CJ211" s="34">
        <f t="shared" si="363"/>
        <v>79.822000000000003</v>
      </c>
      <c r="CK211" s="34">
        <f t="shared" si="364"/>
        <v>76.703000000000003</v>
      </c>
      <c r="CL211" s="34">
        <f t="shared" si="365"/>
        <v>73.224999999999994</v>
      </c>
      <c r="CM211" s="34">
        <f t="shared" si="366"/>
        <v>72.742000000000004</v>
      </c>
      <c r="CN211" s="34">
        <f t="shared" si="367"/>
        <v>81.99</v>
      </c>
      <c r="CO211" s="34">
        <f t="shared" si="368"/>
        <v>82.430999999999997</v>
      </c>
      <c r="CP211" s="34">
        <f t="shared" si="369"/>
        <v>99.460999999999999</v>
      </c>
      <c r="CQ211" s="34">
        <f t="shared" si="370"/>
        <v>98.838999999999999</v>
      </c>
      <c r="CR211" s="34">
        <f t="shared" si="371"/>
        <v>89.671000000000006</v>
      </c>
      <c r="CS211" s="34">
        <f t="shared" si="372"/>
        <v>89.072999999999993</v>
      </c>
      <c r="CT211" s="34">
        <f t="shared" si="373"/>
        <v>90.557000000000002</v>
      </c>
      <c r="CU211" s="34">
        <f t="shared" si="374"/>
        <v>100</v>
      </c>
      <c r="CV211" s="34">
        <f t="shared" si="375"/>
        <v>103.82299999999999</v>
      </c>
      <c r="CW211" s="34">
        <f t="shared" si="376"/>
        <v>108.752</v>
      </c>
      <c r="CX211" s="34">
        <f t="shared" si="377"/>
        <v>110.345</v>
      </c>
      <c r="CY211" s="34">
        <f t="shared" si="378"/>
        <v>104.25</v>
      </c>
      <c r="CZ211" s="34">
        <f t="shared" si="379"/>
        <v>104.46599999999999</v>
      </c>
      <c r="DA211" s="34">
        <f t="shared" si="380"/>
        <v>110.78400000000001</v>
      </c>
    </row>
    <row r="212" spans="53:105" x14ac:dyDescent="0.25">
      <c r="BA212" s="31"/>
      <c r="BB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c r="CO212" s="31"/>
      <c r="CP212" s="31"/>
      <c r="CQ212" s="31"/>
      <c r="CR212" s="31"/>
      <c r="CS212" s="31"/>
      <c r="CT212" s="31"/>
      <c r="CU212" s="31"/>
      <c r="CV212" s="31"/>
      <c r="CW212" s="31"/>
      <c r="CX212" s="31"/>
      <c r="CY212" s="31"/>
      <c r="CZ212" s="31"/>
      <c r="DA212" s="31"/>
    </row>
    <row r="213" spans="53:105" x14ac:dyDescent="0.25">
      <c r="BA213" s="31"/>
      <c r="BB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c r="CO213" s="31"/>
      <c r="CP213" s="31"/>
      <c r="CQ213" s="31"/>
      <c r="CR213" s="31"/>
      <c r="CS213" s="31"/>
      <c r="CT213" s="31"/>
      <c r="CU213" s="31"/>
      <c r="CV213" s="31"/>
      <c r="CW213" s="31"/>
      <c r="CX213" s="31"/>
      <c r="CY213" s="31"/>
      <c r="CZ213" s="31"/>
      <c r="DA213" s="31"/>
    </row>
    <row r="214" spans="53:105" x14ac:dyDescent="0.25">
      <c r="BA214" s="31"/>
      <c r="BB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c r="CO214" s="31"/>
      <c r="CP214" s="31"/>
      <c r="CQ214" s="31"/>
      <c r="CR214" s="31"/>
      <c r="CS214" s="31"/>
      <c r="CT214" s="31"/>
      <c r="CU214" s="31"/>
      <c r="CV214" s="31"/>
      <c r="CW214" s="31"/>
      <c r="CX214" s="31"/>
      <c r="CY214" s="31"/>
      <c r="CZ214" s="31"/>
      <c r="DA214" s="31"/>
    </row>
    <row r="215" spans="53:105" x14ac:dyDescent="0.25">
      <c r="BA215" s="31" t="s">
        <v>286</v>
      </c>
      <c r="BB215" s="31"/>
      <c r="BD215" s="31"/>
      <c r="BE215" s="31">
        <f>BE210/BD210*BD206</f>
        <v>55285.536137700881</v>
      </c>
      <c r="BF215" s="31">
        <f t="shared" ref="BF215:BF216" si="382">BF210/BE210*BE206</f>
        <v>70966.374422511566</v>
      </c>
      <c r="BG215" s="31">
        <f t="shared" ref="BG215:BG216" si="383">BG210/BF210*BF206</f>
        <v>78873.680292653866</v>
      </c>
      <c r="BH215" s="31">
        <f t="shared" ref="BH215:BH216" si="384">BH210/BG210*BG206</f>
        <v>92197.774092353196</v>
      </c>
      <c r="BI215" s="31">
        <f t="shared" ref="BI215:BI216" si="385">BI210/BH210*BH206</f>
        <v>79334.790567077172</v>
      </c>
      <c r="BJ215" s="31">
        <f t="shared" ref="BJ215:BJ216" si="386">BJ210/BI210*BI206</f>
        <v>76706.624273561858</v>
      </c>
      <c r="BK215" s="31">
        <f t="shared" ref="BK215:BK216" si="387">BK210/BJ210*BJ206</f>
        <v>107415.58999832827</v>
      </c>
      <c r="BL215" s="31">
        <f t="shared" ref="BL215:BL216" si="388">BL210/BK210*BK206</f>
        <v>128547.06667440377</v>
      </c>
      <c r="BM215" s="31">
        <f t="shared" ref="BM215:BM216" si="389">BM210/BL210*BL206</f>
        <v>147077.14541017974</v>
      </c>
      <c r="BN215" s="31">
        <f t="shared" ref="BN215:BN216" si="390">BN210/BM210*BM206</f>
        <v>148403.58689723763</v>
      </c>
      <c r="BO215" s="31">
        <f t="shared" ref="BO215:BO216" si="391">BO210/BN210*BN206</f>
        <v>122869.67557056595</v>
      </c>
      <c r="BP215" s="31">
        <f t="shared" ref="BP215:BP216" si="392">BP210/BO210*BO206</f>
        <v>135625.54635355048</v>
      </c>
      <c r="BQ215" s="31">
        <f t="shared" ref="BQ215:BQ216" si="393">BQ210/BP210*BP206</f>
        <v>139215.28327918463</v>
      </c>
      <c r="BR215" s="31">
        <f t="shared" ref="BR215:BR216" si="394">BR210/BQ210*BQ206</f>
        <v>181082.6082706032</v>
      </c>
      <c r="BS215" s="31">
        <f t="shared" ref="BS215:BS216" si="395">BS210/BR210*BR206</f>
        <v>219507.47473133318</v>
      </c>
      <c r="BT215" s="31">
        <f t="shared" ref="BT215:BT216" si="396">BT210/BS210*BS206</f>
        <v>226429.01007165067</v>
      </c>
      <c r="BU215" s="31">
        <f t="shared" ref="BU215:BU216" si="397">BU210/BT210*BT206</f>
        <v>230233.29932598551</v>
      </c>
      <c r="BV215" s="31">
        <f t="shared" ref="BV215:BV216" si="398">BV210/BU210*BU206</f>
        <v>241658.09442233082</v>
      </c>
      <c r="BW215" s="31">
        <f t="shared" ref="BW215:BW216" si="399">BW210/BV210*BV206</f>
        <v>260735.99111894731</v>
      </c>
      <c r="BX215" s="31">
        <f t="shared" ref="BX215:BX216" si="400">BX210/BW210*BW206</f>
        <v>268683.36895846471</v>
      </c>
      <c r="BY215" s="31">
        <f t="shared" ref="BY215:BY216" si="401">BY210/BX210*BX206</f>
        <v>250525.1001395885</v>
      </c>
      <c r="BZ215" s="31">
        <f t="shared" ref="BZ215:BZ216" si="402">BZ210/BY210*BY206</f>
        <v>239015.57112519437</v>
      </c>
      <c r="CA215" s="31">
        <f t="shared" ref="CA215:CA216" si="403">CA210/BZ210*BZ206</f>
        <v>277380.89801177551</v>
      </c>
      <c r="CB215" s="31">
        <f t="shared" ref="CB215:CB216" si="404">CB210/CA210*CA206</f>
        <v>313562.88518965623</v>
      </c>
      <c r="CC215" s="31">
        <f t="shared" ref="CC215:CC216" si="405">CC210/CB210*CB206</f>
        <v>366439.31044369581</v>
      </c>
      <c r="CD215" s="31">
        <f t="shared" ref="CD215:CD216" si="406">CD210/CC210*CC206</f>
        <v>385849.33648518508</v>
      </c>
      <c r="CE215" s="31">
        <f t="shared" ref="CE215:CE216" si="407">CE210/CD210*CD206</f>
        <v>393742.43226182379</v>
      </c>
      <c r="CF215" s="31">
        <f t="shared" ref="CF215:CF216" si="408">CF210/CE210*CE206</f>
        <v>433352.01824566483</v>
      </c>
      <c r="CG215" s="31">
        <f t="shared" ref="CG215:CG216" si="409">CG210/CF210*CF206</f>
        <v>451957.15202620457</v>
      </c>
      <c r="CH215" s="31">
        <f t="shared" ref="CH215:CH216" si="410">CH210/CG210*CG206</f>
        <v>501654.22277332202</v>
      </c>
      <c r="CI215" s="31">
        <f t="shared" ref="CI215:CI216" si="411">CI210/CH210*CH206</f>
        <v>480258.49074161274</v>
      </c>
      <c r="CJ215" s="31">
        <f t="shared" ref="CJ215:CJ216" si="412">CJ210/CI210*CI206</f>
        <v>460760.96382273437</v>
      </c>
      <c r="CK215" s="31">
        <f t="shared" ref="CK215:CK216" si="413">CK210/CJ210*CJ206</f>
        <v>483765.86942106078</v>
      </c>
      <c r="CL215" s="31">
        <f t="shared" ref="CL215:CL216" si="414">CL210/CK210*CK206</f>
        <v>489665.2376681614</v>
      </c>
      <c r="CM215" s="31">
        <f t="shared" ref="CM215:CM216" si="415">CM210/CL210*CL206</f>
        <v>502772.11600855022</v>
      </c>
      <c r="CN215" s="31">
        <f t="shared" ref="CN215:CN216" si="416">CN210/CM210*CM206</f>
        <v>521561.59697574103</v>
      </c>
      <c r="CO215" s="31">
        <f t="shared" ref="CO215:CO216" si="417">CO210/CN210*CN206</f>
        <v>527089.67055591207</v>
      </c>
      <c r="CP215" s="31">
        <f t="shared" ref="CP215:CP216" si="418">CP210/CO210*CO206</f>
        <v>507259.07356080582</v>
      </c>
      <c r="CQ215" s="31">
        <f t="shared" ref="CQ215:CQ216" si="419">CQ210/CP210*CP206</f>
        <v>416627.12095747155</v>
      </c>
      <c r="CR215" s="31">
        <f t="shared" ref="CR215:CR216" si="420">CR210/CQ210*CQ206</f>
        <v>339141.79854838533</v>
      </c>
      <c r="CS215" s="31">
        <f t="shared" ref="CS215:CS216" si="421">CS210/CR210*CR206</f>
        <v>431337.31425537111</v>
      </c>
      <c r="CT215" s="31">
        <f t="shared" ref="CT215:CT216" si="422">CT210/CS210*CS206</f>
        <v>490640.44883720938</v>
      </c>
      <c r="CU215" s="31">
        <f t="shared" ref="CU215:CU216" si="423">CU210/CT210*CT206</f>
        <v>503085.76507782598</v>
      </c>
      <c r="CV215" s="31">
        <f t="shared" ref="CV215:CV216" si="424">CV210/CU210*CU206</f>
        <v>561127.90356000001</v>
      </c>
      <c r="CW215" s="31">
        <f t="shared" ref="CW215:CW216" si="425">CW210/CV210*CV206</f>
        <v>620825.8407968391</v>
      </c>
      <c r="CX215" s="31">
        <f t="shared" ref="CX215:CX216" si="426">CX210/CW210*CW206</f>
        <v>667239.59959359746</v>
      </c>
      <c r="CY215" s="31">
        <f t="shared" ref="CY215:CY216" si="427">CY210/CX210*CX206</f>
        <v>701697.48191854137</v>
      </c>
      <c r="CZ215" s="31">
        <f t="shared" ref="CZ215:CZ216" si="428">CZ210/CY210*CY206</f>
        <v>703400.06505794276</v>
      </c>
      <c r="DA215" s="31">
        <f t="shared" ref="DA215:DA216" si="429">DA210/CZ210*CZ206</f>
        <v>743383.73535154038</v>
      </c>
    </row>
    <row r="216" spans="53:105" x14ac:dyDescent="0.25">
      <c r="BA216" s="31"/>
      <c r="BB216" s="31"/>
      <c r="BD216" s="31"/>
      <c r="BE216" s="31">
        <f>BE211/BD211*BD207</f>
        <v>33277.186340925116</v>
      </c>
      <c r="BF216" s="31">
        <f t="shared" si="382"/>
        <v>33002.481075816344</v>
      </c>
      <c r="BG216" s="31">
        <f t="shared" si="383"/>
        <v>33637.438315604784</v>
      </c>
      <c r="BH216" s="31">
        <f t="shared" si="384"/>
        <v>39223.367525179325</v>
      </c>
      <c r="BI216" s="31">
        <f t="shared" si="385"/>
        <v>41386.481776784101</v>
      </c>
      <c r="BJ216" s="31">
        <f t="shared" si="386"/>
        <v>44757.332702071733</v>
      </c>
      <c r="BK216" s="31">
        <f t="shared" si="387"/>
        <v>49049.726748389912</v>
      </c>
      <c r="BL216" s="31">
        <f t="shared" si="388"/>
        <v>53084.448453518831</v>
      </c>
      <c r="BM216" s="31">
        <f t="shared" si="389"/>
        <v>60712.674595491633</v>
      </c>
      <c r="BN216" s="31">
        <f t="shared" si="390"/>
        <v>72724.515510177531</v>
      </c>
      <c r="BO216" s="31">
        <f t="shared" si="391"/>
        <v>82558.126054418826</v>
      </c>
      <c r="BP216" s="31">
        <f t="shared" si="392"/>
        <v>86351.708009688489</v>
      </c>
      <c r="BQ216" s="31">
        <f t="shared" si="393"/>
        <v>86872.554427989846</v>
      </c>
      <c r="BR216" s="31">
        <f t="shared" si="394"/>
        <v>95850.906653149985</v>
      </c>
      <c r="BS216" s="31">
        <f t="shared" si="395"/>
        <v>101766.39559413196</v>
      </c>
      <c r="BT216" s="31">
        <f t="shared" si="396"/>
        <v>117094.7722822713</v>
      </c>
      <c r="BU216" s="31">
        <f t="shared" si="397"/>
        <v>130621.42334667184</v>
      </c>
      <c r="BV216" s="31">
        <f t="shared" si="398"/>
        <v>130543.7967601327</v>
      </c>
      <c r="BW216" s="31">
        <f t="shared" si="399"/>
        <v>136039.77506302114</v>
      </c>
      <c r="BX216" s="31">
        <f t="shared" si="400"/>
        <v>138616.65123147776</v>
      </c>
      <c r="BY216" s="31">
        <f t="shared" si="401"/>
        <v>153108.83234471604</v>
      </c>
      <c r="BZ216" s="31">
        <f t="shared" si="402"/>
        <v>151283.05949141961</v>
      </c>
      <c r="CA216" s="31">
        <f t="shared" si="403"/>
        <v>151241.03918602382</v>
      </c>
      <c r="CB216" s="31">
        <f t="shared" si="404"/>
        <v>141681.18246737871</v>
      </c>
      <c r="CC216" s="31">
        <f t="shared" si="405"/>
        <v>130938.91941142871</v>
      </c>
      <c r="CD216" s="31">
        <f t="shared" si="406"/>
        <v>126097.80732905176</v>
      </c>
      <c r="CE216" s="31">
        <f t="shared" si="407"/>
        <v>134906.44422741319</v>
      </c>
      <c r="CF216" s="31">
        <f t="shared" si="408"/>
        <v>153009.87443618191</v>
      </c>
      <c r="CG216" s="31">
        <f t="shared" si="409"/>
        <v>182685.84741144415</v>
      </c>
      <c r="CH216" s="31">
        <f t="shared" si="410"/>
        <v>178467.06958933355</v>
      </c>
      <c r="CI216" s="31">
        <f t="shared" si="411"/>
        <v>157561.01270608505</v>
      </c>
      <c r="CJ216" s="31">
        <f t="shared" si="412"/>
        <v>177024.56150347926</v>
      </c>
      <c r="CK216" s="31">
        <f t="shared" si="413"/>
        <v>174348.41164090103</v>
      </c>
      <c r="CL216" s="31">
        <f t="shared" si="414"/>
        <v>167933.58473592947</v>
      </c>
      <c r="CM216" s="31">
        <f t="shared" si="415"/>
        <v>171116.80062820078</v>
      </c>
      <c r="CN216" s="31">
        <f t="shared" si="416"/>
        <v>199489.23757939017</v>
      </c>
      <c r="CO216" s="31">
        <f t="shared" si="417"/>
        <v>207282.94906695941</v>
      </c>
      <c r="CP216" s="31">
        <f t="shared" si="418"/>
        <v>258365.00281447516</v>
      </c>
      <c r="CQ216" s="31">
        <f t="shared" si="419"/>
        <v>262064.80978473974</v>
      </c>
      <c r="CR216" s="31">
        <f t="shared" si="420"/>
        <v>244374.09209927259</v>
      </c>
      <c r="CS216" s="31">
        <f t="shared" si="421"/>
        <v>246424.60513432432</v>
      </c>
      <c r="CT216" s="31">
        <f t="shared" si="422"/>
        <v>253186.07893525541</v>
      </c>
      <c r="CU216" s="31">
        <f t="shared" si="423"/>
        <v>285622.31522687367</v>
      </c>
      <c r="CV216" s="31">
        <f t="shared" si="424"/>
        <v>301652.53535000002</v>
      </c>
      <c r="CW216" s="31">
        <f t="shared" si="425"/>
        <v>320551.45098870195</v>
      </c>
      <c r="CX216" s="31">
        <f t="shared" si="426"/>
        <v>329852.93507245847</v>
      </c>
      <c r="CY216" s="31">
        <f t="shared" si="427"/>
        <v>314821.86777833157</v>
      </c>
      <c r="CZ216" s="31">
        <f t="shared" si="428"/>
        <v>317007.46313669067</v>
      </c>
      <c r="DA216" s="31">
        <f t="shared" si="429"/>
        <v>339460.39078743325</v>
      </c>
    </row>
    <row r="217" spans="53:105" x14ac:dyDescent="0.25">
      <c r="BA217" s="31"/>
      <c r="BB217" s="31"/>
      <c r="BD217" s="31"/>
      <c r="BE217" s="31">
        <f>(BE215+BE216)/(BD206+BD207)</f>
        <v>0.85816591549056209</v>
      </c>
      <c r="BF217" s="31">
        <f t="shared" ref="BF217" si="430">(BF215+BF216)/(BE206+BE207)</f>
        <v>1.1203540463181887</v>
      </c>
      <c r="BG217" s="31">
        <f t="shared" ref="BG217" si="431">(BG215+BG216)/(BF206+BF207)</f>
        <v>1.0388838283311048</v>
      </c>
      <c r="BH217" s="31">
        <f t="shared" ref="BH217" si="432">(BH215+BH216)/(BG206+BG207)</f>
        <v>1.1261451723867397</v>
      </c>
      <c r="BI217" s="31">
        <f t="shared" ref="BI217" si="433">(BI215+BI216)/(BH206+BH207)</f>
        <v>0.89356974347787765</v>
      </c>
      <c r="BJ217" s="31">
        <f t="shared" ref="BJ217" si="434">(BJ215+BJ216)/(BI206+BI207)</f>
        <v>0.91257668651865964</v>
      </c>
      <c r="BK217" s="31">
        <f t="shared" ref="BK217" si="435">(BK215+BK216)/(BJ206+BJ207)</f>
        <v>1.1371025926360334</v>
      </c>
      <c r="BL217" s="31">
        <f t="shared" ref="BL217" si="436">(BL215+BL216)/(BK206+BK207)</f>
        <v>1.0869629870013322</v>
      </c>
      <c r="BM217" s="31">
        <f t="shared" ref="BM217" si="437">(BM215+BM216)/(BL206+BL207)</f>
        <v>1.0688776749262932</v>
      </c>
      <c r="BN217" s="31">
        <f t="shared" ref="BN217" si="438">(BN215+BN216)/(BM206+BM207)</f>
        <v>0.99472830592629402</v>
      </c>
      <c r="BO217" s="31">
        <f t="shared" ref="BO217" si="439">(BO215+BO216)/(BN206+BN207)</f>
        <v>0.85416965332633998</v>
      </c>
      <c r="BP217" s="31">
        <f t="shared" ref="BP217" si="440">(BP215+BP216)/(BO206+BO207)</f>
        <v>0.97916742109942212</v>
      </c>
      <c r="BQ217" s="31">
        <f t="shared" ref="BQ217" si="441">(BQ215+BQ216)/(BP206+BP207)</f>
        <v>0.90725456543809979</v>
      </c>
      <c r="BR217" s="31">
        <f t="shared" ref="BR217" si="442">(BR215+BR216)/(BQ206+BQ207)</f>
        <v>1.1424649955600381</v>
      </c>
      <c r="BS217" s="31">
        <f t="shared" ref="BS217" si="443">(BS215+BS216)/(BR206+BR207)</f>
        <v>1.1221581219890504</v>
      </c>
      <c r="BT217" s="31">
        <f t="shared" ref="BT217" si="444">(BT215+BT216)/(BS206+BS207)</f>
        <v>1.0422444852970933</v>
      </c>
      <c r="BU217" s="31">
        <f t="shared" ref="BU217" si="445">(BU215+BU216)/(BT206+BT207)</f>
        <v>1.0318979773310191</v>
      </c>
      <c r="BV217" s="31">
        <f t="shared" ref="BV217" si="446">(BV215+BV216)/(BU206+BU207)</f>
        <v>1.0208499483885449</v>
      </c>
      <c r="BW217" s="31">
        <f t="shared" ref="BW217" si="447">(BW215+BW216)/(BV206+BV207)</f>
        <v>1.0516187812933169</v>
      </c>
      <c r="BX217" s="31">
        <f t="shared" ref="BX217" si="448">(BX215+BX216)/(BW206+BW207)</f>
        <v>1.0081683668067882</v>
      </c>
      <c r="BY217" s="31">
        <f t="shared" ref="BY217" si="449">(BY215+BY216)/(BX206+BX207)</f>
        <v>0.9612620444970339</v>
      </c>
      <c r="BZ217" s="31">
        <f t="shared" ref="BZ217" si="450">(BZ215+BZ216)/(BY206+BY207)</f>
        <v>0.94617849846451885</v>
      </c>
      <c r="CA217" s="31">
        <f t="shared" ref="CA217" si="451">(CA215+CA216)/(BZ206+BZ207)</f>
        <v>1.0696828979231328</v>
      </c>
      <c r="CB217" s="31">
        <f t="shared" ref="CB217" si="452">(CB215+CB216)/(CA206+CA207)</f>
        <v>1.0403200814831695</v>
      </c>
      <c r="CC217" s="31">
        <f t="shared" ref="CC217" si="453">(CC215+CC216)/(CB206+CB207)</f>
        <v>1.0691707434546958</v>
      </c>
      <c r="CD217" s="31">
        <f t="shared" ref="CD217" si="454">(CD215+CD216)/(CC206+CC207)</f>
        <v>1.0075716272667523</v>
      </c>
      <c r="CE217" s="31">
        <f t="shared" ref="CE217" si="455">(CE215+CE216)/(CD206+CD207)</f>
        <v>1.0170236177168852</v>
      </c>
      <c r="CF217" s="31">
        <f t="shared" ref="CF217" si="456">(CF215+CF216)/(CE206+CE207)</f>
        <v>1.097644875855198</v>
      </c>
      <c r="CG217" s="31">
        <f t="shared" ref="CG217" si="457">(CG215+CG216)/(CF206+CF207)</f>
        <v>1.0819007832213581</v>
      </c>
      <c r="CH217" s="31">
        <f t="shared" ref="CH217" si="458">(CH215+CH216)/(CG206+CG207)</f>
        <v>1.0765961131722666</v>
      </c>
      <c r="CI217" s="31">
        <f t="shared" ref="CI217" si="459">(CI215+CI216)/(CH206+CH207)</f>
        <v>0.93323642795248474</v>
      </c>
      <c r="CJ217" s="31">
        <f t="shared" ref="CJ217" si="460">(CJ215+CJ216)/(CI206+CI207)</f>
        <v>0.98988138432297368</v>
      </c>
      <c r="CK217" s="31">
        <f t="shared" ref="CK217" si="461">(CK215+CK216)/(CJ206+CJ207)</f>
        <v>1.028287497167172</v>
      </c>
      <c r="CL217" s="31">
        <f t="shared" ref="CL217" si="462">(CL215+CL216)/(CK206+CK207)</f>
        <v>1.006817499309635</v>
      </c>
      <c r="CM217" s="31">
        <f t="shared" ref="CM217" si="463">(CM215+CM216)/(CL206+CL207)</f>
        <v>1.0194559332384574</v>
      </c>
      <c r="CN217" s="31">
        <f t="shared" ref="CN217" si="464">(CN215+CN216)/(CM206+CM207)</f>
        <v>1.0524660921888453</v>
      </c>
      <c r="CO217" s="31">
        <f t="shared" ref="CO217" si="465">(CO215+CO216)/(CN206+CN207)</f>
        <v>1.0069596057886863</v>
      </c>
      <c r="CP217" s="31">
        <f t="shared" ref="CP217" si="466">(CP215+CP216)/(CO206+CO207)</f>
        <v>1.0348676670459633</v>
      </c>
      <c r="CQ217" s="31">
        <f t="shared" ref="CQ217" si="467">(CQ215+CQ216)/(CP206+CP207)</f>
        <v>0.87370115479023747</v>
      </c>
      <c r="CR217" s="31">
        <f t="shared" ref="CR217" si="468">(CR215+CR216)/(CQ206+CQ207)</f>
        <v>0.84017873023100742</v>
      </c>
      <c r="CS217" s="31">
        <f t="shared" ref="CS217" si="469">(CS215+CS216)/(CR206+CR207)</f>
        <v>1.1473779964444104</v>
      </c>
      <c r="CT217" s="31">
        <f t="shared" ref="CT217" si="470">(CT215+CT216)/(CS206+CS207)</f>
        <v>1.0878457937385502</v>
      </c>
      <c r="CU217" s="31">
        <f t="shared" ref="CU217" si="471">(CU215+CU216)/(CT206+CT207)</f>
        <v>1.0422706391189087</v>
      </c>
      <c r="CV217" s="31">
        <f t="shared" ref="CV217" si="472">(CV215+CV216)/(CU206+CU207)</f>
        <v>1.0734063869750106</v>
      </c>
      <c r="CW217" s="31">
        <f t="shared" ref="CW217" si="473">(CW215+CW216)/(CV206+CV207)</f>
        <v>1.0804408311647569</v>
      </c>
      <c r="CX217" s="31">
        <f t="shared" ref="CX217" si="474">(CX215+CX216)/(CW206+CW207)</f>
        <v>1.0454651622585991</v>
      </c>
      <c r="CY217" s="31">
        <f t="shared" ref="CY217" si="475">(CY215+CY216)/(CX206+CX207)</f>
        <v>1.0062914038679591</v>
      </c>
      <c r="CZ217" s="31">
        <f t="shared" ref="CZ217" si="476">(CZ215+CZ216)/(CY206+CY207)</f>
        <v>1.0034916691281404</v>
      </c>
      <c r="DA217" s="31">
        <f t="shared" ref="DA217" si="477">(DA215+DA216)/(CZ206+CZ207)</f>
        <v>1.0500561236771544</v>
      </c>
    </row>
    <row r="218" spans="53:105" x14ac:dyDescent="0.25">
      <c r="BA218" s="31"/>
      <c r="BB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1"/>
      <c r="CY218" s="31"/>
      <c r="CZ218" s="31"/>
      <c r="DA218" s="31"/>
    </row>
    <row r="219" spans="53:105" x14ac:dyDescent="0.25">
      <c r="BA219" s="31" t="s">
        <v>295</v>
      </c>
      <c r="BB219" s="31"/>
      <c r="BD219" s="31"/>
      <c r="BE219" s="31">
        <f>(BD210/BE210)*BE206</f>
        <v>68747.637547249062</v>
      </c>
      <c r="BF219" s="31">
        <f t="shared" ref="BF219:BF220" si="478">(BE210/BF210)*BF206</f>
        <v>60038.997830618056</v>
      </c>
      <c r="BG219" s="31">
        <f t="shared" ref="BG219:BG220" si="479">(BF210/BG210)*BG206</f>
        <v>77037.10512118609</v>
      </c>
      <c r="BH219" s="31">
        <f t="shared" ref="BH219:BH220" si="480">(BG210/BH210)*BH206</f>
        <v>83602.886033658549</v>
      </c>
      <c r="BI219" s="31">
        <f t="shared" ref="BI219:BI220" si="481">(BH210/BI210)*BI206</f>
        <v>103082.14014992</v>
      </c>
      <c r="BJ219" s="31">
        <f t="shared" ref="BJ219:BJ220" si="482">(BI210/BJ210)*BJ206</f>
        <v>98674.659088195258</v>
      </c>
      <c r="BK219" s="31">
        <f t="shared" ref="BK219:BK220" si="483">(BJ210/BK210)*BK206</f>
        <v>92494.953480724958</v>
      </c>
      <c r="BL219" s="31">
        <f t="shared" ref="BL219:BL220" si="484">(BK210/BL210)*BL206</f>
        <v>121976.02330137126</v>
      </c>
      <c r="BM219" s="31">
        <f t="shared" ref="BM219:BM220" si="485">(BL210/BM210)*BM206</f>
        <v>147310.03882062307</v>
      </c>
      <c r="BN219" s="31">
        <f t="shared" ref="BN219:BN220" si="486">(BM210/BN210)*BN206</f>
        <v>170981.31204584998</v>
      </c>
      <c r="BO219" s="31">
        <f t="shared" ref="BO219:BO220" si="487">(BN210/BO210)*BO206</f>
        <v>176936.74129964062</v>
      </c>
      <c r="BP219" s="31">
        <f t="shared" ref="BP219:BP220" si="488">(BO210/BP210)*BP206</f>
        <v>152420.25234767899</v>
      </c>
      <c r="BQ219" s="31">
        <f t="shared" ref="BQ219:BQ220" si="489">(BP210/BQ210)*BQ206</f>
        <v>162548.24518525763</v>
      </c>
      <c r="BR219" s="31">
        <f t="shared" ref="BR219:BR220" si="490">(BQ210/BR210)*BR206</f>
        <v>151773.82445767248</v>
      </c>
      <c r="BS219" s="31">
        <f t="shared" ref="BS219:BS220" si="491">(BR210/BS210)*BS206</f>
        <v>189585.20684061103</v>
      </c>
      <c r="BT219" s="31">
        <f t="shared" ref="BT219:BT220" si="492">(BS210/BT210)*BT206</f>
        <v>228821.9163419244</v>
      </c>
      <c r="BU219" s="31">
        <f t="shared" ref="BU219:BU220" si="493">(BT210/BU210)*BU206</f>
        <v>235886.29515795838</v>
      </c>
      <c r="BV219" s="31">
        <f t="shared" ref="BV219:BV220" si="494">(BU210/BV210)*BV206</f>
        <v>238731.66813595846</v>
      </c>
      <c r="BW219" s="31">
        <f t="shared" ref="BW219:BW220" si="495">(BV210/BW210)*BW206</f>
        <v>249710.67369942644</v>
      </c>
      <c r="BX219" s="31">
        <f t="shared" ref="BX219:BX220" si="496">(BW210/BX210)*BX206</f>
        <v>272417.71712083509</v>
      </c>
      <c r="BY219" s="31">
        <f t="shared" ref="BY219:BY220" si="497">(BX210/BY210)*BY206</f>
        <v>281913.3889604201</v>
      </c>
      <c r="BZ219" s="31">
        <f t="shared" ref="BZ219:BZ220" si="498">(BY210/BZ210)*BZ206</f>
        <v>263488.94217863597</v>
      </c>
      <c r="CA219" s="31">
        <f t="shared" ref="CA219:CA220" si="499">(BZ210/CA210)*CA206</f>
        <v>251187.44837664397</v>
      </c>
      <c r="CB219" s="31">
        <f t="shared" ref="CB219:CB220" si="500">(CA210/CB210)*CB206</f>
        <v>288538.93197620247</v>
      </c>
      <c r="CC219" s="31">
        <f t="shared" ref="CC219:CC220" si="501">(CB210/CC210)*CC206</f>
        <v>326732.54912260949</v>
      </c>
      <c r="CD219" s="31">
        <f t="shared" ref="CD219:CD220" si="502">(CC210/CD210)*CD206</f>
        <v>379887.39681460615</v>
      </c>
      <c r="CE219" s="31">
        <f t="shared" ref="CE219:CE220" si="503">(CD210/CE210)*CE206</f>
        <v>395035.80832398124</v>
      </c>
      <c r="CF219" s="31">
        <f t="shared" ref="CF219:CF220" si="504">(CE210/CF210)*CF206</f>
        <v>395243.11134718813</v>
      </c>
      <c r="CG219" s="31">
        <f t="shared" ref="CG219:CG220" si="505">(CF210/CG210)*CG206</f>
        <v>426964.09191642038</v>
      </c>
      <c r="CH219" s="31">
        <f t="shared" ref="CH219:CH220" si="506">(CG210/CH210)*CH206</f>
        <v>448977.86727447395</v>
      </c>
      <c r="CI219" s="31">
        <f t="shared" ref="CI219:CI220" si="507">(CH210/CI210)*CI206</f>
        <v>505302.22148339625</v>
      </c>
      <c r="CJ219" s="31">
        <f t="shared" ref="CJ219:CJ220" si="508">(CI210/CJ210)*CJ206</f>
        <v>480109.2296028508</v>
      </c>
      <c r="CK219" s="31">
        <f t="shared" ref="CK219:CK220" si="509">(CJ210/CK210)*CK206</f>
        <v>452382.19730941707</v>
      </c>
      <c r="CL219" s="31">
        <f t="shared" ref="CL219:CL220" si="510">(CK210/CL210)*CL206</f>
        <v>476368.35935263475</v>
      </c>
      <c r="CM219" s="31">
        <f t="shared" ref="CM219:CM220" si="511">(CL210/CM210)*CM206</f>
        <v>493972.0552159191</v>
      </c>
      <c r="CN219" s="31">
        <f t="shared" ref="CN219:CN220" si="512">(CM210/CN210)*CN206</f>
        <v>509639.15682304994</v>
      </c>
      <c r="CO219" s="31">
        <f t="shared" ref="CO219:CO220" si="513">(CN210/CO210)*CO206</f>
        <v>521744.78003516136</v>
      </c>
      <c r="CP219" s="31">
        <f t="shared" ref="CP219:CP220" si="514">(CO210/CP210)*CP206</f>
        <v>531740.80671159655</v>
      </c>
      <c r="CQ219" s="31">
        <f t="shared" ref="CQ219:CQ220" si="515">(CP210/CQ210)*CQ206</f>
        <v>523589.30206866557</v>
      </c>
      <c r="CR219" s="31">
        <f t="shared" ref="CR219:CR220" si="516">(CQ210/CR210)*CR206</f>
        <v>429522.86522481672</v>
      </c>
      <c r="CS219" s="31">
        <f t="shared" ref="CS219:CS220" si="517">(CR210/CS210)*CS206</f>
        <v>345316.16046511632</v>
      </c>
      <c r="CT219" s="31">
        <f t="shared" ref="CT219:CT220" si="518">(CS210/CT210)*CT206</f>
        <v>441306.83312626887</v>
      </c>
      <c r="CU219" s="31">
        <f t="shared" ref="CU219:CU220" si="519">(CT210/CU210)*CU206</f>
        <v>508116.06699000002</v>
      </c>
      <c r="CV219" s="31">
        <f t="shared" ref="CV219:CV220" si="520">(CU210/CV210)*CV206</f>
        <v>517018.80510737939</v>
      </c>
      <c r="CW219" s="31">
        <f t="shared" ref="CW219:CW220" si="521">(CV210/CW210)*CW206</f>
        <v>572381.85579373396</v>
      </c>
      <c r="CX219" s="31">
        <f t="shared" ref="CX219:CX220" si="522">(CW210/CX210)*CX206</f>
        <v>637775.46671269741</v>
      </c>
      <c r="CY219" s="31">
        <f t="shared" ref="CY219:CY220" si="523">(CX210/CY210)*CY206</f>
        <v>675785.59835141117</v>
      </c>
      <c r="CZ219" s="31">
        <f t="shared" ref="CZ219:CZ220" si="524">(CY210/CZ210)*CZ206</f>
        <v>708197.14464906265</v>
      </c>
      <c r="DA219" s="31">
        <f t="shared" ref="DA219:DA220" si="525">(CZ210/DA210)*DA206</f>
        <v>721519.67095480859</v>
      </c>
    </row>
    <row r="220" spans="53:105" x14ac:dyDescent="0.25">
      <c r="BA220" s="31"/>
      <c r="BB220" s="31"/>
      <c r="BD220" s="31"/>
      <c r="BE220" s="31">
        <f>(BD211/BE211)*BE207</f>
        <v>39355.190267074475</v>
      </c>
      <c r="BF220" s="31">
        <f t="shared" si="478"/>
        <v>36580.88606206821</v>
      </c>
      <c r="BG220" s="31">
        <f t="shared" si="479"/>
        <v>35280.332255546884</v>
      </c>
      <c r="BH220" s="31">
        <f t="shared" si="480"/>
        <v>36360.213056272507</v>
      </c>
      <c r="BI220" s="31">
        <f t="shared" si="481"/>
        <v>45780.890731882522</v>
      </c>
      <c r="BJ220" s="31">
        <f t="shared" si="482"/>
        <v>52117.940439556747</v>
      </c>
      <c r="BK220" s="31">
        <f t="shared" si="483"/>
        <v>54571.965583638346</v>
      </c>
      <c r="BL220" s="31">
        <f t="shared" si="484"/>
        <v>56901.599018116445</v>
      </c>
      <c r="BM220" s="31">
        <f t="shared" si="485"/>
        <v>60661.9626715224</v>
      </c>
      <c r="BN220" s="31">
        <f t="shared" si="486"/>
        <v>70686.617352309273</v>
      </c>
      <c r="BO220" s="31">
        <f t="shared" si="487"/>
        <v>88332.310197945393</v>
      </c>
      <c r="BP220" s="31">
        <f t="shared" si="488"/>
        <v>102041.40952268569</v>
      </c>
      <c r="BQ220" s="31">
        <f t="shared" si="489"/>
        <v>104644.32708186857</v>
      </c>
      <c r="BR220" s="31">
        <f t="shared" si="490"/>
        <v>99077.20575210551</v>
      </c>
      <c r="BS220" s="31">
        <f t="shared" si="491"/>
        <v>104290.81169709799</v>
      </c>
      <c r="BT220" s="31">
        <f t="shared" si="492"/>
        <v>106766.08149391162</v>
      </c>
      <c r="BU220" s="31">
        <f t="shared" si="493"/>
        <v>117664.08301346689</v>
      </c>
      <c r="BV220" s="31">
        <f t="shared" si="494"/>
        <v>130848.72988171417</v>
      </c>
      <c r="BW220" s="31">
        <f t="shared" si="495"/>
        <v>134468.98152783341</v>
      </c>
      <c r="BX220" s="31">
        <f t="shared" si="496"/>
        <v>144093.94414416674</v>
      </c>
      <c r="BY220" s="31">
        <f t="shared" si="497"/>
        <v>147172.82899308624</v>
      </c>
      <c r="BZ220" s="31">
        <f t="shared" si="498"/>
        <v>160032.12839156744</v>
      </c>
      <c r="CA220" s="31">
        <f t="shared" si="499"/>
        <v>157931.34012138736</v>
      </c>
      <c r="CB220" s="31">
        <f t="shared" si="500"/>
        <v>158767.02613756902</v>
      </c>
      <c r="CC220" s="31">
        <f t="shared" si="501"/>
        <v>148457.00642236494</v>
      </c>
      <c r="CD220" s="31">
        <f t="shared" si="502"/>
        <v>136039.16169006866</v>
      </c>
      <c r="CE220" s="31">
        <f t="shared" si="503"/>
        <v>130202.23089113741</v>
      </c>
      <c r="CF220" s="31">
        <f t="shared" si="504"/>
        <v>139115.72752043596</v>
      </c>
      <c r="CG220" s="31">
        <f t="shared" si="505"/>
        <v>156726.12413985169</v>
      </c>
      <c r="CH220" s="31">
        <f t="shared" si="506"/>
        <v>185991.6633605322</v>
      </c>
      <c r="CI220" s="31">
        <f t="shared" si="507"/>
        <v>185363.26951947837</v>
      </c>
      <c r="CJ220" s="31">
        <f t="shared" si="508"/>
        <v>165940.46443336425</v>
      </c>
      <c r="CK220" s="31">
        <f t="shared" si="509"/>
        <v>183063.08775406439</v>
      </c>
      <c r="CL220" s="31">
        <f t="shared" si="510"/>
        <v>180434.57642881534</v>
      </c>
      <c r="CM220" s="31">
        <f t="shared" si="511"/>
        <v>178163.18358032496</v>
      </c>
      <c r="CN220" s="31">
        <f t="shared" si="512"/>
        <v>182918.75970240275</v>
      </c>
      <c r="CO220" s="31">
        <f t="shared" si="513"/>
        <v>212981.43574626048</v>
      </c>
      <c r="CP220" s="31">
        <f t="shared" si="514"/>
        <v>218560.12642141141</v>
      </c>
      <c r="CQ220" s="31">
        <f t="shared" si="515"/>
        <v>271054.09300984431</v>
      </c>
      <c r="CR220" s="31">
        <f t="shared" si="516"/>
        <v>273442.69921156223</v>
      </c>
      <c r="CS220" s="31">
        <f t="shared" si="517"/>
        <v>250708.93342539269</v>
      </c>
      <c r="CT220" s="31">
        <f t="shared" si="518"/>
        <v>254412.36484203319</v>
      </c>
      <c r="CU220" s="31">
        <f t="shared" si="519"/>
        <v>263108.83565000002</v>
      </c>
      <c r="CV220" s="31">
        <f t="shared" si="520"/>
        <v>294754.5341590977</v>
      </c>
      <c r="CW220" s="31">
        <f t="shared" si="521"/>
        <v>310356.80164962483</v>
      </c>
      <c r="CX220" s="31">
        <f t="shared" si="522"/>
        <v>328417.34066790517</v>
      </c>
      <c r="CY220" s="31">
        <f t="shared" si="523"/>
        <v>334847.59175059956</v>
      </c>
      <c r="CZ220" s="31">
        <f t="shared" si="524"/>
        <v>319439.1404858997</v>
      </c>
      <c r="DA220" s="31">
        <f t="shared" si="525"/>
        <v>324892.80556759104</v>
      </c>
    </row>
    <row r="221" spans="53:105" x14ac:dyDescent="0.25">
      <c r="BA221" s="31"/>
      <c r="BB221" s="31"/>
      <c r="BD221" s="31"/>
      <c r="BE221" s="31">
        <f>(BE206+BE207)/(BE219+BE220)</f>
        <v>0.85844192863661684</v>
      </c>
      <c r="BF221" s="31">
        <f t="shared" ref="BF221:DA221" si="526">(BF206+BF207)/(BF219+BF220)</f>
        <v>1.1208872918982866</v>
      </c>
      <c r="BG221" s="31">
        <f t="shared" si="526"/>
        <v>1.0390194321169128</v>
      </c>
      <c r="BH221" s="31">
        <f t="shared" si="526"/>
        <v>1.1261796421141261</v>
      </c>
      <c r="BI221" s="31">
        <f t="shared" si="526"/>
        <v>0.89411050689732097</v>
      </c>
      <c r="BJ221" s="31">
        <f t="shared" si="526"/>
        <v>0.91251162478086978</v>
      </c>
      <c r="BK221" s="31">
        <f t="shared" si="526"/>
        <v>1.1362174516409724</v>
      </c>
      <c r="BL221" s="31">
        <f t="shared" si="526"/>
        <v>1.0867765206135638</v>
      </c>
      <c r="BM221" s="31">
        <f t="shared" si="526"/>
        <v>1.0688938818930185</v>
      </c>
      <c r="BN221" s="31">
        <f t="shared" si="526"/>
        <v>0.99516721394904228</v>
      </c>
      <c r="BO221" s="31">
        <f t="shared" si="526"/>
        <v>0.85460402832579585</v>
      </c>
      <c r="BP221" s="31">
        <f t="shared" si="526"/>
        <v>0.97932237873599504</v>
      </c>
      <c r="BQ221" s="31">
        <f t="shared" si="526"/>
        <v>0.90721084775388228</v>
      </c>
      <c r="BR221" s="31">
        <f t="shared" si="526"/>
        <v>1.1413148264154118</v>
      </c>
      <c r="BS221" s="31">
        <f t="shared" si="526"/>
        <v>1.1215614041596491</v>
      </c>
      <c r="BT221" s="31">
        <f t="shared" si="526"/>
        <v>1.0420515699463939</v>
      </c>
      <c r="BU221" s="31">
        <f t="shared" si="526"/>
        <v>1.0312533163893751</v>
      </c>
      <c r="BV221" s="31">
        <f t="shared" si="526"/>
        <v>1.0208874767810554</v>
      </c>
      <c r="BW221" s="31">
        <f t="shared" si="526"/>
        <v>1.0515913440575491</v>
      </c>
      <c r="BX221" s="31">
        <f t="shared" si="526"/>
        <v>1.0081350393040793</v>
      </c>
      <c r="BY221" s="31">
        <f t="shared" si="526"/>
        <v>0.96134525589609232</v>
      </c>
      <c r="BZ221" s="31">
        <f t="shared" si="526"/>
        <v>0.94611585548865729</v>
      </c>
      <c r="CA221" s="31">
        <f t="shared" si="526"/>
        <v>1.0696159949205211</v>
      </c>
      <c r="CB221" s="31">
        <f t="shared" si="526"/>
        <v>1.0400040320537765</v>
      </c>
      <c r="CC221" s="31">
        <f t="shared" si="526"/>
        <v>1.0692575080217872</v>
      </c>
      <c r="CD221" s="31">
        <f t="shared" si="526"/>
        <v>1.0075077381295348</v>
      </c>
      <c r="CE221" s="31">
        <f t="shared" si="526"/>
        <v>1.0170626651456425</v>
      </c>
      <c r="CF221" s="31">
        <f t="shared" si="526"/>
        <v>1.0977641938946527</v>
      </c>
      <c r="CG221" s="31">
        <f t="shared" si="526"/>
        <v>1.0823087018116067</v>
      </c>
      <c r="CH221" s="31">
        <f t="shared" si="526"/>
        <v>1.0763492845341911</v>
      </c>
      <c r="CI221" s="31">
        <f t="shared" si="526"/>
        <v>0.93287562270476643</v>
      </c>
      <c r="CJ221" s="31">
        <f t="shared" si="526"/>
        <v>0.99065134757903539</v>
      </c>
      <c r="CK221" s="31">
        <f t="shared" si="526"/>
        <v>1.0278556082680672</v>
      </c>
      <c r="CL221" s="31">
        <f t="shared" si="526"/>
        <v>1.0064327730410081</v>
      </c>
      <c r="CM221" s="31">
        <f t="shared" si="526"/>
        <v>1.0192978443251777</v>
      </c>
      <c r="CN221" s="31">
        <f t="shared" si="526"/>
        <v>1.0530483914744149</v>
      </c>
      <c r="CO221" s="31">
        <f t="shared" si="526"/>
        <v>1.00694378954908</v>
      </c>
      <c r="CP221" s="31">
        <f t="shared" si="526"/>
        <v>1.0353192508455729</v>
      </c>
      <c r="CQ221" s="31">
        <f t="shared" si="526"/>
        <v>0.87399455441441487</v>
      </c>
      <c r="CR221" s="31">
        <f t="shared" si="526"/>
        <v>0.84030431913633385</v>
      </c>
      <c r="CS221" s="31">
        <f t="shared" si="526"/>
        <v>1.1472016983996454</v>
      </c>
      <c r="CT221" s="31">
        <f t="shared" si="526"/>
        <v>1.0876816425503861</v>
      </c>
      <c r="CU221" s="31">
        <f t="shared" si="526"/>
        <v>1.0422096035132768</v>
      </c>
      <c r="CV221" s="31">
        <f t="shared" si="526"/>
        <v>1.0733168457925737</v>
      </c>
      <c r="CW221" s="31">
        <f t="shared" si="526"/>
        <v>1.0804228317838187</v>
      </c>
      <c r="CX221" s="31">
        <f t="shared" si="526"/>
        <v>1.0455097494863428</v>
      </c>
      <c r="CY221" s="31">
        <f t="shared" si="526"/>
        <v>1.0061583272338019</v>
      </c>
      <c r="CZ221" s="31">
        <f t="shared" si="526"/>
        <v>1.0034922033378437</v>
      </c>
      <c r="DA221" s="31">
        <f t="shared" si="526"/>
        <v>1.0500572428682038</v>
      </c>
    </row>
    <row r="222" spans="53:105" x14ac:dyDescent="0.25">
      <c r="BA222" s="31"/>
      <c r="BB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c r="CO222" s="31"/>
      <c r="CP222" s="31"/>
      <c r="CQ222" s="31"/>
      <c r="CR222" s="31"/>
      <c r="CS222" s="31"/>
      <c r="CT222" s="31"/>
      <c r="CU222" s="31"/>
      <c r="CV222" s="31"/>
      <c r="CW222" s="31"/>
      <c r="CX222" s="31"/>
      <c r="CY222" s="31"/>
      <c r="CZ222" s="31"/>
      <c r="DA222" s="31"/>
    </row>
    <row r="223" spans="53:105" x14ac:dyDescent="0.25">
      <c r="BA223" s="31" t="s">
        <v>301</v>
      </c>
      <c r="BB223" s="31"/>
      <c r="BD223" s="31"/>
      <c r="BE223" s="31">
        <f>SQRT(BE217*BE221)</f>
        <v>0.85830391096856018</v>
      </c>
      <c r="BF223" s="31">
        <f t="shared" ref="BF223:DA223" si="527">SQRT(BF217*BF221)</f>
        <v>1.1206206373902285</v>
      </c>
      <c r="BG223" s="31">
        <f t="shared" si="527"/>
        <v>1.038951628011636</v>
      </c>
      <c r="BH223" s="31">
        <f t="shared" si="527"/>
        <v>1.1261624071185512</v>
      </c>
      <c r="BI223" s="31">
        <f t="shared" si="527"/>
        <v>0.89384008429311013</v>
      </c>
      <c r="BJ223" s="31">
        <f t="shared" si="527"/>
        <v>0.9125441550699257</v>
      </c>
      <c r="BK223" s="31">
        <f t="shared" si="527"/>
        <v>1.1366599359787679</v>
      </c>
      <c r="BL223" s="31">
        <f t="shared" si="527"/>
        <v>1.0868697498086117</v>
      </c>
      <c r="BM223" s="31">
        <f t="shared" si="527"/>
        <v>1.0688857783789385</v>
      </c>
      <c r="BN223" s="31">
        <f t="shared" si="527"/>
        <v>0.99494773573536044</v>
      </c>
      <c r="BO223" s="31">
        <f t="shared" si="527"/>
        <v>0.85438681322123566</v>
      </c>
      <c r="BP223" s="31">
        <f t="shared" si="527"/>
        <v>0.9792448968526084</v>
      </c>
      <c r="BQ223" s="31">
        <f t="shared" si="527"/>
        <v>0.90723270633265785</v>
      </c>
      <c r="BR223" s="31">
        <f t="shared" si="527"/>
        <v>1.1418897661741649</v>
      </c>
      <c r="BS223" s="31">
        <f t="shared" si="527"/>
        <v>1.1218597234000309</v>
      </c>
      <c r="BT223" s="31">
        <f t="shared" si="527"/>
        <v>1.0421480231578466</v>
      </c>
      <c r="BU223" s="31">
        <f t="shared" si="527"/>
        <v>1.0315755965018276</v>
      </c>
      <c r="BV223" s="31">
        <f t="shared" si="527"/>
        <v>1.0208687124123514</v>
      </c>
      <c r="BW223" s="31">
        <f t="shared" si="527"/>
        <v>1.0516050625859505</v>
      </c>
      <c r="BX223" s="31">
        <f t="shared" si="527"/>
        <v>1.0081517029177161</v>
      </c>
      <c r="BY223" s="31">
        <f t="shared" si="527"/>
        <v>0.96130364929620538</v>
      </c>
      <c r="BZ223" s="31">
        <f t="shared" si="527"/>
        <v>0.94614717645815094</v>
      </c>
      <c r="CA223" s="31">
        <f t="shared" si="527"/>
        <v>1.0696494458987569</v>
      </c>
      <c r="CB223" s="31">
        <f t="shared" si="527"/>
        <v>1.0401620447646653</v>
      </c>
      <c r="CC223" s="31">
        <f t="shared" si="527"/>
        <v>1.0692141248581453</v>
      </c>
      <c r="CD223" s="31">
        <f t="shared" si="527"/>
        <v>1.007539682191734</v>
      </c>
      <c r="CE223" s="31">
        <f t="shared" si="527"/>
        <v>1.0170431412438699</v>
      </c>
      <c r="CF223" s="31">
        <f t="shared" si="527"/>
        <v>1.0977045332537247</v>
      </c>
      <c r="CG223" s="31">
        <f t="shared" si="527"/>
        <v>1.082104723294963</v>
      </c>
      <c r="CH223" s="31">
        <f t="shared" si="527"/>
        <v>1.0764726917786909</v>
      </c>
      <c r="CI223" s="31">
        <f t="shared" si="527"/>
        <v>0.93305600788856513</v>
      </c>
      <c r="CJ223" s="31">
        <f t="shared" si="527"/>
        <v>0.99026629111716957</v>
      </c>
      <c r="CK223" s="31">
        <f t="shared" si="527"/>
        <v>1.0280715300382615</v>
      </c>
      <c r="CL223" s="31">
        <f t="shared" si="527"/>
        <v>1.0066251177953038</v>
      </c>
      <c r="CM223" s="31">
        <f t="shared" si="527"/>
        <v>1.0193768857171874</v>
      </c>
      <c r="CN223" s="31">
        <f t="shared" si="527"/>
        <v>1.0527572015715811</v>
      </c>
      <c r="CO223" s="31">
        <f t="shared" si="527"/>
        <v>1.0069516976378299</v>
      </c>
      <c r="CP223" s="31">
        <f t="shared" si="527"/>
        <v>1.0350934343190148</v>
      </c>
      <c r="CQ223" s="31">
        <f t="shared" si="527"/>
        <v>0.8738478422884921</v>
      </c>
      <c r="CR223" s="31">
        <f t="shared" si="527"/>
        <v>0.84024152233723626</v>
      </c>
      <c r="CS223" s="31">
        <f t="shared" si="527"/>
        <v>1.1472898440356778</v>
      </c>
      <c r="CT223" s="31">
        <f t="shared" si="527"/>
        <v>1.0877637150480222</v>
      </c>
      <c r="CU223" s="31">
        <f t="shared" si="527"/>
        <v>1.0422401208692973</v>
      </c>
      <c r="CV223" s="31">
        <f t="shared" si="527"/>
        <v>1.0733616154500873</v>
      </c>
      <c r="CW223" s="31">
        <f t="shared" si="527"/>
        <v>1.0804318314368053</v>
      </c>
      <c r="CX223" s="31">
        <f t="shared" si="527"/>
        <v>1.0454874556347802</v>
      </c>
      <c r="CY223" s="31">
        <f t="shared" si="527"/>
        <v>1.0062248633509012</v>
      </c>
      <c r="CZ223" s="31">
        <f t="shared" si="527"/>
        <v>1.0034919362329564</v>
      </c>
      <c r="DA223" s="31">
        <f t="shared" si="527"/>
        <v>1.05005668327253</v>
      </c>
    </row>
    <row r="224" spans="53:105" x14ac:dyDescent="0.25">
      <c r="BA224" s="31" t="s">
        <v>289</v>
      </c>
      <c r="BB224" s="31"/>
      <c r="BD224" s="31">
        <f>'[1]ChainQtyIndexes&amp;GO'!CB218</f>
        <v>1</v>
      </c>
      <c r="BE224" s="31">
        <f>BE223</f>
        <v>0.85830391096856018</v>
      </c>
      <c r="BF224" s="31">
        <f>BF223*BE224</f>
        <v>0.96183307578411392</v>
      </c>
      <c r="BG224" s="31">
        <f t="shared" ref="BG224:DA224" si="528">BG223*BF224</f>
        <v>0.99929803996134436</v>
      </c>
      <c r="BH224" s="31">
        <f t="shared" si="528"/>
        <v>1.1253718861117177</v>
      </c>
      <c r="BI224" s="31">
        <f t="shared" si="528"/>
        <v>1.0059025015431942</v>
      </c>
      <c r="BJ224" s="31">
        <f t="shared" si="528"/>
        <v>0.91793044835345872</v>
      </c>
      <c r="BK224" s="31">
        <f t="shared" si="528"/>
        <v>1.0433747646584042</v>
      </c>
      <c r="BL224" s="31">
        <f t="shared" si="528"/>
        <v>1.1340124694208988</v>
      </c>
      <c r="BM224" s="31">
        <f t="shared" si="528"/>
        <v>1.2121298010683796</v>
      </c>
      <c r="BN224" s="31">
        <f t="shared" si="528"/>
        <v>1.2060058009903372</v>
      </c>
      <c r="BO224" s="31">
        <f t="shared" si="528"/>
        <v>1.0303954530344579</v>
      </c>
      <c r="BP224" s="31">
        <f t="shared" si="528"/>
        <v>1.0090094891241244</v>
      </c>
      <c r="BQ224" s="31">
        <f t="shared" si="528"/>
        <v>0.91540640953341179</v>
      </c>
      <c r="BR224" s="31">
        <f t="shared" si="528"/>
        <v>1.0452932109364395</v>
      </c>
      <c r="BS224" s="31">
        <f t="shared" si="528"/>
        <v>1.1726723524930842</v>
      </c>
      <c r="BT224" s="31">
        <f t="shared" si="528"/>
        <v>1.2220981739625292</v>
      </c>
      <c r="BU224" s="31">
        <f t="shared" si="528"/>
        <v>1.2606866527891902</v>
      </c>
      <c r="BV224" s="31">
        <f t="shared" si="528"/>
        <v>1.2869955599883378</v>
      </c>
      <c r="BW224" s="31">
        <f t="shared" si="528"/>
        <v>1.3534110464093765</v>
      </c>
      <c r="BX224" s="31">
        <f t="shared" si="528"/>
        <v>1.3644436511852609</v>
      </c>
      <c r="BY224" s="31">
        <f t="shared" si="528"/>
        <v>1.31164466114343</v>
      </c>
      <c r="BZ224" s="31">
        <f t="shared" si="528"/>
        <v>1.2410088926572644</v>
      </c>
      <c r="CA224" s="31">
        <f t="shared" si="528"/>
        <v>1.3274444743862728</v>
      </c>
      <c r="CB224" s="31">
        <f t="shared" si="528"/>
        <v>1.3807573587891819</v>
      </c>
      <c r="CC224" s="31">
        <f t="shared" si="528"/>
        <v>1.4763252710192192</v>
      </c>
      <c r="CD224" s="31">
        <f t="shared" si="528"/>
        <v>1.4874562943743297</v>
      </c>
      <c r="CE224" s="31">
        <f t="shared" si="528"/>
        <v>1.5128072220934345</v>
      </c>
      <c r="CF224" s="31">
        <f t="shared" si="528"/>
        <v>1.6606153456309374</v>
      </c>
      <c r="CG224" s="31">
        <f t="shared" si="528"/>
        <v>1.7969597090833349</v>
      </c>
      <c r="CH224" s="31">
        <f t="shared" si="528"/>
        <v>1.9343780550547909</v>
      </c>
      <c r="CI224" s="31">
        <f t="shared" si="528"/>
        <v>1.8048830657966701</v>
      </c>
      <c r="CJ224" s="31">
        <f t="shared" si="528"/>
        <v>1.7873148594666548</v>
      </c>
      <c r="CK224" s="31">
        <f t="shared" si="528"/>
        <v>1.837487522232004</v>
      </c>
      <c r="CL224" s="31">
        <f t="shared" si="528"/>
        <v>1.8496610935141919</v>
      </c>
      <c r="CM224" s="31">
        <f t="shared" si="528"/>
        <v>1.8855017651387445</v>
      </c>
      <c r="CN224" s="31">
        <f t="shared" si="528"/>
        <v>1.9849755618257412</v>
      </c>
      <c r="CO224" s="31">
        <f t="shared" si="528"/>
        <v>1.9987745117500353</v>
      </c>
      <c r="CP224" s="31">
        <f t="shared" si="528"/>
        <v>2.0689183737966559</v>
      </c>
      <c r="CQ224" s="31">
        <f t="shared" si="528"/>
        <v>1.8079198568132238</v>
      </c>
      <c r="CR224" s="31">
        <f t="shared" si="528"/>
        <v>1.5190893327524613</v>
      </c>
      <c r="CS224" s="31">
        <f t="shared" si="528"/>
        <v>1.7428357636498331</v>
      </c>
      <c r="CT224" s="31">
        <f t="shared" si="528"/>
        <v>1.8957935049862991</v>
      </c>
      <c r="CU224" s="31">
        <f t="shared" si="528"/>
        <v>1.9758720517801491</v>
      </c>
      <c r="CV224" s="31">
        <f t="shared" si="528"/>
        <v>2.1208252174214195</v>
      </c>
      <c r="CW224" s="31">
        <f t="shared" si="528"/>
        <v>2.2914070738159853</v>
      </c>
      <c r="CX224" s="31">
        <f t="shared" si="528"/>
        <v>2.3956373514274114</v>
      </c>
      <c r="CY224" s="31">
        <f t="shared" si="528"/>
        <v>2.410549866578362</v>
      </c>
      <c r="CZ224" s="31">
        <f t="shared" si="528"/>
        <v>2.4189673529988154</v>
      </c>
      <c r="DA224" s="31">
        <f t="shared" si="528"/>
        <v>2.5400528356344672</v>
      </c>
    </row>
    <row r="225" spans="52:105" x14ac:dyDescent="0.25">
      <c r="BA225" s="31" t="s">
        <v>290</v>
      </c>
      <c r="BB225" s="31"/>
      <c r="BD225" s="40">
        <f>BD224/$CU224*100</f>
        <v>50.610564540302924</v>
      </c>
      <c r="BE225" s="40">
        <f>BE224/$CU224*100</f>
        <v>43.439245481268728</v>
      </c>
      <c r="BF225" s="40">
        <f t="shared" ref="BF225" si="529">BF224/$CU224*100</f>
        <v>48.678914958969969</v>
      </c>
      <c r="BG225" s="40">
        <f t="shared" ref="BG225" si="530">BG224/$CU224*100</f>
        <v>50.575037946461833</v>
      </c>
      <c r="BH225" s="40">
        <f t="shared" ref="BH225" si="531">BH224/$CU224*100</f>
        <v>56.955706473899525</v>
      </c>
      <c r="BI225" s="40">
        <f t="shared" ref="BI225" si="532">BI224/$CU224*100</f>
        <v>50.909293475603988</v>
      </c>
      <c r="BJ225" s="40">
        <f t="shared" ref="BJ225" si="533">BJ224/$CU224*100</f>
        <v>46.456978199901918</v>
      </c>
      <c r="BK225" s="40">
        <f t="shared" ref="BK225" si="534">BK224/$CU224*100</f>
        <v>52.805785866467538</v>
      </c>
      <c r="BL225" s="40">
        <f t="shared" ref="BL225" si="535">BL224/$CU224*100</f>
        <v>57.393011273134697</v>
      </c>
      <c r="BM225" s="40">
        <f t="shared" ref="BM225" si="536">BM224/$CU224*100</f>
        <v>61.346573528195769</v>
      </c>
      <c r="BN225" s="40">
        <f t="shared" ref="BN225" si="537">BN224/$CU224*100</f>
        <v>61.036634427001182</v>
      </c>
      <c r="BO225" s="40">
        <f t="shared" ref="BO225" si="538">BO224/$CU224*100</f>
        <v>52.148895577835098</v>
      </c>
      <c r="BP225" s="40">
        <f t="shared" ref="BP225" si="539">BP224/$CU224*100</f>
        <v>51.066539871094577</v>
      </c>
      <c r="BQ225" s="40">
        <f t="shared" ref="BQ225" si="540">BQ224/$CU224*100</f>
        <v>46.329235170297707</v>
      </c>
      <c r="BR225" s="40">
        <f t="shared" ref="BR225" si="541">BR224/$CU224*100</f>
        <v>52.902879515639142</v>
      </c>
      <c r="BS225" s="40">
        <f t="shared" ref="BS225" si="542">BS224/$CU224*100</f>
        <v>59.349609780480094</v>
      </c>
      <c r="BT225" s="40">
        <f t="shared" ref="BT225" si="543">BT224/$CU224*100</f>
        <v>61.851078507916938</v>
      </c>
      <c r="BU225" s="40">
        <f t="shared" ref="BU225" si="544">BU224/$CU224*100</f>
        <v>63.804063206085779</v>
      </c>
      <c r="BV225" s="40">
        <f t="shared" ref="BV225" si="545">BV224/$CU224*100</f>
        <v>65.135571851873081</v>
      </c>
      <c r="BW225" s="40">
        <f t="shared" ref="BW225" si="546">BW224/$CU224*100</f>
        <v>68.496897113860669</v>
      </c>
      <c r="BX225" s="40">
        <f t="shared" ref="BX225" si="547">BX224/$CU224*100</f>
        <v>69.055263469918216</v>
      </c>
      <c r="BY225" s="40">
        <f t="shared" ref="BY225" si="548">BY224/$CU224*100</f>
        <v>66.383076776743323</v>
      </c>
      <c r="BZ225" s="40">
        <f t="shared" ref="BZ225" si="549">BZ224/$CU224*100</f>
        <v>62.808160656920343</v>
      </c>
      <c r="CA225" s="40">
        <f t="shared" ref="CA225" si="550">CA224/$CU224*100</f>
        <v>67.182714244594948</v>
      </c>
      <c r="CB225" s="40">
        <f t="shared" ref="CB225" si="551">CB224/$CU224*100</f>
        <v>69.880909421498089</v>
      </c>
      <c r="CC225" s="40">
        <f t="shared" ref="CC225" si="552">CC224/$CU224*100</f>
        <v>74.717655411398397</v>
      </c>
      <c r="CD225" s="40">
        <f t="shared" ref="CD225" si="553">CD224/$CU224*100</f>
        <v>75.281002787311834</v>
      </c>
      <c r="CE225" s="40">
        <f t="shared" ref="CE225" si="554">CE224/$CU224*100</f>
        <v>76.564027550796155</v>
      </c>
      <c r="CF225" s="40">
        <f t="shared" ref="CF225" si="555">CF224/$CU224*100</f>
        <v>84.044680126672006</v>
      </c>
      <c r="CG225" s="40">
        <f t="shared" ref="CG225" si="556">CG224/$CU224*100</f>
        <v>90.945145332886085</v>
      </c>
      <c r="CH225" s="40">
        <f t="shared" ref="CH225" si="557">CH224/$CU224*100</f>
        <v>97.899965400696146</v>
      </c>
      <c r="CI225" s="40">
        <f t="shared" ref="CI225" si="558">CI224/$CU224*100</f>
        <v>91.346150889202178</v>
      </c>
      <c r="CJ225" s="40">
        <f t="shared" ref="CJ225" si="559">CJ224/$CU224*100</f>
        <v>90.457014048879586</v>
      </c>
      <c r="CK225" s="40">
        <f t="shared" ref="CK225" si="560">CK224/$CU224*100</f>
        <v>92.996280835924139</v>
      </c>
      <c r="CL225" s="40">
        <f t="shared" ref="CL225" si="561">CL224/$CU224*100</f>
        <v>93.612392150987304</v>
      </c>
      <c r="CM225" s="40">
        <f t="shared" ref="CM225" si="562">CM224/$CU224*100</f>
        <v>95.426308775409524</v>
      </c>
      <c r="CN225" s="40">
        <f t="shared" ref="CN225" si="563">CN224/$CU224*100</f>
        <v>100.46073378270573</v>
      </c>
      <c r="CO225" s="40">
        <f t="shared" ref="CO225" si="564">CO224/$CU224*100</f>
        <v>101.15910642843761</v>
      </c>
      <c r="CP225" s="40">
        <f t="shared" ref="CP225" si="565">CP224/$CU224*100</f>
        <v>104.70912688565421</v>
      </c>
      <c r="CQ225" s="40">
        <f t="shared" ref="CQ225" si="566">CQ224/$CU224*100</f>
        <v>91.499844596940889</v>
      </c>
      <c r="CR225" s="40">
        <f t="shared" ref="CR225" si="567">CR224/$CU224*100</f>
        <v>76.881968717754148</v>
      </c>
      <c r="CS225" s="40">
        <f t="shared" ref="CS225" si="568">CS224/$CU224*100</f>
        <v>88.205901899348007</v>
      </c>
      <c r="CT225" s="40">
        <f t="shared" ref="CT225" si="569">CT224/$CU224*100</f>
        <v>95.947179539196185</v>
      </c>
      <c r="CU225" s="40">
        <f t="shared" ref="CU225" si="570">CU224/$CU224*100</f>
        <v>100</v>
      </c>
      <c r="CV225" s="40">
        <f t="shared" ref="CV225" si="571">CV224/$CU224*100</f>
        <v>107.33616154500874</v>
      </c>
      <c r="CW225" s="40">
        <f t="shared" ref="CW225" si="572">CW224/$CU224*100</f>
        <v>115.9694055974706</v>
      </c>
      <c r="CX225" s="40">
        <f t="shared" ref="CX225" si="573">CX224/$CU224*100</f>
        <v>121.24455878957735</v>
      </c>
      <c r="CY225" s="40">
        <f t="shared" ref="CY225" si="574">CY224/$CU224*100</f>
        <v>121.99928960008279</v>
      </c>
      <c r="CZ225" s="40">
        <f t="shared" ref="CZ225" si="575">CZ224/$CU224*100</f>
        <v>122.42530333983228</v>
      </c>
      <c r="DA225" s="40">
        <f t="shared" ref="DA225" si="576">DA224/$CU224*100</f>
        <v>128.55350797365764</v>
      </c>
    </row>
    <row r="226" spans="52:105" x14ac:dyDescent="0.25">
      <c r="BA226" s="31"/>
      <c r="BB226" s="31"/>
      <c r="BC226" s="31"/>
      <c r="BD226" s="31"/>
      <c r="BE226" s="31"/>
      <c r="BF226" s="31"/>
    </row>
    <row r="227" spans="52:105" x14ac:dyDescent="0.25">
      <c r="BA227" s="31"/>
      <c r="BB227" s="21"/>
      <c r="BC227" s="31"/>
      <c r="BD227" s="31"/>
      <c r="BE227" s="31"/>
      <c r="BF227" s="31"/>
    </row>
    <row r="228" spans="52:105" x14ac:dyDescent="0.25">
      <c r="AZ228" s="17" t="s">
        <v>330</v>
      </c>
      <c r="BA228" s="31" t="s">
        <v>331</v>
      </c>
      <c r="BB228" s="41"/>
      <c r="BC228" s="31"/>
      <c r="BD228" s="31"/>
      <c r="BE228" s="32">
        <f>BE115</f>
        <v>9354676.6524800006</v>
      </c>
      <c r="BF228" s="32">
        <f t="shared" ref="BF228:DA228" si="577">BF115</f>
        <v>9655301.1868800018</v>
      </c>
      <c r="BG228" s="32">
        <f t="shared" si="577"/>
        <v>10302081.73856</v>
      </c>
      <c r="BH228" s="32">
        <f t="shared" si="577"/>
        <v>10773449.333759999</v>
      </c>
      <c r="BI228" s="32">
        <f t="shared" si="577"/>
        <v>10814310.92096</v>
      </c>
      <c r="BJ228" s="32">
        <f t="shared" si="577"/>
        <v>10488001.96032</v>
      </c>
      <c r="BK228" s="32">
        <f t="shared" si="577"/>
        <v>11174476.625280002</v>
      </c>
      <c r="BL228" s="32">
        <f t="shared" si="577"/>
        <v>11836434.337920001</v>
      </c>
      <c r="BM228" s="32">
        <f t="shared" si="577"/>
        <v>12419295.692480002</v>
      </c>
      <c r="BN228" s="32">
        <f t="shared" si="577"/>
        <v>12779753.265280001</v>
      </c>
      <c r="BO228" s="32">
        <f t="shared" si="577"/>
        <v>12726049.464959998</v>
      </c>
      <c r="BP228" s="32">
        <f t="shared" si="577"/>
        <v>12852428.516799999</v>
      </c>
      <c r="BQ228" s="32">
        <f t="shared" si="577"/>
        <v>12581282.69888</v>
      </c>
      <c r="BR228" s="32">
        <f t="shared" si="577"/>
        <v>13080085.9312</v>
      </c>
      <c r="BS228" s="32">
        <f t="shared" si="577"/>
        <v>13963279.951680001</v>
      </c>
      <c r="BT228" s="32">
        <f t="shared" si="577"/>
        <v>14535925.90944</v>
      </c>
      <c r="BU228" s="32">
        <f t="shared" si="577"/>
        <v>14963513.23264</v>
      </c>
      <c r="BV228" s="32">
        <f t="shared" si="577"/>
        <v>15749515.049280001</v>
      </c>
      <c r="BW228" s="32">
        <f t="shared" si="577"/>
        <v>16437740.925120002</v>
      </c>
      <c r="BX228" s="32">
        <f t="shared" si="577"/>
        <v>16885467.173440002</v>
      </c>
      <c r="BY228" s="32">
        <f t="shared" si="577"/>
        <v>17189885.99808</v>
      </c>
      <c r="BZ228" s="32">
        <f t="shared" si="577"/>
        <v>17075473.553920001</v>
      </c>
      <c r="CA228" s="32">
        <f t="shared" si="577"/>
        <v>17618640.795200001</v>
      </c>
      <c r="CB228" s="32">
        <f t="shared" si="577"/>
        <v>18214052.494400002</v>
      </c>
      <c r="CC228" s="32">
        <f t="shared" si="577"/>
        <v>19034202.923200004</v>
      </c>
      <c r="CD228" s="32">
        <f t="shared" si="577"/>
        <v>19685069.6336</v>
      </c>
      <c r="CE228" s="32">
        <f t="shared" si="577"/>
        <v>20532363.831039999</v>
      </c>
      <c r="CF228" s="32">
        <f t="shared" si="577"/>
        <v>21628913.7104</v>
      </c>
      <c r="CG228" s="32">
        <f t="shared" si="577"/>
        <v>22792593.340159997</v>
      </c>
      <c r="CH228" s="32">
        <f t="shared" si="577"/>
        <v>23954813.627519999</v>
      </c>
      <c r="CI228" s="32">
        <f t="shared" si="577"/>
        <v>25025387.212160002</v>
      </c>
      <c r="CJ228" s="32">
        <f t="shared" si="577"/>
        <v>25018382.368640006</v>
      </c>
      <c r="CK228" s="32">
        <f t="shared" si="577"/>
        <v>25181828.717440002</v>
      </c>
      <c r="CL228" s="32">
        <f t="shared" si="577"/>
        <v>25753890.938239999</v>
      </c>
      <c r="CM228" s="32">
        <f t="shared" si="577"/>
        <v>26690205.022079997</v>
      </c>
      <c r="CN228" s="32">
        <f t="shared" si="577"/>
        <v>27742974.629439998</v>
      </c>
      <c r="CO228" s="32">
        <f t="shared" si="577"/>
        <v>28362319.544</v>
      </c>
      <c r="CP228" s="32">
        <f t="shared" si="577"/>
        <v>28917453.392960001</v>
      </c>
      <c r="CQ228" s="32">
        <f t="shared" si="577"/>
        <v>28533646.341760002</v>
      </c>
      <c r="CR228" s="32">
        <f t="shared" si="577"/>
        <v>26952011.048640005</v>
      </c>
      <c r="CS228" s="32">
        <f t="shared" si="577"/>
        <v>27831994.515840001</v>
      </c>
      <c r="CT228" s="32">
        <f t="shared" si="577"/>
        <v>28439080.954240002</v>
      </c>
      <c r="CU228" s="32">
        <f t="shared" si="577"/>
        <v>29186848</v>
      </c>
      <c r="CV228" s="32">
        <f t="shared" si="577"/>
        <v>29797728.728640005</v>
      </c>
      <c r="CW228" s="32">
        <f t="shared" si="577"/>
        <v>30700769.805759996</v>
      </c>
      <c r="CX228" s="32">
        <f t="shared" si="577"/>
        <v>31448828.719999999</v>
      </c>
      <c r="CY228" s="32">
        <f t="shared" si="577"/>
        <v>32021474.677760001</v>
      </c>
      <c r="CZ228" s="32">
        <f t="shared" si="577"/>
        <v>32831993.44672</v>
      </c>
      <c r="DA228" s="32">
        <f t="shared" si="577"/>
        <v>33790781.403520003</v>
      </c>
    </row>
    <row r="229" spans="52:105" x14ac:dyDescent="0.25">
      <c r="AZ229" s="17" t="s">
        <v>330</v>
      </c>
      <c r="BA229" s="31" t="s">
        <v>332</v>
      </c>
      <c r="BB229" s="31"/>
      <c r="BC229" s="31"/>
      <c r="BD229" s="31"/>
      <c r="BE229" s="32">
        <f>$CU$184*BE202*0.01</f>
        <v>1472868.5441412416</v>
      </c>
      <c r="BF229" s="32">
        <f t="shared" ref="BF229:DA229" si="578">$CU$184*BF202*0.01</f>
        <v>1534037.9995401492</v>
      </c>
      <c r="BG229" s="32">
        <f t="shared" si="578"/>
        <v>1662466.7849897388</v>
      </c>
      <c r="BH229" s="32">
        <f t="shared" si="578"/>
        <v>1759678.4333820143</v>
      </c>
      <c r="BI229" s="32">
        <f t="shared" si="578"/>
        <v>1710592.7781361358</v>
      </c>
      <c r="BJ229" s="32">
        <f t="shared" si="578"/>
        <v>1592487.0261367422</v>
      </c>
      <c r="BK229" s="32">
        <f t="shared" si="578"/>
        <v>1707225.0477798653</v>
      </c>
      <c r="BL229" s="32">
        <f t="shared" si="578"/>
        <v>1822489.3205943343</v>
      </c>
      <c r="BM229" s="32">
        <f t="shared" si="578"/>
        <v>1918990.0988900522</v>
      </c>
      <c r="BN229" s="32">
        <f t="shared" si="578"/>
        <v>1969793.8463136724</v>
      </c>
      <c r="BO229" s="32">
        <f t="shared" si="578"/>
        <v>1871030.814605155</v>
      </c>
      <c r="BP229" s="32">
        <f t="shared" si="578"/>
        <v>1884343.1458499474</v>
      </c>
      <c r="BQ229" s="32">
        <f t="shared" si="578"/>
        <v>1785133.6455372467</v>
      </c>
      <c r="BR229" s="32">
        <f t="shared" si="578"/>
        <v>1823745.2738929123</v>
      </c>
      <c r="BS229" s="32">
        <f t="shared" si="578"/>
        <v>2009503.5843965441</v>
      </c>
      <c r="BT229" s="32">
        <f t="shared" si="578"/>
        <v>2065632.5424326169</v>
      </c>
      <c r="BU229" s="32">
        <f t="shared" si="578"/>
        <v>2081122.4605730558</v>
      </c>
      <c r="BV229" s="32">
        <f t="shared" si="578"/>
        <v>2174332.0281873113</v>
      </c>
      <c r="BW229" s="32">
        <f t="shared" si="578"/>
        <v>2212173.1293344558</v>
      </c>
      <c r="BX229" s="32">
        <f t="shared" si="578"/>
        <v>2222728.2978810905</v>
      </c>
      <c r="BY229" s="32">
        <f t="shared" si="578"/>
        <v>2223806.470679617</v>
      </c>
      <c r="BZ229" s="32">
        <f t="shared" si="578"/>
        <v>2148157.7265437683</v>
      </c>
      <c r="CA229" s="32">
        <f t="shared" si="578"/>
        <v>2216371.3779726964</v>
      </c>
      <c r="CB229" s="32">
        <f t="shared" si="578"/>
        <v>2263375.4179972033</v>
      </c>
      <c r="CC229" s="32">
        <f t="shared" si="578"/>
        <v>2383246.3037785925</v>
      </c>
      <c r="CD229" s="32">
        <f t="shared" si="578"/>
        <v>2416460.06968759</v>
      </c>
      <c r="CE229" s="32">
        <f t="shared" si="578"/>
        <v>2520573.4396939944</v>
      </c>
      <c r="CF229" s="32">
        <f t="shared" si="578"/>
        <v>2646078.965975767</v>
      </c>
      <c r="CG229" s="32">
        <f t="shared" si="578"/>
        <v>2767531.5189023744</v>
      </c>
      <c r="CH229" s="32">
        <f t="shared" si="578"/>
        <v>2851748.0554175051</v>
      </c>
      <c r="CI229" s="32">
        <f t="shared" si="578"/>
        <v>2939693.5798952281</v>
      </c>
      <c r="CJ229" s="32">
        <f t="shared" si="578"/>
        <v>2925743.7440987979</v>
      </c>
      <c r="CK229" s="32">
        <f t="shared" si="578"/>
        <v>2879456.638851753</v>
      </c>
      <c r="CL229" s="32">
        <f t="shared" si="578"/>
        <v>2941502.4353637742</v>
      </c>
      <c r="CM229" s="32">
        <f t="shared" si="578"/>
        <v>3042222.9691011929</v>
      </c>
      <c r="CN229" s="32">
        <f t="shared" si="578"/>
        <v>3135951.5785904713</v>
      </c>
      <c r="CO229" s="32">
        <f t="shared" si="578"/>
        <v>3147718.534177938</v>
      </c>
      <c r="CP229" s="32">
        <f t="shared" si="578"/>
        <v>3084120.7990409094</v>
      </c>
      <c r="CQ229" s="32">
        <f t="shared" si="578"/>
        <v>2958887.3830390102</v>
      </c>
      <c r="CR229" s="32">
        <f t="shared" si="578"/>
        <v>2688979.135028108</v>
      </c>
      <c r="CS229" s="32">
        <f t="shared" si="578"/>
        <v>2655025.2448107633</v>
      </c>
      <c r="CT229" s="32">
        <f t="shared" si="578"/>
        <v>2686893.9744314123</v>
      </c>
      <c r="CU229" s="32">
        <f t="shared" si="578"/>
        <v>2782564</v>
      </c>
      <c r="CV229" s="32">
        <f t="shared" si="578"/>
        <v>2905810.8924077819</v>
      </c>
      <c r="CW229" s="32">
        <f t="shared" si="578"/>
        <v>3071927.6793467142</v>
      </c>
      <c r="CX229" s="32">
        <f t="shared" si="578"/>
        <v>3124893.6552276793</v>
      </c>
      <c r="CY229" s="32">
        <f t="shared" si="578"/>
        <v>3140855.8319815686</v>
      </c>
      <c r="CZ229" s="32">
        <f t="shared" si="578"/>
        <v>3233779.7619178896</v>
      </c>
      <c r="DA229" s="32">
        <f t="shared" si="578"/>
        <v>3307673.7139976099</v>
      </c>
    </row>
    <row r="230" spans="52:105" x14ac:dyDescent="0.25">
      <c r="AZ230" s="17" t="s">
        <v>330</v>
      </c>
      <c r="BA230" s="31" t="s">
        <v>335</v>
      </c>
      <c r="BB230" s="31"/>
      <c r="BC230" s="31"/>
      <c r="BD230" s="32"/>
      <c r="BE230" s="32">
        <f>$CU$182*BE178*0.01</f>
        <v>1335150.8481879637</v>
      </c>
      <c r="BF230" s="32">
        <f t="shared" ref="BF230:DA230" si="579">$CU$182*BF178*0.01</f>
        <v>1423169.091891479</v>
      </c>
      <c r="BG230" s="32">
        <f t="shared" si="579"/>
        <v>1522856.4667228719</v>
      </c>
      <c r="BH230" s="32">
        <f t="shared" si="579"/>
        <v>1544478.3839421065</v>
      </c>
      <c r="BI230" s="32">
        <f t="shared" si="579"/>
        <v>1432005.021061566</v>
      </c>
      <c r="BJ230" s="32">
        <f t="shared" si="579"/>
        <v>1367494.043559985</v>
      </c>
      <c r="BK230" s="32">
        <f t="shared" si="579"/>
        <v>1433130.7234257064</v>
      </c>
      <c r="BL230" s="32">
        <f t="shared" si="579"/>
        <v>1516534.74199122</v>
      </c>
      <c r="BM230" s="32">
        <f t="shared" si="579"/>
        <v>1608394.9706034479</v>
      </c>
      <c r="BN230" s="32">
        <f t="shared" si="579"/>
        <v>1658871.5589924844</v>
      </c>
      <c r="BO230" s="32">
        <f t="shared" si="579"/>
        <v>1580570.948848469</v>
      </c>
      <c r="BP230" s="32">
        <f t="shared" si="579"/>
        <v>1601198.2020289707</v>
      </c>
      <c r="BQ230" s="32">
        <f t="shared" si="579"/>
        <v>1519079.2386954087</v>
      </c>
      <c r="BR230" s="32">
        <f t="shared" si="579"/>
        <v>1525890.5419342683</v>
      </c>
      <c r="BS230" s="32">
        <f t="shared" si="579"/>
        <v>1718116.8161183572</v>
      </c>
      <c r="BT230" s="32">
        <f t="shared" si="579"/>
        <v>1784704.6376839089</v>
      </c>
      <c r="BU230" s="32">
        <f t="shared" si="579"/>
        <v>1791803.8186142009</v>
      </c>
      <c r="BV230" s="32">
        <f t="shared" si="579"/>
        <v>1835220.8105164778</v>
      </c>
      <c r="BW230" s="32">
        <f t="shared" si="579"/>
        <v>1826110.8423596225</v>
      </c>
      <c r="BX230" s="32">
        <f t="shared" si="579"/>
        <v>1822651.2281666298</v>
      </c>
      <c r="BY230" s="32">
        <f t="shared" si="579"/>
        <v>1828020.4256680277</v>
      </c>
      <c r="BZ230" s="32">
        <f t="shared" si="579"/>
        <v>1746607.567223486</v>
      </c>
      <c r="CA230" s="32">
        <f t="shared" si="579"/>
        <v>1792105.0215310049</v>
      </c>
      <c r="CB230" s="32">
        <f t="shared" si="579"/>
        <v>1811752.3118883136</v>
      </c>
      <c r="CC230" s="32">
        <f t="shared" si="579"/>
        <v>1896757.8612948623</v>
      </c>
      <c r="CD230" s="32">
        <f t="shared" si="579"/>
        <v>1883632.1446587048</v>
      </c>
      <c r="CE230" s="32">
        <f t="shared" si="579"/>
        <v>1973222.5834410798</v>
      </c>
      <c r="CF230" s="32">
        <f t="shared" si="579"/>
        <v>2047195.4006704441</v>
      </c>
      <c r="CG230" s="32">
        <f t="shared" si="579"/>
        <v>2140492.7471181997</v>
      </c>
      <c r="CH230" s="32">
        <f t="shared" si="579"/>
        <v>2200024.9313113713</v>
      </c>
      <c r="CI230" s="32">
        <f t="shared" si="579"/>
        <v>2270256.5997337457</v>
      </c>
      <c r="CJ230" s="32">
        <f t="shared" si="579"/>
        <v>2303107.2183106975</v>
      </c>
      <c r="CK230" s="32">
        <f t="shared" si="579"/>
        <v>2258479.8572812141</v>
      </c>
      <c r="CL230" s="32">
        <f t="shared" si="579"/>
        <v>2328586.5599615676</v>
      </c>
      <c r="CM230" s="32">
        <f t="shared" si="579"/>
        <v>2412411.6087274691</v>
      </c>
      <c r="CN230" s="32">
        <f t="shared" si="579"/>
        <v>2478600.4135781708</v>
      </c>
      <c r="CO230" s="32">
        <f t="shared" si="579"/>
        <v>2477667.2836598647</v>
      </c>
      <c r="CP230" s="32">
        <f t="shared" si="579"/>
        <v>2392480.2306912038</v>
      </c>
      <c r="CQ230" s="32">
        <f t="shared" si="579"/>
        <v>2305243.9266301962</v>
      </c>
      <c r="CR230" s="32">
        <f t="shared" si="579"/>
        <v>2116389.4318316565</v>
      </c>
      <c r="CS230" s="32">
        <f t="shared" si="579"/>
        <v>2043308.6232289032</v>
      </c>
      <c r="CT230" s="32">
        <f t="shared" si="579"/>
        <v>2056683.1710766053</v>
      </c>
      <c r="CU230" s="32">
        <f t="shared" si="579"/>
        <v>2140264</v>
      </c>
      <c r="CV230" s="32">
        <f t="shared" si="579"/>
        <v>2244892.493745497</v>
      </c>
      <c r="CW230" s="32">
        <f t="shared" si="579"/>
        <v>2403662.8962642993</v>
      </c>
      <c r="CX230" s="32">
        <f t="shared" si="579"/>
        <v>2452718.500860638</v>
      </c>
      <c r="CY230" s="32">
        <f t="shared" si="579"/>
        <v>2468457.5169946905</v>
      </c>
      <c r="CZ230" s="32">
        <f t="shared" si="579"/>
        <v>2554741.7403576747</v>
      </c>
      <c r="DA230" s="32">
        <f t="shared" si="579"/>
        <v>2612929.1708178991</v>
      </c>
    </row>
    <row r="231" spans="52:105" x14ac:dyDescent="0.25">
      <c r="AZ231" s="17" t="s">
        <v>330</v>
      </c>
      <c r="BA231" s="31" t="s">
        <v>336</v>
      </c>
      <c r="BB231" s="31"/>
      <c r="BC231" s="31"/>
      <c r="BD231" s="32"/>
      <c r="BE231" s="32">
        <f>BE126</f>
        <v>2526384.824</v>
      </c>
      <c r="BF231" s="32">
        <f t="shared" ref="BF231:DA231" si="580">BF126</f>
        <v>2611453.7270400003</v>
      </c>
      <c r="BG231" s="32">
        <f t="shared" si="580"/>
        <v>2843459.8262400003</v>
      </c>
      <c r="BH231" s="32">
        <f t="shared" si="580"/>
        <v>3066174.13888</v>
      </c>
      <c r="BI231" s="32">
        <f t="shared" si="580"/>
        <v>3050880.2044800003</v>
      </c>
      <c r="BJ231" s="32">
        <f t="shared" si="580"/>
        <v>2803118.4672000003</v>
      </c>
      <c r="BK231" s="32">
        <f t="shared" si="580"/>
        <v>3042742.6771200001</v>
      </c>
      <c r="BL231" s="32">
        <f t="shared" si="580"/>
        <v>3265572.4156800001</v>
      </c>
      <c r="BM231" s="32">
        <f t="shared" si="580"/>
        <v>3421108.8428799999</v>
      </c>
      <c r="BN231" s="32">
        <f t="shared" si="580"/>
        <v>3497809.3667199998</v>
      </c>
      <c r="BO231" s="32">
        <f t="shared" si="580"/>
        <v>3312839.3299199999</v>
      </c>
      <c r="BP231" s="32">
        <f t="shared" si="580"/>
        <v>3316128.9686400001</v>
      </c>
      <c r="BQ231" s="32">
        <f t="shared" si="580"/>
        <v>3136641.6630399995</v>
      </c>
      <c r="BR231" s="32">
        <f t="shared" si="580"/>
        <v>3262629.0547199999</v>
      </c>
      <c r="BS231" s="32">
        <f t="shared" si="580"/>
        <v>3507505.1439999999</v>
      </c>
      <c r="BT231" s="32">
        <f t="shared" si="580"/>
        <v>3559331.3820799999</v>
      </c>
      <c r="BU231" s="32">
        <f t="shared" si="580"/>
        <v>3601288.7039999999</v>
      </c>
      <c r="BV231" s="32">
        <f t="shared" si="580"/>
        <v>3854706.3113599997</v>
      </c>
      <c r="BW231" s="32">
        <f t="shared" si="580"/>
        <v>4034020.4780799998</v>
      </c>
      <c r="BX231" s="32">
        <f t="shared" si="580"/>
        <v>4089020.9289599997</v>
      </c>
      <c r="BY231" s="32">
        <f t="shared" si="580"/>
        <v>4077189.7721600002</v>
      </c>
      <c r="BZ231" s="32">
        <f t="shared" si="580"/>
        <v>3997661.3132800004</v>
      </c>
      <c r="CA231" s="32">
        <f t="shared" si="580"/>
        <v>4155448.5459199995</v>
      </c>
      <c r="CB231" s="32">
        <f t="shared" si="580"/>
        <v>4303482.2883199994</v>
      </c>
      <c r="CC231" s="32">
        <f t="shared" si="580"/>
        <v>4569654.4598400006</v>
      </c>
      <c r="CD231" s="32">
        <f t="shared" si="580"/>
        <v>4782384.4304</v>
      </c>
      <c r="CE231" s="32">
        <f t="shared" si="580"/>
        <v>4954022.7734399997</v>
      </c>
      <c r="CF231" s="32">
        <f t="shared" si="580"/>
        <v>5308380.3478399999</v>
      </c>
      <c r="CG231" s="32">
        <f t="shared" si="580"/>
        <v>5555160.9648000002</v>
      </c>
      <c r="CH231" s="32">
        <f t="shared" si="580"/>
        <v>5751731.3065600004</v>
      </c>
      <c r="CI231" s="32">
        <f t="shared" si="580"/>
        <v>5916444.0944000008</v>
      </c>
      <c r="CJ231" s="32">
        <f t="shared" si="580"/>
        <v>5647213.1359999999</v>
      </c>
      <c r="CK231" s="32">
        <f t="shared" si="580"/>
        <v>5602543.3049599994</v>
      </c>
      <c r="CL231" s="32">
        <f t="shared" si="580"/>
        <v>5602485.5920000002</v>
      </c>
      <c r="CM231" s="32">
        <f t="shared" si="580"/>
        <v>5768987.4815999996</v>
      </c>
      <c r="CN231" s="32">
        <f t="shared" si="580"/>
        <v>6003648.37696</v>
      </c>
      <c r="CO231" s="32">
        <f t="shared" si="580"/>
        <v>6105511.7513600001</v>
      </c>
      <c r="CP231" s="32">
        <f t="shared" si="580"/>
        <v>6278304.3536</v>
      </c>
      <c r="CQ231" s="32">
        <f t="shared" si="580"/>
        <v>5934623.6767999995</v>
      </c>
      <c r="CR231" s="32">
        <f t="shared" si="580"/>
        <v>5222157.1856000004</v>
      </c>
      <c r="CS231" s="32">
        <f t="shared" si="580"/>
        <v>5502757.59712</v>
      </c>
      <c r="CT231" s="32">
        <f t="shared" si="580"/>
        <v>5661756.8019200005</v>
      </c>
      <c r="CU231" s="32">
        <f t="shared" si="580"/>
        <v>5771296</v>
      </c>
      <c r="CV231" s="32">
        <f t="shared" si="580"/>
        <v>5936124.2137599997</v>
      </c>
      <c r="CW231" s="32">
        <f t="shared" si="580"/>
        <v>5983217.9891199991</v>
      </c>
      <c r="CX231" s="32">
        <f t="shared" si="580"/>
        <v>6015825.81152</v>
      </c>
      <c r="CY231" s="32">
        <f t="shared" si="580"/>
        <v>6018422.8947200002</v>
      </c>
      <c r="CZ231" s="32">
        <f t="shared" si="580"/>
        <v>6077982.6694400003</v>
      </c>
      <c r="DA231" s="32">
        <f t="shared" si="580"/>
        <v>6218686.8659199998</v>
      </c>
    </row>
    <row r="232" spans="52:105" x14ac:dyDescent="0.25">
      <c r="AZ232" s="17" t="s">
        <v>330</v>
      </c>
      <c r="BA232" s="31" t="s">
        <v>305</v>
      </c>
      <c r="BB232" s="31"/>
      <c r="BC232" s="31"/>
      <c r="BD232" s="32"/>
      <c r="BE232" s="32">
        <f>BE128</f>
        <v>60426.460099999997</v>
      </c>
      <c r="BF232" s="32">
        <f t="shared" ref="BF232:DA237" si="581">BF128</f>
        <v>62365.747800000005</v>
      </c>
      <c r="BG232" s="32">
        <f t="shared" si="581"/>
        <v>73875.472800000003</v>
      </c>
      <c r="BH232" s="32">
        <f t="shared" si="581"/>
        <v>71394.218399999998</v>
      </c>
      <c r="BI232" s="32">
        <f t="shared" si="581"/>
        <v>72320.650300000008</v>
      </c>
      <c r="BJ232" s="32">
        <f t="shared" si="581"/>
        <v>67866.992500000008</v>
      </c>
      <c r="BK232" s="32">
        <f t="shared" si="581"/>
        <v>72506.421300000016</v>
      </c>
      <c r="BL232" s="32">
        <f t="shared" si="581"/>
        <v>73594.393200000006</v>
      </c>
      <c r="BM232" s="32">
        <f t="shared" si="581"/>
        <v>70253.746000000014</v>
      </c>
      <c r="BN232" s="32">
        <f t="shared" si="581"/>
        <v>69407.276400000002</v>
      </c>
      <c r="BO232" s="32">
        <f t="shared" si="581"/>
        <v>67884.761899999998</v>
      </c>
      <c r="BP232" s="32">
        <f t="shared" si="581"/>
        <v>67165.101200000005</v>
      </c>
      <c r="BQ232" s="32">
        <f t="shared" si="581"/>
        <v>60814.156100000007</v>
      </c>
      <c r="BR232" s="32">
        <f t="shared" si="581"/>
        <v>66483.402400000006</v>
      </c>
      <c r="BS232" s="32">
        <f t="shared" si="581"/>
        <v>74092.744099999996</v>
      </c>
      <c r="BT232" s="32">
        <f t="shared" si="581"/>
        <v>74349.592700000008</v>
      </c>
      <c r="BU232" s="32">
        <f t="shared" si="581"/>
        <v>78262.091499999995</v>
      </c>
      <c r="BV232" s="32">
        <f t="shared" si="581"/>
        <v>90464.823100000009</v>
      </c>
      <c r="BW232" s="32">
        <f t="shared" si="581"/>
        <v>90445.438300000009</v>
      </c>
      <c r="BX232" s="32">
        <f t="shared" si="581"/>
        <v>88462.534800000009</v>
      </c>
      <c r="BY232" s="32">
        <f t="shared" si="581"/>
        <v>87066.021500000003</v>
      </c>
      <c r="BZ232" s="32">
        <f t="shared" si="581"/>
        <v>80513.151400000002</v>
      </c>
      <c r="CA232" s="32">
        <f t="shared" si="581"/>
        <v>84914.308699999994</v>
      </c>
      <c r="CB232" s="32">
        <f t="shared" si="581"/>
        <v>86160.589800000002</v>
      </c>
      <c r="CC232" s="32">
        <f t="shared" si="581"/>
        <v>91779.758699999991</v>
      </c>
      <c r="CD232" s="32">
        <f t="shared" si="581"/>
        <v>93937.125400000004</v>
      </c>
      <c r="CE232" s="32">
        <f t="shared" si="581"/>
        <v>96289.147799999992</v>
      </c>
      <c r="CF232" s="32">
        <f t="shared" si="581"/>
        <v>99095.905299999999</v>
      </c>
      <c r="CG232" s="32">
        <f t="shared" si="581"/>
        <v>104426.72529999999</v>
      </c>
      <c r="CH232" s="32">
        <f t="shared" si="581"/>
        <v>107654.29449999999</v>
      </c>
      <c r="CI232" s="32">
        <f t="shared" si="581"/>
        <v>107097.7892</v>
      </c>
      <c r="CJ232" s="32">
        <f t="shared" si="581"/>
        <v>100674.95880000001</v>
      </c>
      <c r="CK232" s="32">
        <f t="shared" si="581"/>
        <v>103704.64150000001</v>
      </c>
      <c r="CL232" s="32">
        <f t="shared" si="581"/>
        <v>103316.1378</v>
      </c>
      <c r="CM232" s="32">
        <f t="shared" si="581"/>
        <v>106265.8582</v>
      </c>
      <c r="CN232" s="32">
        <f t="shared" si="581"/>
        <v>114110.24059999999</v>
      </c>
      <c r="CO232" s="32">
        <f t="shared" si="581"/>
        <v>115362.98330000001</v>
      </c>
      <c r="CP232" s="32">
        <f t="shared" si="581"/>
        <v>107036.40400000001</v>
      </c>
      <c r="CQ232" s="32">
        <f t="shared" si="581"/>
        <v>92223.993699999992</v>
      </c>
      <c r="CR232" s="32">
        <f t="shared" si="581"/>
        <v>71970.108500000002</v>
      </c>
      <c r="CS232" s="32">
        <f t="shared" si="581"/>
        <v>74195.322</v>
      </c>
      <c r="CT232" s="32">
        <f t="shared" si="581"/>
        <v>75327.717400000009</v>
      </c>
      <c r="CU232" s="32">
        <f t="shared" si="581"/>
        <v>80770</v>
      </c>
      <c r="CV232" s="32">
        <f t="shared" si="581"/>
        <v>84363.457300000009</v>
      </c>
      <c r="CW232" s="32">
        <f t="shared" si="581"/>
        <v>85448.198399999994</v>
      </c>
      <c r="CX232" s="32">
        <f t="shared" si="581"/>
        <v>91078.675099999993</v>
      </c>
      <c r="CY232" s="32">
        <f t="shared" si="581"/>
        <v>94763.402499999997</v>
      </c>
      <c r="CZ232" s="32">
        <f t="shared" si="581"/>
        <v>98147.665500000003</v>
      </c>
      <c r="DA232" s="32">
        <f t="shared" si="581"/>
        <v>95395.831600000005</v>
      </c>
    </row>
    <row r="233" spans="52:105" x14ac:dyDescent="0.25">
      <c r="AZ233" s="17" t="s">
        <v>330</v>
      </c>
      <c r="BA233" s="31" t="s">
        <v>306</v>
      </c>
      <c r="BB233" s="31"/>
      <c r="BC233" s="31"/>
      <c r="BD233" s="32"/>
      <c r="BE233" s="32">
        <f t="shared" ref="BE233:BT238" si="582">BE129</f>
        <v>80732.499750000003</v>
      </c>
      <c r="BF233" s="32">
        <f t="shared" si="582"/>
        <v>83663.879130000001</v>
      </c>
      <c r="BG233" s="32">
        <f t="shared" si="582"/>
        <v>94104.053549999982</v>
      </c>
      <c r="BH233" s="32">
        <f t="shared" si="582"/>
        <v>99391.895279999997</v>
      </c>
      <c r="BI233" s="32">
        <f t="shared" si="582"/>
        <v>96956.718120000005</v>
      </c>
      <c r="BJ233" s="32">
        <f t="shared" si="582"/>
        <v>87408.312749999983</v>
      </c>
      <c r="BK233" s="32">
        <f t="shared" si="582"/>
        <v>91733.641740000006</v>
      </c>
      <c r="BL233" s="32">
        <f t="shared" si="582"/>
        <v>98146.407779999994</v>
      </c>
      <c r="BM233" s="32">
        <f t="shared" si="582"/>
        <v>104525.29656</v>
      </c>
      <c r="BN233" s="32">
        <f t="shared" si="582"/>
        <v>104279.18822999999</v>
      </c>
      <c r="BO233" s="32">
        <f t="shared" si="582"/>
        <v>93949.613100000002</v>
      </c>
      <c r="BP233" s="32">
        <f t="shared" si="582"/>
        <v>90049.742640000011</v>
      </c>
      <c r="BQ233" s="32">
        <f t="shared" si="582"/>
        <v>80986.579200000007</v>
      </c>
      <c r="BR233" s="32">
        <f t="shared" si="582"/>
        <v>85480.2981</v>
      </c>
      <c r="BS233" s="32">
        <f t="shared" si="582"/>
        <v>90988.342019999996</v>
      </c>
      <c r="BT233" s="32">
        <f t="shared" si="582"/>
        <v>91901.03525999999</v>
      </c>
      <c r="BU233" s="32">
        <f t="shared" si="581"/>
        <v>94623.172740000009</v>
      </c>
      <c r="BV233" s="32">
        <f t="shared" si="581"/>
        <v>105202.84176000001</v>
      </c>
      <c r="BW233" s="32">
        <f t="shared" si="581"/>
        <v>106142.43753000001</v>
      </c>
      <c r="BX233" s="32">
        <f t="shared" si="581"/>
        <v>105331.37607</v>
      </c>
      <c r="BY233" s="32">
        <f t="shared" si="581"/>
        <v>103877.64306</v>
      </c>
      <c r="BZ233" s="32">
        <f t="shared" si="581"/>
        <v>95751.086219999997</v>
      </c>
      <c r="CA233" s="32">
        <f t="shared" si="581"/>
        <v>99426.76893000002</v>
      </c>
      <c r="CB233" s="32">
        <f t="shared" si="581"/>
        <v>101724.44427000001</v>
      </c>
      <c r="CC233" s="32">
        <f t="shared" si="581"/>
        <v>106386.55308</v>
      </c>
      <c r="CD233" s="32">
        <f t="shared" si="581"/>
        <v>109354.79889000001</v>
      </c>
      <c r="CE233" s="32">
        <f t="shared" si="581"/>
        <v>116658.33759</v>
      </c>
      <c r="CF233" s="32">
        <f t="shared" si="581"/>
        <v>120834.20808000001</v>
      </c>
      <c r="CG233" s="32">
        <f t="shared" si="581"/>
        <v>127242.98855999998</v>
      </c>
      <c r="CH233" s="32">
        <f t="shared" si="581"/>
        <v>129505.79024999999</v>
      </c>
      <c r="CI233" s="32">
        <f t="shared" si="581"/>
        <v>130383.60983999999</v>
      </c>
      <c r="CJ233" s="32">
        <f t="shared" si="581"/>
        <v>125276.11470000001</v>
      </c>
      <c r="CK233" s="32">
        <f t="shared" si="581"/>
        <v>125205.37101</v>
      </c>
      <c r="CL233" s="32">
        <f t="shared" si="581"/>
        <v>126226.67075999999</v>
      </c>
      <c r="CM233" s="32">
        <f t="shared" si="581"/>
        <v>129478.88772</v>
      </c>
      <c r="CN233" s="32">
        <f t="shared" si="581"/>
        <v>133769.34306000001</v>
      </c>
      <c r="CO233" s="32">
        <f t="shared" si="581"/>
        <v>137666.22434999997</v>
      </c>
      <c r="CP233" s="32">
        <f t="shared" si="581"/>
        <v>137745.93554999999</v>
      </c>
      <c r="CQ233" s="32">
        <f t="shared" si="581"/>
        <v>120198.51126</v>
      </c>
      <c r="CR233" s="32">
        <f t="shared" si="581"/>
        <v>92758.927049999998</v>
      </c>
      <c r="CS233" s="32">
        <f t="shared" si="581"/>
        <v>95766.032070000001</v>
      </c>
      <c r="CT233" s="32">
        <f t="shared" si="581"/>
        <v>96345.931049999985</v>
      </c>
      <c r="CU233" s="32">
        <f t="shared" si="581"/>
        <v>99639</v>
      </c>
      <c r="CV233" s="32">
        <f t="shared" si="581"/>
        <v>103366.49499000001</v>
      </c>
      <c r="CW233" s="32">
        <f t="shared" si="581"/>
        <v>107059.11632999999</v>
      </c>
      <c r="CX233" s="32">
        <f t="shared" si="581"/>
        <v>108967.20318</v>
      </c>
      <c r="CY233" s="32">
        <f t="shared" si="581"/>
        <v>110960.97957000001</v>
      </c>
      <c r="CZ233" s="32">
        <f t="shared" si="581"/>
        <v>112017.15297000001</v>
      </c>
      <c r="DA233" s="32">
        <f t="shared" si="581"/>
        <v>111969.32625</v>
      </c>
    </row>
    <row r="234" spans="52:105" x14ac:dyDescent="0.25">
      <c r="AZ234" s="17" t="s">
        <v>330</v>
      </c>
      <c r="BA234" s="31" t="s">
        <v>307</v>
      </c>
      <c r="BB234" s="31"/>
      <c r="BC234" s="31"/>
      <c r="BD234" s="32"/>
      <c r="BE234" s="32">
        <f t="shared" si="582"/>
        <v>280551.03569999995</v>
      </c>
      <c r="BF234" s="32">
        <f t="shared" si="581"/>
        <v>273850.22457000002</v>
      </c>
      <c r="BG234" s="32">
        <f t="shared" si="581"/>
        <v>299662.75053000002</v>
      </c>
      <c r="BH234" s="32">
        <f t="shared" si="581"/>
        <v>348964.45974000008</v>
      </c>
      <c r="BI234" s="32">
        <f t="shared" si="581"/>
        <v>353810.36574000004</v>
      </c>
      <c r="BJ234" s="32">
        <f t="shared" si="581"/>
        <v>272676.43845000002</v>
      </c>
      <c r="BK234" s="32">
        <f t="shared" si="581"/>
        <v>295961.01678000001</v>
      </c>
      <c r="BL234" s="32">
        <f t="shared" si="581"/>
        <v>301649.57199000003</v>
      </c>
      <c r="BM234" s="32">
        <f t="shared" si="581"/>
        <v>321978.14766000002</v>
      </c>
      <c r="BN234" s="32">
        <f t="shared" si="581"/>
        <v>330708.85496999999</v>
      </c>
      <c r="BO234" s="32">
        <f t="shared" si="581"/>
        <v>298820.10132000002</v>
      </c>
      <c r="BP234" s="32">
        <f t="shared" si="581"/>
        <v>298149.75099000003</v>
      </c>
      <c r="BQ234" s="32">
        <f t="shared" si="581"/>
        <v>222047.48943000002</v>
      </c>
      <c r="BR234" s="32">
        <f t="shared" si="581"/>
        <v>225442.31579999998</v>
      </c>
      <c r="BS234" s="32">
        <f t="shared" si="581"/>
        <v>236472.13629000002</v>
      </c>
      <c r="BT234" s="32">
        <f t="shared" si="581"/>
        <v>219495.31227000002</v>
      </c>
      <c r="BU234" s="32">
        <f t="shared" si="581"/>
        <v>212877.95840999999</v>
      </c>
      <c r="BV234" s="32">
        <f t="shared" si="581"/>
        <v>221974.80083999998</v>
      </c>
      <c r="BW234" s="32">
        <f t="shared" si="581"/>
        <v>247162.74336000002</v>
      </c>
      <c r="BX234" s="32">
        <f t="shared" si="581"/>
        <v>245218.99662000002</v>
      </c>
      <c r="BY234" s="32">
        <f t="shared" si="581"/>
        <v>239998.87899</v>
      </c>
      <c r="BZ234" s="32">
        <f t="shared" si="581"/>
        <v>227248.76186999999</v>
      </c>
      <c r="CA234" s="32">
        <f t="shared" si="581"/>
        <v>232361.19270000001</v>
      </c>
      <c r="CB234" s="32">
        <f t="shared" si="581"/>
        <v>242219.91923999999</v>
      </c>
      <c r="CC234" s="32">
        <f t="shared" si="581"/>
        <v>256149.20681999999</v>
      </c>
      <c r="CD234" s="32">
        <f t="shared" si="581"/>
        <v>261129.72132000001</v>
      </c>
      <c r="CE234" s="32">
        <f t="shared" si="581"/>
        <v>268250.51097000006</v>
      </c>
      <c r="CF234" s="32">
        <f t="shared" si="581"/>
        <v>277648.87644000002</v>
      </c>
      <c r="CG234" s="32">
        <f t="shared" si="581"/>
        <v>287954.50319999998</v>
      </c>
      <c r="CH234" s="32">
        <f t="shared" si="581"/>
        <v>285313.48443000001</v>
      </c>
      <c r="CI234" s="32">
        <f t="shared" si="581"/>
        <v>271707.25724999997</v>
      </c>
      <c r="CJ234" s="32">
        <f t="shared" si="581"/>
        <v>248804.96706</v>
      </c>
      <c r="CK234" s="32">
        <f t="shared" si="581"/>
        <v>253769.32853999999</v>
      </c>
      <c r="CL234" s="32">
        <f t="shared" si="581"/>
        <v>244696.71564000001</v>
      </c>
      <c r="CM234" s="32">
        <f t="shared" si="581"/>
        <v>268514.34363000002</v>
      </c>
      <c r="CN234" s="32">
        <f t="shared" si="581"/>
        <v>269012.39508000005</v>
      </c>
      <c r="CO234" s="32">
        <f t="shared" si="581"/>
        <v>265321.43001000001</v>
      </c>
      <c r="CP234" s="32">
        <f t="shared" si="581"/>
        <v>273941.75834999996</v>
      </c>
      <c r="CQ234" s="32">
        <f t="shared" si="581"/>
        <v>276515.47287</v>
      </c>
      <c r="CR234" s="32">
        <f t="shared" si="581"/>
        <v>204273.78309000001</v>
      </c>
      <c r="CS234" s="32">
        <f t="shared" si="581"/>
        <v>251526.75093000004</v>
      </c>
      <c r="CT234" s="32">
        <f t="shared" si="581"/>
        <v>270151.18299</v>
      </c>
      <c r="CU234" s="32">
        <f t="shared" si="581"/>
        <v>269217</v>
      </c>
      <c r="CV234" s="32">
        <f t="shared" si="581"/>
        <v>278615.36546999996</v>
      </c>
      <c r="CW234" s="32">
        <f t="shared" si="581"/>
        <v>278483.44913999998</v>
      </c>
      <c r="CX234" s="32">
        <f t="shared" si="581"/>
        <v>262158.13026000001</v>
      </c>
      <c r="CY234" s="32">
        <f t="shared" si="581"/>
        <v>251001.77777999997</v>
      </c>
      <c r="CZ234" s="32">
        <f t="shared" si="581"/>
        <v>248075.38899000001</v>
      </c>
      <c r="DA234" s="32">
        <f t="shared" si="581"/>
        <v>261678.92400000003</v>
      </c>
    </row>
    <row r="235" spans="52:105" x14ac:dyDescent="0.25">
      <c r="AZ235" s="17" t="s">
        <v>330</v>
      </c>
      <c r="BA235" s="31" t="s">
        <v>308</v>
      </c>
      <c r="BB235" s="31"/>
      <c r="BC235" s="31"/>
      <c r="BD235" s="32"/>
      <c r="BE235" s="32">
        <f t="shared" si="582"/>
        <v>223259.21856000004</v>
      </c>
      <c r="BF235" s="32">
        <f t="shared" si="581"/>
        <v>218779.74384000001</v>
      </c>
      <c r="BG235" s="32">
        <f t="shared" si="581"/>
        <v>236769.78149999998</v>
      </c>
      <c r="BH235" s="32">
        <f t="shared" si="581"/>
        <v>262059.57666000002</v>
      </c>
      <c r="BI235" s="32">
        <f t="shared" si="581"/>
        <v>257466.74100000001</v>
      </c>
      <c r="BJ235" s="32">
        <f t="shared" si="581"/>
        <v>231458.99322</v>
      </c>
      <c r="BK235" s="32">
        <f t="shared" si="581"/>
        <v>246724.93314000001</v>
      </c>
      <c r="BL235" s="32">
        <f t="shared" si="581"/>
        <v>264113.81430000003</v>
      </c>
      <c r="BM235" s="32">
        <f t="shared" si="581"/>
        <v>277624.37724</v>
      </c>
      <c r="BN235" s="32">
        <f t="shared" si="581"/>
        <v>290660.88533999998</v>
      </c>
      <c r="BO235" s="32">
        <f t="shared" si="581"/>
        <v>278435.07971999998</v>
      </c>
      <c r="BP235" s="32">
        <f t="shared" si="581"/>
        <v>276109.46285999997</v>
      </c>
      <c r="BQ235" s="32">
        <f t="shared" si="581"/>
        <v>252228.09149999998</v>
      </c>
      <c r="BR235" s="32">
        <f t="shared" si="581"/>
        <v>246405.4614</v>
      </c>
      <c r="BS235" s="32">
        <f t="shared" si="581"/>
        <v>261942.78054000001</v>
      </c>
      <c r="BT235" s="32">
        <f t="shared" si="581"/>
        <v>262210.72458000004</v>
      </c>
      <c r="BU235" s="32">
        <f t="shared" si="581"/>
        <v>260317.94039999999</v>
      </c>
      <c r="BV235" s="32">
        <f t="shared" si="581"/>
        <v>265305.82176000002</v>
      </c>
      <c r="BW235" s="32">
        <f t="shared" si="581"/>
        <v>277335.82211999997</v>
      </c>
      <c r="BX235" s="32">
        <f t="shared" si="581"/>
        <v>275772.81521999999</v>
      </c>
      <c r="BY235" s="32">
        <f t="shared" si="581"/>
        <v>275769.38004000002</v>
      </c>
      <c r="BZ235" s="32">
        <f t="shared" si="581"/>
        <v>265841.70984000002</v>
      </c>
      <c r="CA235" s="32">
        <f t="shared" si="581"/>
        <v>274288.81745999999</v>
      </c>
      <c r="CB235" s="32">
        <f t="shared" si="581"/>
        <v>283677.16440000001</v>
      </c>
      <c r="CC235" s="32">
        <f t="shared" si="581"/>
        <v>306469.58370000002</v>
      </c>
      <c r="CD235" s="32">
        <f t="shared" si="581"/>
        <v>323435.93771999999</v>
      </c>
      <c r="CE235" s="32">
        <f t="shared" si="581"/>
        <v>336912.14886000002</v>
      </c>
      <c r="CF235" s="32">
        <f t="shared" si="581"/>
        <v>352786.11563999997</v>
      </c>
      <c r="CG235" s="32">
        <f t="shared" si="581"/>
        <v>364689.01433999999</v>
      </c>
      <c r="CH235" s="32">
        <f t="shared" si="581"/>
        <v>366856.61291999999</v>
      </c>
      <c r="CI235" s="32">
        <f t="shared" si="581"/>
        <v>380027.09304000001</v>
      </c>
      <c r="CJ235" s="32">
        <f t="shared" si="581"/>
        <v>354630.80729999999</v>
      </c>
      <c r="CK235" s="32">
        <f t="shared" si="581"/>
        <v>345541.32101999997</v>
      </c>
      <c r="CL235" s="32">
        <f t="shared" si="581"/>
        <v>339821.74631999998</v>
      </c>
      <c r="CM235" s="32">
        <f t="shared" si="581"/>
        <v>338591.95188000001</v>
      </c>
      <c r="CN235" s="32">
        <f t="shared" si="581"/>
        <v>354342.25218000001</v>
      </c>
      <c r="CO235" s="32">
        <f t="shared" si="581"/>
        <v>374218.20366</v>
      </c>
      <c r="CP235" s="32">
        <f t="shared" si="581"/>
        <v>389803.61531999998</v>
      </c>
      <c r="CQ235" s="32">
        <f t="shared" si="581"/>
        <v>377880.10553999996</v>
      </c>
      <c r="CR235" s="32">
        <f t="shared" si="581"/>
        <v>295899.53484000004</v>
      </c>
      <c r="CS235" s="32">
        <f t="shared" si="581"/>
        <v>310409.73515999998</v>
      </c>
      <c r="CT235" s="32">
        <f t="shared" si="581"/>
        <v>331371.20351999998</v>
      </c>
      <c r="CU235" s="32">
        <f t="shared" si="581"/>
        <v>343518</v>
      </c>
      <c r="CV235" s="32">
        <f t="shared" si="581"/>
        <v>348681.07553999999</v>
      </c>
      <c r="CW235" s="32">
        <f t="shared" si="581"/>
        <v>355791.89813999995</v>
      </c>
      <c r="CX235" s="32">
        <f t="shared" si="581"/>
        <v>346784.85618</v>
      </c>
      <c r="CY235" s="32">
        <f t="shared" si="581"/>
        <v>334737.67992000002</v>
      </c>
      <c r="CZ235" s="32">
        <f t="shared" si="581"/>
        <v>355918.99979999999</v>
      </c>
      <c r="DA235" s="32">
        <f t="shared" si="581"/>
        <v>370587.21839999995</v>
      </c>
    </row>
    <row r="236" spans="52:105" x14ac:dyDescent="0.25">
      <c r="AZ236" s="17" t="s">
        <v>330</v>
      </c>
      <c r="BA236" s="31" t="s">
        <v>309</v>
      </c>
      <c r="BB236" s="31"/>
      <c r="BC236" s="31"/>
      <c r="BD236" s="32"/>
      <c r="BE236" s="32">
        <f t="shared" si="582"/>
        <v>177825.58719999998</v>
      </c>
      <c r="BF236" s="32">
        <f t="shared" si="581"/>
        <v>192071.37279999998</v>
      </c>
      <c r="BG236" s="32">
        <f t="shared" si="581"/>
        <v>240066.96959999998</v>
      </c>
      <c r="BH236" s="32">
        <f t="shared" si="581"/>
        <v>272154.36799999996</v>
      </c>
      <c r="BI236" s="32">
        <f t="shared" si="581"/>
        <v>279564.44160000002</v>
      </c>
      <c r="BJ236" s="32">
        <f t="shared" si="581"/>
        <v>250425.70239999998</v>
      </c>
      <c r="BK236" s="32">
        <f t="shared" si="581"/>
        <v>252880.89600000001</v>
      </c>
      <c r="BL236" s="32">
        <f t="shared" si="581"/>
        <v>269468.62079999998</v>
      </c>
      <c r="BM236" s="32">
        <f t="shared" si="581"/>
        <v>287366.86080000002</v>
      </c>
      <c r="BN236" s="32">
        <f t="shared" si="581"/>
        <v>301980.72320000007</v>
      </c>
      <c r="BO236" s="32">
        <f t="shared" si="581"/>
        <v>287419.44320000004</v>
      </c>
      <c r="BP236" s="32">
        <f t="shared" si="581"/>
        <v>286594.304</v>
      </c>
      <c r="BQ236" s="32">
        <f t="shared" si="581"/>
        <v>244884.32640000002</v>
      </c>
      <c r="BR236" s="32">
        <f t="shared" si="581"/>
        <v>217929.77919999999</v>
      </c>
      <c r="BS236" s="32">
        <f t="shared" si="581"/>
        <v>245450.59840000002</v>
      </c>
      <c r="BT236" s="32">
        <f t="shared" si="581"/>
        <v>251360.05120000002</v>
      </c>
      <c r="BU236" s="32">
        <f t="shared" si="581"/>
        <v>242247.11679999999</v>
      </c>
      <c r="BV236" s="32">
        <f t="shared" si="581"/>
        <v>254587.80160000001</v>
      </c>
      <c r="BW236" s="32">
        <f t="shared" si="581"/>
        <v>276288.15360000002</v>
      </c>
      <c r="BX236" s="32">
        <f t="shared" si="581"/>
        <v>289749.24800000002</v>
      </c>
      <c r="BY236" s="32">
        <f t="shared" si="581"/>
        <v>281255.16800000001</v>
      </c>
      <c r="BZ236" s="32">
        <f t="shared" si="581"/>
        <v>264825.19040000002</v>
      </c>
      <c r="CA236" s="32">
        <f t="shared" si="581"/>
        <v>264505.65120000002</v>
      </c>
      <c r="CB236" s="32">
        <f t="shared" si="581"/>
        <v>282416.02560000005</v>
      </c>
      <c r="CC236" s="32">
        <f t="shared" si="581"/>
        <v>309204.73599999998</v>
      </c>
      <c r="CD236" s="32">
        <f t="shared" si="581"/>
        <v>334076.21119999996</v>
      </c>
      <c r="CE236" s="32">
        <f t="shared" si="581"/>
        <v>342618.82880000002</v>
      </c>
      <c r="CF236" s="32">
        <f t="shared" si="581"/>
        <v>358349.05600000004</v>
      </c>
      <c r="CG236" s="32">
        <f t="shared" si="581"/>
        <v>366272.81920000003</v>
      </c>
      <c r="CH236" s="32">
        <f t="shared" si="581"/>
        <v>359683.84000000003</v>
      </c>
      <c r="CI236" s="32">
        <f t="shared" si="581"/>
        <v>381210.26560000004</v>
      </c>
      <c r="CJ236" s="32">
        <f t="shared" si="581"/>
        <v>339860.27520000003</v>
      </c>
      <c r="CK236" s="32">
        <f t="shared" si="581"/>
        <v>315482.26559999998</v>
      </c>
      <c r="CL236" s="32">
        <f t="shared" si="581"/>
        <v>317816.1152</v>
      </c>
      <c r="CM236" s="32">
        <f t="shared" si="581"/>
        <v>330140.62079999998</v>
      </c>
      <c r="CN236" s="32">
        <f t="shared" si="581"/>
        <v>356990.00320000004</v>
      </c>
      <c r="CO236" s="32">
        <f t="shared" si="581"/>
        <v>374681.95839999994</v>
      </c>
      <c r="CP236" s="32">
        <f t="shared" si="581"/>
        <v>389190.65600000002</v>
      </c>
      <c r="CQ236" s="32">
        <f t="shared" si="581"/>
        <v>380987.80159999995</v>
      </c>
      <c r="CR236" s="32">
        <f t="shared" si="581"/>
        <v>299638.78399999999</v>
      </c>
      <c r="CS236" s="32">
        <f t="shared" si="581"/>
        <v>333926.55359999998</v>
      </c>
      <c r="CT236" s="32">
        <f t="shared" si="581"/>
        <v>376955.13599999994</v>
      </c>
      <c r="CU236" s="32">
        <f t="shared" si="581"/>
        <v>404480</v>
      </c>
      <c r="CV236" s="32">
        <f t="shared" si="581"/>
        <v>390626.56</v>
      </c>
      <c r="CW236" s="32">
        <f t="shared" si="581"/>
        <v>395799.85920000001</v>
      </c>
      <c r="CX236" s="32">
        <f t="shared" si="581"/>
        <v>362478.79680000001</v>
      </c>
      <c r="CY236" s="32">
        <f t="shared" si="581"/>
        <v>333453.31199999998</v>
      </c>
      <c r="CZ236" s="32">
        <f t="shared" si="581"/>
        <v>357924.35199999996</v>
      </c>
      <c r="DA236" s="32">
        <f t="shared" si="581"/>
        <v>368323.53280000004</v>
      </c>
    </row>
    <row r="237" spans="52:105" x14ac:dyDescent="0.25">
      <c r="AZ237" s="17" t="s">
        <v>330</v>
      </c>
      <c r="BA237" s="31" t="s">
        <v>310</v>
      </c>
      <c r="BB237" s="31"/>
      <c r="BC237" s="31"/>
      <c r="BD237" s="32"/>
      <c r="BE237" s="32">
        <f t="shared" si="582"/>
        <v>10321.3737</v>
      </c>
      <c r="BF237" s="32">
        <f t="shared" si="581"/>
        <v>10101.845340000002</v>
      </c>
      <c r="BG237" s="32">
        <f t="shared" si="581"/>
        <v>11252.598840000001</v>
      </c>
      <c r="BH237" s="32">
        <f t="shared" si="581"/>
        <v>12799.9197</v>
      </c>
      <c r="BI237" s="32">
        <f t="shared" si="581"/>
        <v>13745.307960000002</v>
      </c>
      <c r="BJ237" s="32">
        <f t="shared" si="581"/>
        <v>12860.11296</v>
      </c>
      <c r="BK237" s="32">
        <f t="shared" si="581"/>
        <v>14513.657220000001</v>
      </c>
      <c r="BL237" s="32">
        <f t="shared" si="581"/>
        <v>17445.423059999997</v>
      </c>
      <c r="BM237" s="32">
        <f t="shared" si="581"/>
        <v>19977.080760000001</v>
      </c>
      <c r="BN237" s="32">
        <f t="shared" si="581"/>
        <v>23185.027440000002</v>
      </c>
      <c r="BO237" s="32">
        <f t="shared" si="581"/>
        <v>26361.107100000001</v>
      </c>
      <c r="BP237" s="32">
        <f t="shared" si="581"/>
        <v>28882.142459999999</v>
      </c>
      <c r="BQ237" s="32">
        <f t="shared" si="581"/>
        <v>31204.894140000004</v>
      </c>
      <c r="BR237" s="32">
        <f t="shared" si="581"/>
        <v>34589.879820000002</v>
      </c>
      <c r="BS237" s="32">
        <f t="shared" si="581"/>
        <v>41593.542659999999</v>
      </c>
      <c r="BT237" s="32">
        <f t="shared" si="581"/>
        <v>44755.459199999998</v>
      </c>
      <c r="BU237" s="32">
        <f t="shared" si="581"/>
        <v>46047.843900000007</v>
      </c>
      <c r="BV237" s="32">
        <f t="shared" si="581"/>
        <v>50767.70364</v>
      </c>
      <c r="BW237" s="32">
        <f t="shared" si="581"/>
        <v>55452.155580000006</v>
      </c>
      <c r="BX237" s="32">
        <f t="shared" si="581"/>
        <v>56779.948080000002</v>
      </c>
      <c r="BY237" s="32">
        <f t="shared" si="581"/>
        <v>60373.839779999995</v>
      </c>
      <c r="BZ237" s="32">
        <f t="shared" si="581"/>
        <v>61832.64114</v>
      </c>
      <c r="CA237" s="32">
        <f t="shared" si="581"/>
        <v>68071.495500000005</v>
      </c>
      <c r="CB237" s="32">
        <f t="shared" si="581"/>
        <v>74048.332139999999</v>
      </c>
      <c r="CC237" s="32">
        <f t="shared" si="581"/>
        <v>86299.430940000006</v>
      </c>
      <c r="CD237" s="32">
        <f t="shared" si="581"/>
        <v>109208.27754000001</v>
      </c>
      <c r="CE237" s="32">
        <f t="shared" si="581"/>
        <v>131929.46280000001</v>
      </c>
      <c r="CF237" s="32">
        <f t="shared" si="581"/>
        <v>159420.07871999999</v>
      </c>
      <c r="CG237" s="32">
        <f t="shared" si="581"/>
        <v>187625.93220000004</v>
      </c>
      <c r="CH237" s="32">
        <f t="shared" si="581"/>
        <v>223724.18429999999</v>
      </c>
      <c r="CI237" s="32">
        <f t="shared" si="581"/>
        <v>281180.42136000004</v>
      </c>
      <c r="CJ237" s="32">
        <f t="shared" ref="BF237:DA238" si="583">CJ133</f>
        <v>266238.32975999999</v>
      </c>
      <c r="CK237" s="32">
        <f t="shared" si="583"/>
        <v>236630.32739999998</v>
      </c>
      <c r="CL237" s="32">
        <f t="shared" si="583"/>
        <v>254879.50751999998</v>
      </c>
      <c r="CM237" s="32">
        <f t="shared" si="583"/>
        <v>277901.65908000001</v>
      </c>
      <c r="CN237" s="32">
        <f t="shared" si="583"/>
        <v>296830.66895999998</v>
      </c>
      <c r="CO237" s="32">
        <f t="shared" si="583"/>
        <v>328743.71909999999</v>
      </c>
      <c r="CP237" s="32">
        <f t="shared" si="583"/>
        <v>366318.47645999998</v>
      </c>
      <c r="CQ237" s="32">
        <f t="shared" si="583"/>
        <v>375081.90696000005</v>
      </c>
      <c r="CR237" s="32">
        <f t="shared" si="583"/>
        <v>325263.13235999999</v>
      </c>
      <c r="CS237" s="32">
        <f t="shared" si="583"/>
        <v>345739.46309999994</v>
      </c>
      <c r="CT237" s="32">
        <f t="shared" si="583"/>
        <v>355179.18258000002</v>
      </c>
      <c r="CU237" s="32">
        <f t="shared" si="583"/>
        <v>354078</v>
      </c>
      <c r="CV237" s="32">
        <f t="shared" si="583"/>
        <v>357023.92895999999</v>
      </c>
      <c r="CW237" s="32">
        <f t="shared" si="583"/>
        <v>358518.13812000002</v>
      </c>
      <c r="CX237" s="32">
        <f t="shared" si="583"/>
        <v>363765.57407999999</v>
      </c>
      <c r="CY237" s="32">
        <f t="shared" si="583"/>
        <v>366484.89312000002</v>
      </c>
      <c r="CZ237" s="32">
        <f t="shared" si="583"/>
        <v>381136.64075999998</v>
      </c>
      <c r="DA237" s="32">
        <f t="shared" si="583"/>
        <v>409919.64138000004</v>
      </c>
    </row>
    <row r="238" spans="52:105" x14ac:dyDescent="0.25">
      <c r="AZ238" s="17" t="s">
        <v>330</v>
      </c>
      <c r="BA238" s="31" t="s">
        <v>311</v>
      </c>
      <c r="BB238" s="31"/>
      <c r="BC238" s="31"/>
      <c r="BD238" s="32"/>
      <c r="BE238" s="32">
        <f t="shared" si="582"/>
        <v>89988.964500000016</v>
      </c>
      <c r="BF238" s="32">
        <f t="shared" si="583"/>
        <v>88312.403249999988</v>
      </c>
      <c r="BG238" s="32">
        <f t="shared" si="583"/>
        <v>98408.61825</v>
      </c>
      <c r="BH238" s="32">
        <f t="shared" si="583"/>
        <v>109691.32275000001</v>
      </c>
      <c r="BI238" s="32">
        <f t="shared" si="583"/>
        <v>106748.43574999999</v>
      </c>
      <c r="BJ238" s="32">
        <f t="shared" si="583"/>
        <v>88302.577250000002</v>
      </c>
      <c r="BK238" s="32">
        <f t="shared" si="583"/>
        <v>96315.680250000005</v>
      </c>
      <c r="BL238" s="32">
        <f t="shared" si="583"/>
        <v>106264.50525</v>
      </c>
      <c r="BM238" s="32">
        <f t="shared" si="583"/>
        <v>111742.50025000001</v>
      </c>
      <c r="BN238" s="32">
        <f t="shared" si="583"/>
        <v>115311.79475</v>
      </c>
      <c r="BO238" s="32">
        <f t="shared" si="583"/>
        <v>107830.524</v>
      </c>
      <c r="BP238" s="32">
        <f t="shared" si="583"/>
        <v>105743.72725</v>
      </c>
      <c r="BQ238" s="32">
        <f t="shared" si="583"/>
        <v>96658.361999999994</v>
      </c>
      <c r="BR238" s="32">
        <f t="shared" si="583"/>
        <v>99700.737250000006</v>
      </c>
      <c r="BS238" s="32">
        <f t="shared" si="583"/>
        <v>110519.16325</v>
      </c>
      <c r="BT238" s="32">
        <f t="shared" si="583"/>
        <v>110509.33725</v>
      </c>
      <c r="BU238" s="32">
        <f t="shared" si="583"/>
        <v>112313.63649999999</v>
      </c>
      <c r="BV238" s="32">
        <f t="shared" si="583"/>
        <v>116069.625</v>
      </c>
      <c r="BW238" s="32">
        <f t="shared" si="583"/>
        <v>120020.90525000001</v>
      </c>
      <c r="BX238" s="32">
        <f t="shared" si="583"/>
        <v>121104.22175000001</v>
      </c>
      <c r="BY238" s="32">
        <f t="shared" si="583"/>
        <v>117248.745</v>
      </c>
      <c r="BZ238" s="32">
        <f t="shared" si="583"/>
        <v>110530.2175</v>
      </c>
      <c r="CA238" s="32">
        <f t="shared" si="583"/>
        <v>118340.65925000001</v>
      </c>
      <c r="CB238" s="32">
        <f t="shared" si="583"/>
        <v>126362.36</v>
      </c>
      <c r="CC238" s="32">
        <f t="shared" si="583"/>
        <v>135865.33025</v>
      </c>
      <c r="CD238" s="32">
        <f t="shared" si="583"/>
        <v>140543.73450000002</v>
      </c>
      <c r="CE238" s="32">
        <f t="shared" si="583"/>
        <v>145044.04250000001</v>
      </c>
      <c r="CF238" s="32">
        <f t="shared" si="583"/>
        <v>151356.01925000001</v>
      </c>
      <c r="CG238" s="32">
        <f t="shared" si="583"/>
        <v>157005.96924999999</v>
      </c>
      <c r="CH238" s="32">
        <f t="shared" si="583"/>
        <v>160916.71725000002</v>
      </c>
      <c r="CI238" s="32">
        <f t="shared" si="583"/>
        <v>170330.02524999998</v>
      </c>
      <c r="CJ238" s="32">
        <f t="shared" si="583"/>
        <v>150735.753</v>
      </c>
      <c r="CK238" s="32">
        <f t="shared" si="583"/>
        <v>138681.70749999999</v>
      </c>
      <c r="CL238" s="32">
        <f t="shared" si="583"/>
        <v>135188.56450000001</v>
      </c>
      <c r="CM238" s="32">
        <f t="shared" si="583"/>
        <v>136527.35700000002</v>
      </c>
      <c r="CN238" s="32">
        <f t="shared" si="583"/>
        <v>138587.13225</v>
      </c>
      <c r="CO238" s="32">
        <f t="shared" si="583"/>
        <v>138819.2715</v>
      </c>
      <c r="CP238" s="32">
        <f t="shared" si="583"/>
        <v>142953.56100000002</v>
      </c>
      <c r="CQ238" s="32">
        <f t="shared" si="583"/>
        <v>137279.046</v>
      </c>
      <c r="CR238" s="32">
        <f t="shared" si="583"/>
        <v>110107.69949999999</v>
      </c>
      <c r="CS238" s="32">
        <f t="shared" si="583"/>
        <v>113968.08925</v>
      </c>
      <c r="CT238" s="32">
        <f t="shared" si="583"/>
        <v>120062.66575000001</v>
      </c>
      <c r="CU238" s="32">
        <f t="shared" si="583"/>
        <v>122825</v>
      </c>
      <c r="CV238" s="32">
        <f t="shared" si="583"/>
        <v>123701.97050000001</v>
      </c>
      <c r="CW238" s="32">
        <f t="shared" si="583"/>
        <v>126539.22800000002</v>
      </c>
      <c r="CX238" s="32">
        <f t="shared" si="583"/>
        <v>126793.47575</v>
      </c>
      <c r="CY238" s="32">
        <f t="shared" si="583"/>
        <v>126578.53199999999</v>
      </c>
      <c r="CZ238" s="32">
        <f t="shared" si="583"/>
        <v>129221.726</v>
      </c>
      <c r="DA238" s="32">
        <f t="shared" si="583"/>
        <v>131088.666</v>
      </c>
    </row>
    <row r="239" spans="52:105" x14ac:dyDescent="0.25">
      <c r="AZ239" s="17" t="s">
        <v>330</v>
      </c>
      <c r="BA239" s="31" t="s">
        <v>312</v>
      </c>
      <c r="BB239" s="31"/>
      <c r="BC239" s="31"/>
      <c r="BD239" s="32"/>
      <c r="BE239" s="32">
        <f>$CU$208*BE225*0.01</f>
        <v>350305.80415723094</v>
      </c>
      <c r="BF239" s="32">
        <f t="shared" ref="BF239:DA239" si="584">$CU$208*BF225*0.01</f>
        <v>392559.91353617277</v>
      </c>
      <c r="BG239" s="32">
        <f t="shared" si="584"/>
        <v>407850.76126051374</v>
      </c>
      <c r="BH239" s="32">
        <f t="shared" si="584"/>
        <v>459306.1950462737</v>
      </c>
      <c r="BI239" s="32">
        <f t="shared" si="584"/>
        <v>410546.288096509</v>
      </c>
      <c r="BJ239" s="32">
        <f t="shared" si="584"/>
        <v>374641.61558812304</v>
      </c>
      <c r="BK239" s="32">
        <f t="shared" si="584"/>
        <v>425840.11478937819</v>
      </c>
      <c r="BL239" s="32">
        <f t="shared" si="584"/>
        <v>462832.73901960196</v>
      </c>
      <c r="BM239" s="32">
        <f t="shared" si="584"/>
        <v>494715.33250622335</v>
      </c>
      <c r="BN239" s="32">
        <f t="shared" si="584"/>
        <v>492215.89991063281</v>
      </c>
      <c r="BO239" s="32">
        <f t="shared" si="584"/>
        <v>420542.77414146828</v>
      </c>
      <c r="BP239" s="32">
        <f t="shared" si="584"/>
        <v>411814.36548627185</v>
      </c>
      <c r="BQ239" s="32">
        <f t="shared" si="584"/>
        <v>373611.46130677674</v>
      </c>
      <c r="BR239" s="32">
        <f t="shared" si="584"/>
        <v>426623.10419158323</v>
      </c>
      <c r="BS239" s="32">
        <f t="shared" si="584"/>
        <v>478611.27766443224</v>
      </c>
      <c r="BT239" s="32">
        <f t="shared" si="584"/>
        <v>498783.79687903932</v>
      </c>
      <c r="BU239" s="32">
        <f t="shared" si="584"/>
        <v>514533.19279094139</v>
      </c>
      <c r="BV239" s="32">
        <f t="shared" si="584"/>
        <v>525270.83801790455</v>
      </c>
      <c r="BW239" s="32">
        <f t="shared" si="584"/>
        <v>552377.47248839319</v>
      </c>
      <c r="BX239" s="32">
        <f t="shared" si="584"/>
        <v>556880.28954255744</v>
      </c>
      <c r="BY239" s="32">
        <f t="shared" si="584"/>
        <v>535331.05455838784</v>
      </c>
      <c r="BZ239" s="32">
        <f t="shared" si="584"/>
        <v>506501.96574078302</v>
      </c>
      <c r="CA239" s="32">
        <f t="shared" si="584"/>
        <v>541779.54700125975</v>
      </c>
      <c r="CB239" s="32">
        <f t="shared" si="584"/>
        <v>563538.52142050443</v>
      </c>
      <c r="CC239" s="32">
        <f t="shared" si="584"/>
        <v>602543.34700447775</v>
      </c>
      <c r="CD239" s="32">
        <f t="shared" si="584"/>
        <v>607086.33234763518</v>
      </c>
      <c r="CE239" s="32">
        <f t="shared" si="584"/>
        <v>617432.99045705888</v>
      </c>
      <c r="CF239" s="32">
        <f t="shared" si="584"/>
        <v>677758.99260511727</v>
      </c>
      <c r="CG239" s="32">
        <f t="shared" si="584"/>
        <v>733406.20715363324</v>
      </c>
      <c r="CH239" s="32">
        <f t="shared" si="584"/>
        <v>789491.75398187188</v>
      </c>
      <c r="CI239" s="32">
        <f t="shared" si="584"/>
        <v>736640.02423126635</v>
      </c>
      <c r="CJ239" s="32">
        <f t="shared" si="584"/>
        <v>729469.78468395816</v>
      </c>
      <c r="CK239" s="32">
        <f t="shared" si="584"/>
        <v>749947.11765671789</v>
      </c>
      <c r="CL239" s="32">
        <f t="shared" si="584"/>
        <v>754915.60565144243</v>
      </c>
      <c r="CM239" s="32">
        <f t="shared" si="584"/>
        <v>769543.51906827185</v>
      </c>
      <c r="CN239" s="32">
        <f t="shared" si="584"/>
        <v>810142.48162186041</v>
      </c>
      <c r="CO239" s="32">
        <f t="shared" si="584"/>
        <v>815774.34719765664</v>
      </c>
      <c r="CP239" s="32">
        <f t="shared" si="584"/>
        <v>844402.67067017464</v>
      </c>
      <c r="CQ239" s="32">
        <f t="shared" si="584"/>
        <v>737879.45178777247</v>
      </c>
      <c r="CR239" s="32">
        <f t="shared" si="584"/>
        <v>619996.95387152326</v>
      </c>
      <c r="CS239" s="32">
        <f t="shared" si="584"/>
        <v>711316.20850985509</v>
      </c>
      <c r="CT239" s="32">
        <f t="shared" si="584"/>
        <v>773743.96154255362</v>
      </c>
      <c r="CU239" s="32">
        <f t="shared" si="584"/>
        <v>806427</v>
      </c>
      <c r="CV239" s="32">
        <f t="shared" si="584"/>
        <v>865587.78746256756</v>
      </c>
      <c r="CW239" s="32">
        <f t="shared" si="584"/>
        <v>935208.59847751423</v>
      </c>
      <c r="CX239" s="32">
        <f t="shared" si="584"/>
        <v>977748.85811002494</v>
      </c>
      <c r="CY239" s="32">
        <f t="shared" si="584"/>
        <v>983835.21114325977</v>
      </c>
      <c r="CZ239" s="32">
        <f t="shared" si="584"/>
        <v>987270.70096430928</v>
      </c>
      <c r="DA239" s="32">
        <f t="shared" si="584"/>
        <v>1036690.1977467281</v>
      </c>
    </row>
    <row r="240" spans="52:105" x14ac:dyDescent="0.25">
      <c r="AZ240" s="17" t="s">
        <v>330</v>
      </c>
      <c r="BA240" s="37" t="s">
        <v>313</v>
      </c>
      <c r="BB240" s="31"/>
      <c r="BC240" s="31"/>
      <c r="BD240" s="32"/>
      <c r="BE240" s="32">
        <f>BE137</f>
        <v>39617.551999999996</v>
      </c>
      <c r="BF240" s="32">
        <f t="shared" ref="BF240:DA240" si="585">BF137</f>
        <v>41120.751360000002</v>
      </c>
      <c r="BG240" s="32">
        <f t="shared" si="585"/>
        <v>47914.397440000001</v>
      </c>
      <c r="BH240" s="32">
        <f t="shared" si="585"/>
        <v>50857.04</v>
      </c>
      <c r="BI240" s="32">
        <f t="shared" si="585"/>
        <v>46832.514559999996</v>
      </c>
      <c r="BJ240" s="32">
        <f t="shared" si="585"/>
        <v>40803.28512</v>
      </c>
      <c r="BK240" s="32">
        <f t="shared" si="585"/>
        <v>44933.632640000003</v>
      </c>
      <c r="BL240" s="32">
        <f t="shared" si="585"/>
        <v>51867.279360000008</v>
      </c>
      <c r="BM240" s="32">
        <f t="shared" si="585"/>
        <v>56009.457920000008</v>
      </c>
      <c r="BN240" s="32">
        <f t="shared" si="585"/>
        <v>55411.990400000002</v>
      </c>
      <c r="BO240" s="32">
        <f t="shared" si="585"/>
        <v>53843.72032</v>
      </c>
      <c r="BP240" s="32">
        <f t="shared" si="585"/>
        <v>53532.169600000001</v>
      </c>
      <c r="BQ240" s="32">
        <f t="shared" si="585"/>
        <v>51001.641600000003</v>
      </c>
      <c r="BR240" s="32">
        <f t="shared" si="585"/>
        <v>55195.745280000003</v>
      </c>
      <c r="BS240" s="32">
        <f t="shared" si="585"/>
        <v>61204.599040000001</v>
      </c>
      <c r="BT240" s="32">
        <f t="shared" si="585"/>
        <v>61870.42368</v>
      </c>
      <c r="BU240" s="32">
        <f t="shared" si="585"/>
        <v>64163.016320000002</v>
      </c>
      <c r="BV240" s="32">
        <f t="shared" si="585"/>
        <v>71905.117440000002</v>
      </c>
      <c r="BW240" s="32">
        <f t="shared" si="585"/>
        <v>70983.610879999993</v>
      </c>
      <c r="BX240" s="32">
        <f t="shared" si="585"/>
        <v>71408.213759999999</v>
      </c>
      <c r="BY240" s="32">
        <f t="shared" si="585"/>
        <v>69600.693760000009</v>
      </c>
      <c r="BZ240" s="32">
        <f t="shared" si="585"/>
        <v>64353.627520000002</v>
      </c>
      <c r="CA240" s="32">
        <f t="shared" si="585"/>
        <v>69375.24672000001</v>
      </c>
      <c r="CB240" s="32">
        <f t="shared" si="585"/>
        <v>71537.040639999992</v>
      </c>
      <c r="CC240" s="32">
        <f t="shared" si="585"/>
        <v>74080.056960000002</v>
      </c>
      <c r="CD240" s="32">
        <f t="shared" si="585"/>
        <v>75318.372480000005</v>
      </c>
      <c r="CE240" s="32">
        <f t="shared" si="585"/>
        <v>76641.47712000001</v>
      </c>
      <c r="CF240" s="32">
        <f t="shared" si="585"/>
        <v>84340.855040000009</v>
      </c>
      <c r="CG240" s="32">
        <f t="shared" si="585"/>
        <v>89718.720000000001</v>
      </c>
      <c r="CH240" s="32">
        <f t="shared" si="585"/>
        <v>91643.235840000008</v>
      </c>
      <c r="CI240" s="32">
        <f t="shared" si="585"/>
        <v>96772.648960000006</v>
      </c>
      <c r="CJ240" s="32">
        <f t="shared" si="585"/>
        <v>91987.650559999995</v>
      </c>
      <c r="CK240" s="32">
        <f t="shared" si="585"/>
        <v>94299.96160000001</v>
      </c>
      <c r="CL240" s="32">
        <f t="shared" si="585"/>
        <v>93044.556800000006</v>
      </c>
      <c r="CM240" s="32">
        <f t="shared" si="585"/>
        <v>95055.176319999999</v>
      </c>
      <c r="CN240" s="32">
        <f t="shared" si="585"/>
        <v>98670.216319999992</v>
      </c>
      <c r="CO240" s="32">
        <f t="shared" si="585"/>
        <v>98119.415680000006</v>
      </c>
      <c r="CP240" s="32">
        <f t="shared" si="585"/>
        <v>95203.064320000005</v>
      </c>
      <c r="CQ240" s="32">
        <f t="shared" si="585"/>
        <v>82658.218240000002</v>
      </c>
      <c r="CR240" s="32">
        <f t="shared" si="585"/>
        <v>62272.021760000003</v>
      </c>
      <c r="CS240" s="32">
        <f t="shared" si="585"/>
        <v>59877.550720000007</v>
      </c>
      <c r="CT240" s="32">
        <f t="shared" si="585"/>
        <v>58669.470079999999</v>
      </c>
      <c r="CU240" s="32">
        <f t="shared" si="585"/>
        <v>65728</v>
      </c>
      <c r="CV240" s="32">
        <f t="shared" si="585"/>
        <v>66343.214080000005</v>
      </c>
      <c r="CW240" s="32">
        <f t="shared" si="585"/>
        <v>66742.183040000004</v>
      </c>
      <c r="CX240" s="32">
        <f t="shared" si="585"/>
        <v>70497.223679999996</v>
      </c>
      <c r="CY240" s="32">
        <f t="shared" si="585"/>
        <v>70501.167359999992</v>
      </c>
      <c r="CZ240" s="32">
        <f t="shared" si="585"/>
        <v>70808.774400000009</v>
      </c>
      <c r="DA240" s="32">
        <f t="shared" si="585"/>
        <v>70876.474239999996</v>
      </c>
    </row>
    <row r="241" spans="52:105" x14ac:dyDescent="0.25">
      <c r="AZ241" s="17" t="s">
        <v>330</v>
      </c>
      <c r="BA241" s="37" t="s">
        <v>314</v>
      </c>
      <c r="BB241" s="31"/>
      <c r="BC241" s="31"/>
      <c r="BD241" s="32"/>
      <c r="BE241" s="32">
        <f>BE138</f>
        <v>59788.297979999996</v>
      </c>
      <c r="BF241" s="32">
        <f t="shared" ref="BF241:DA241" si="586">BF138</f>
        <v>60038.888039999998</v>
      </c>
      <c r="BG241" s="32">
        <f t="shared" si="586"/>
        <v>68915.379419999997</v>
      </c>
      <c r="BH241" s="32">
        <f t="shared" si="586"/>
        <v>70246.152719999998</v>
      </c>
      <c r="BI241" s="32">
        <f t="shared" si="586"/>
        <v>67407.169680000006</v>
      </c>
      <c r="BJ241" s="32">
        <f t="shared" si="586"/>
        <v>64311.370739999998</v>
      </c>
      <c r="BK241" s="32">
        <f t="shared" si="586"/>
        <v>67604.840100000001</v>
      </c>
      <c r="BL241" s="32">
        <f t="shared" si="586"/>
        <v>73200.313800000004</v>
      </c>
      <c r="BM241" s="32">
        <f t="shared" si="586"/>
        <v>74274.271200000003</v>
      </c>
      <c r="BN241" s="32">
        <f t="shared" si="586"/>
        <v>74258.706600000005</v>
      </c>
      <c r="BO241" s="32">
        <f t="shared" si="586"/>
        <v>69581.544299999994</v>
      </c>
      <c r="BP241" s="32">
        <f t="shared" si="586"/>
        <v>72758.279160000006</v>
      </c>
      <c r="BQ241" s="32">
        <f t="shared" si="586"/>
        <v>73788.655679999996</v>
      </c>
      <c r="BR241" s="32">
        <f t="shared" si="586"/>
        <v>71928.685980000009</v>
      </c>
      <c r="BS241" s="32">
        <f t="shared" si="586"/>
        <v>75776.255100000009</v>
      </c>
      <c r="BT241" s="32">
        <f t="shared" si="586"/>
        <v>76412.847240000003</v>
      </c>
      <c r="BU241" s="32">
        <f t="shared" si="586"/>
        <v>77570.853480000005</v>
      </c>
      <c r="BV241" s="32">
        <f t="shared" si="586"/>
        <v>89809.298460000005</v>
      </c>
      <c r="BW241" s="32">
        <f t="shared" si="586"/>
        <v>96102.06624</v>
      </c>
      <c r="BX241" s="32">
        <f t="shared" si="586"/>
        <v>96603.246360000005</v>
      </c>
      <c r="BY241" s="32">
        <f t="shared" si="586"/>
        <v>100707.63138000001</v>
      </c>
      <c r="BZ241" s="32">
        <f t="shared" si="586"/>
        <v>101510.76474</v>
      </c>
      <c r="CA241" s="32">
        <f t="shared" si="586"/>
        <v>105333.43049999999</v>
      </c>
      <c r="CB241" s="32">
        <f t="shared" si="586"/>
        <v>112261.23396000001</v>
      </c>
      <c r="CC241" s="32">
        <f t="shared" si="586"/>
        <v>114872.97383999999</v>
      </c>
      <c r="CD241" s="32">
        <f t="shared" si="586"/>
        <v>120586.73849999999</v>
      </c>
      <c r="CE241" s="32">
        <f t="shared" si="586"/>
        <v>128059.30296</v>
      </c>
      <c r="CF241" s="32">
        <f t="shared" si="586"/>
        <v>138160.72836000001</v>
      </c>
      <c r="CG241" s="32">
        <f t="shared" si="586"/>
        <v>144146.87351999999</v>
      </c>
      <c r="CH241" s="32">
        <f t="shared" si="586"/>
        <v>141209.83350000001</v>
      </c>
      <c r="CI241" s="32">
        <f t="shared" si="586"/>
        <v>157085.7255</v>
      </c>
      <c r="CJ241" s="32">
        <f t="shared" si="586"/>
        <v>143518.06367999999</v>
      </c>
      <c r="CK241" s="32">
        <f t="shared" si="586"/>
        <v>152095.71474</v>
      </c>
      <c r="CL241" s="32">
        <f t="shared" si="586"/>
        <v>156038.22792</v>
      </c>
      <c r="CM241" s="32">
        <f t="shared" si="586"/>
        <v>156041.34084000002</v>
      </c>
      <c r="CN241" s="32">
        <f t="shared" si="586"/>
        <v>169269.69438</v>
      </c>
      <c r="CO241" s="32">
        <f t="shared" si="586"/>
        <v>173965.53419999999</v>
      </c>
      <c r="CP241" s="32">
        <f t="shared" si="586"/>
        <v>173579.53212000002</v>
      </c>
      <c r="CQ241" s="32">
        <f t="shared" si="586"/>
        <v>179915.88078000001</v>
      </c>
      <c r="CR241" s="32">
        <f t="shared" si="586"/>
        <v>168479.01269999999</v>
      </c>
      <c r="CS241" s="32">
        <f t="shared" si="586"/>
        <v>165700.7316</v>
      </c>
      <c r="CT241" s="32">
        <f t="shared" si="586"/>
        <v>164055.55338000003</v>
      </c>
      <c r="CU241" s="32">
        <f t="shared" si="586"/>
        <v>155646</v>
      </c>
      <c r="CV241" s="32">
        <f t="shared" si="586"/>
        <v>165766.10292</v>
      </c>
      <c r="CW241" s="32">
        <f t="shared" si="586"/>
        <v>160253.12159999998</v>
      </c>
      <c r="CX241" s="32">
        <f t="shared" si="586"/>
        <v>162281.18898000001</v>
      </c>
      <c r="CY241" s="32">
        <f t="shared" si="586"/>
        <v>162578.47283999997</v>
      </c>
      <c r="CZ241" s="32">
        <f t="shared" si="586"/>
        <v>164615.87898000001</v>
      </c>
      <c r="DA241" s="32">
        <f t="shared" si="586"/>
        <v>168686.02188000001</v>
      </c>
    </row>
    <row r="242" spans="52:105" x14ac:dyDescent="0.25">
      <c r="AZ242" s="17" t="s">
        <v>330</v>
      </c>
      <c r="BA242" s="37" t="s">
        <v>315</v>
      </c>
      <c r="BB242" s="31"/>
      <c r="BC242" s="31"/>
      <c r="BD242" s="32"/>
      <c r="BE242" s="32">
        <f>BE140</f>
        <v>488296.49848000007</v>
      </c>
      <c r="BF242" s="32">
        <f t="shared" ref="BF242:DA247" si="587">BF140</f>
        <v>501860.78784</v>
      </c>
      <c r="BG242" s="32">
        <f t="shared" si="587"/>
        <v>532367.00004000007</v>
      </c>
      <c r="BH242" s="32">
        <f t="shared" si="587"/>
        <v>538181.54680000001</v>
      </c>
      <c r="BI242" s="32">
        <f t="shared" si="587"/>
        <v>567200.52515999996</v>
      </c>
      <c r="BJ242" s="32">
        <f t="shared" si="587"/>
        <v>557210.97256000002</v>
      </c>
      <c r="BK242" s="32">
        <f t="shared" si="587"/>
        <v>590969.3888800001</v>
      </c>
      <c r="BL242" s="32">
        <f t="shared" si="587"/>
        <v>598378.68036</v>
      </c>
      <c r="BM242" s="32">
        <f t="shared" si="587"/>
        <v>615562.50267999992</v>
      </c>
      <c r="BN242" s="32">
        <f t="shared" si="587"/>
        <v>613931.92099999997</v>
      </c>
      <c r="BO242" s="32">
        <f t="shared" si="587"/>
        <v>622317.76964000007</v>
      </c>
      <c r="BP242" s="32">
        <f t="shared" si="587"/>
        <v>633982.70012000005</v>
      </c>
      <c r="BQ242" s="32">
        <f t="shared" si="587"/>
        <v>648631.05752000003</v>
      </c>
      <c r="BR242" s="32">
        <f t="shared" si="587"/>
        <v>649311.95976</v>
      </c>
      <c r="BS242" s="32">
        <f t="shared" si="587"/>
        <v>658611.65087999997</v>
      </c>
      <c r="BT242" s="32">
        <f t="shared" si="587"/>
        <v>676789.94884000008</v>
      </c>
      <c r="BU242" s="32">
        <f t="shared" si="587"/>
        <v>682416.3515600001</v>
      </c>
      <c r="BV242" s="32">
        <f t="shared" si="587"/>
        <v>715843.27600000007</v>
      </c>
      <c r="BW242" s="32">
        <f t="shared" si="587"/>
        <v>734353.06583999994</v>
      </c>
      <c r="BX242" s="32">
        <f t="shared" si="587"/>
        <v>754072.35308000003</v>
      </c>
      <c r="BY242" s="32">
        <f t="shared" si="587"/>
        <v>753346.65464000008</v>
      </c>
      <c r="BZ242" s="32">
        <f t="shared" si="587"/>
        <v>765817.91671999998</v>
      </c>
      <c r="CA242" s="32">
        <f t="shared" si="587"/>
        <v>782213.32592000009</v>
      </c>
      <c r="CB242" s="32">
        <f t="shared" si="587"/>
        <v>791584.69096000004</v>
      </c>
      <c r="CC242" s="32">
        <f t="shared" si="587"/>
        <v>810775.38303999987</v>
      </c>
      <c r="CD242" s="32">
        <f t="shared" si="587"/>
        <v>838092.10580000002</v>
      </c>
      <c r="CE242" s="32">
        <f t="shared" si="587"/>
        <v>832152.12968000013</v>
      </c>
      <c r="CF242" s="32">
        <f t="shared" si="587"/>
        <v>863697.61372000014</v>
      </c>
      <c r="CG242" s="32">
        <f t="shared" si="587"/>
        <v>883640.88196000014</v>
      </c>
      <c r="CH242" s="32">
        <f t="shared" si="587"/>
        <v>860472.28732000012</v>
      </c>
      <c r="CI242" s="32">
        <f t="shared" si="587"/>
        <v>872558.30207999994</v>
      </c>
      <c r="CJ242" s="32">
        <f t="shared" si="587"/>
        <v>867066.2879600001</v>
      </c>
      <c r="CK242" s="32">
        <f t="shared" si="587"/>
        <v>856198.72984000004</v>
      </c>
      <c r="CL242" s="32">
        <f t="shared" si="587"/>
        <v>867191.71732000005</v>
      </c>
      <c r="CM242" s="32">
        <f t="shared" si="587"/>
        <v>867800.94564000017</v>
      </c>
      <c r="CN242" s="32">
        <f t="shared" si="587"/>
        <v>899427.06284000014</v>
      </c>
      <c r="CO242" s="32">
        <f t="shared" si="587"/>
        <v>906128.57435999997</v>
      </c>
      <c r="CP242" s="32">
        <f t="shared" si="587"/>
        <v>910948.64548000006</v>
      </c>
      <c r="CQ242" s="32">
        <f t="shared" si="587"/>
        <v>900314.02759999991</v>
      </c>
      <c r="CR242" s="32">
        <f t="shared" si="587"/>
        <v>907777.07451999991</v>
      </c>
      <c r="CS242" s="32">
        <f t="shared" si="587"/>
        <v>902903.24796000007</v>
      </c>
      <c r="CT242" s="32">
        <f t="shared" si="587"/>
        <v>888219.05359999998</v>
      </c>
      <c r="CU242" s="32">
        <f t="shared" si="587"/>
        <v>895924</v>
      </c>
      <c r="CV242" s="32">
        <f t="shared" si="587"/>
        <v>911226.38192000007</v>
      </c>
      <c r="CW242" s="32">
        <f t="shared" si="587"/>
        <v>905931.47108000016</v>
      </c>
      <c r="CX242" s="32">
        <f t="shared" si="587"/>
        <v>938328.08292000007</v>
      </c>
      <c r="CY242" s="32">
        <f t="shared" si="587"/>
        <v>950987.48904000001</v>
      </c>
      <c r="CZ242" s="32">
        <f t="shared" si="587"/>
        <v>963109.34075999993</v>
      </c>
      <c r="DA242" s="32">
        <f t="shared" si="587"/>
        <v>971898.35520000011</v>
      </c>
    </row>
    <row r="243" spans="52:105" x14ac:dyDescent="0.25">
      <c r="AZ243" s="17" t="s">
        <v>330</v>
      </c>
      <c r="BA243" s="37" t="s">
        <v>316</v>
      </c>
      <c r="BB243" s="31"/>
      <c r="BC243" s="31"/>
      <c r="BD243" s="32"/>
      <c r="BE243" s="32">
        <f t="shared" ref="BE243:BT249" si="588">BE141</f>
        <v>73644.982650000005</v>
      </c>
      <c r="BF243" s="32">
        <f t="shared" si="588"/>
        <v>78079.203450000001</v>
      </c>
      <c r="BG243" s="32">
        <f t="shared" si="588"/>
        <v>85196.913750000007</v>
      </c>
      <c r="BH243" s="32">
        <f t="shared" si="588"/>
        <v>86362.344450000004</v>
      </c>
      <c r="BI243" s="32">
        <f t="shared" si="588"/>
        <v>78579.707850000006</v>
      </c>
      <c r="BJ243" s="32">
        <f t="shared" si="588"/>
        <v>76940.142300000007</v>
      </c>
      <c r="BK243" s="32">
        <f t="shared" si="588"/>
        <v>85311.181800000006</v>
      </c>
      <c r="BL243" s="32">
        <f t="shared" si="588"/>
        <v>94333.704299999998</v>
      </c>
      <c r="BM243" s="32">
        <f t="shared" si="588"/>
        <v>93249.967499999999</v>
      </c>
      <c r="BN243" s="32">
        <f t="shared" si="588"/>
        <v>92920.089599999992</v>
      </c>
      <c r="BO243" s="32">
        <f t="shared" si="588"/>
        <v>86886.116099999999</v>
      </c>
      <c r="BP243" s="32">
        <f t="shared" si="588"/>
        <v>83959.096050000007</v>
      </c>
      <c r="BQ243" s="32">
        <f t="shared" si="588"/>
        <v>77461.845750000008</v>
      </c>
      <c r="BR243" s="32">
        <f t="shared" si="588"/>
        <v>86885.59904999999</v>
      </c>
      <c r="BS243" s="32">
        <f t="shared" si="588"/>
        <v>88105.837050000002</v>
      </c>
      <c r="BT243" s="32">
        <f t="shared" si="588"/>
        <v>84766.211100000015</v>
      </c>
      <c r="BU243" s="32">
        <f t="shared" si="587"/>
        <v>87477.621300000013</v>
      </c>
      <c r="BV243" s="32">
        <f t="shared" si="587"/>
        <v>99029.5524</v>
      </c>
      <c r="BW243" s="32">
        <f t="shared" si="587"/>
        <v>99342.367650000015</v>
      </c>
      <c r="BX243" s="32">
        <f t="shared" si="587"/>
        <v>100719.78885</v>
      </c>
      <c r="BY243" s="32">
        <f t="shared" si="587"/>
        <v>96351.750450000007</v>
      </c>
      <c r="BZ243" s="32">
        <f t="shared" si="587"/>
        <v>95460.873300000007</v>
      </c>
      <c r="CA243" s="32">
        <f t="shared" si="587"/>
        <v>101191.85550000001</v>
      </c>
      <c r="CB243" s="32">
        <f t="shared" si="587"/>
        <v>105856.16355000001</v>
      </c>
      <c r="CC243" s="32">
        <f t="shared" si="587"/>
        <v>111571.11719999999</v>
      </c>
      <c r="CD243" s="32">
        <f t="shared" si="587"/>
        <v>109709.7372</v>
      </c>
      <c r="CE243" s="32">
        <f t="shared" si="587"/>
        <v>107793.03285</v>
      </c>
      <c r="CF243" s="32">
        <f t="shared" si="587"/>
        <v>111280.01805</v>
      </c>
      <c r="CG243" s="32">
        <f t="shared" si="587"/>
        <v>109673.54370000001</v>
      </c>
      <c r="CH243" s="32">
        <f t="shared" si="587"/>
        <v>110928.9411</v>
      </c>
      <c r="CI243" s="32">
        <f t="shared" si="587"/>
        <v>108680.8077</v>
      </c>
      <c r="CJ243" s="32">
        <f t="shared" si="587"/>
        <v>97781.393700000015</v>
      </c>
      <c r="CK243" s="32">
        <f t="shared" si="587"/>
        <v>97215.22395</v>
      </c>
      <c r="CL243" s="32">
        <f t="shared" si="587"/>
        <v>93090.716099999991</v>
      </c>
      <c r="CM243" s="32">
        <f t="shared" si="587"/>
        <v>93246.348149999991</v>
      </c>
      <c r="CN243" s="32">
        <f t="shared" si="587"/>
        <v>94132.571849999993</v>
      </c>
      <c r="CO243" s="32">
        <f t="shared" si="587"/>
        <v>84778.10325</v>
      </c>
      <c r="CP243" s="32">
        <f t="shared" si="587"/>
        <v>75091.688549999992</v>
      </c>
      <c r="CQ243" s="32">
        <f t="shared" si="587"/>
        <v>63731.582999999999</v>
      </c>
      <c r="CR243" s="32">
        <f t="shared" si="587"/>
        <v>51639.851699999999</v>
      </c>
      <c r="CS243" s="32">
        <f t="shared" si="587"/>
        <v>54239.06205</v>
      </c>
      <c r="CT243" s="32">
        <f t="shared" si="587"/>
        <v>53002.278449999998</v>
      </c>
      <c r="CU243" s="32">
        <f t="shared" si="587"/>
        <v>51705</v>
      </c>
      <c r="CV243" s="32">
        <f t="shared" si="587"/>
        <v>53608.778100000003</v>
      </c>
      <c r="CW243" s="32">
        <f t="shared" si="587"/>
        <v>54536.3658</v>
      </c>
      <c r="CX243" s="32">
        <f t="shared" si="587"/>
        <v>52649.133300000001</v>
      </c>
      <c r="CY243" s="32">
        <f t="shared" si="587"/>
        <v>51618.135599999994</v>
      </c>
      <c r="CZ243" s="32">
        <f t="shared" si="587"/>
        <v>52870.430700000004</v>
      </c>
      <c r="DA243" s="32">
        <f t="shared" si="587"/>
        <v>54075.674249999996</v>
      </c>
    </row>
    <row r="244" spans="52:105" x14ac:dyDescent="0.25">
      <c r="AZ244" s="17" t="s">
        <v>330</v>
      </c>
      <c r="BA244" s="37" t="s">
        <v>317</v>
      </c>
      <c r="BB244" s="31"/>
      <c r="BC244" s="31"/>
      <c r="BD244" s="32"/>
      <c r="BE244" s="32">
        <f t="shared" si="588"/>
        <v>85283.163680000012</v>
      </c>
      <c r="BF244" s="32">
        <f t="shared" si="587"/>
        <v>87991.712379999997</v>
      </c>
      <c r="BG244" s="32">
        <f t="shared" si="587"/>
        <v>86245.096080000018</v>
      </c>
      <c r="BH244" s="32">
        <f t="shared" si="587"/>
        <v>87719.037119999994</v>
      </c>
      <c r="BI244" s="32">
        <f t="shared" si="587"/>
        <v>82381.845260000002</v>
      </c>
      <c r="BJ244" s="32">
        <f t="shared" si="587"/>
        <v>81450.188819999996</v>
      </c>
      <c r="BK244" s="32">
        <f t="shared" si="587"/>
        <v>83741.197539999994</v>
      </c>
      <c r="BL244" s="32">
        <f t="shared" si="587"/>
        <v>87834.392359999998</v>
      </c>
      <c r="BM244" s="32">
        <f t="shared" si="587"/>
        <v>89186.654700000014</v>
      </c>
      <c r="BN244" s="32">
        <f t="shared" si="587"/>
        <v>84440.418919999996</v>
      </c>
      <c r="BO244" s="32">
        <f t="shared" si="587"/>
        <v>85258.25308000001</v>
      </c>
      <c r="BP244" s="32">
        <f t="shared" si="587"/>
        <v>85434.926720000003</v>
      </c>
      <c r="BQ244" s="32">
        <f t="shared" si="587"/>
        <v>85956.707980000007</v>
      </c>
      <c r="BR244" s="32">
        <f t="shared" si="587"/>
        <v>87532.590859999997</v>
      </c>
      <c r="BS244" s="32">
        <f t="shared" si="587"/>
        <v>87430.265780000002</v>
      </c>
      <c r="BT244" s="32">
        <f t="shared" si="587"/>
        <v>84470.886500000008</v>
      </c>
      <c r="BU244" s="32">
        <f t="shared" si="587"/>
        <v>83111.917460000011</v>
      </c>
      <c r="BV244" s="32">
        <f t="shared" si="587"/>
        <v>90729.578940000021</v>
      </c>
      <c r="BW244" s="32">
        <f t="shared" si="587"/>
        <v>90784.573880000011</v>
      </c>
      <c r="BX244" s="32">
        <f t="shared" si="587"/>
        <v>86429.817760000005</v>
      </c>
      <c r="BY244" s="32">
        <f t="shared" si="587"/>
        <v>84966.032579999999</v>
      </c>
      <c r="BZ244" s="32">
        <f t="shared" si="587"/>
        <v>85012.021380000006</v>
      </c>
      <c r="CA244" s="32">
        <f t="shared" si="587"/>
        <v>89381.53224</v>
      </c>
      <c r="CB244" s="32">
        <f t="shared" si="587"/>
        <v>92411.236059999996</v>
      </c>
      <c r="CC244" s="32">
        <f t="shared" si="587"/>
        <v>96251.875719999996</v>
      </c>
      <c r="CD244" s="32">
        <f t="shared" si="587"/>
        <v>96761.201679999998</v>
      </c>
      <c r="CE244" s="32">
        <f t="shared" si="587"/>
        <v>96912.964719999989</v>
      </c>
      <c r="CF244" s="32">
        <f t="shared" si="587"/>
        <v>100668.14185999999</v>
      </c>
      <c r="CG244" s="32">
        <f t="shared" si="587"/>
        <v>90580.498580000014</v>
      </c>
      <c r="CH244" s="32">
        <f t="shared" si="587"/>
        <v>86910.783960000001</v>
      </c>
      <c r="CI244" s="32">
        <f t="shared" si="587"/>
        <v>85719.865659999996</v>
      </c>
      <c r="CJ244" s="32">
        <f t="shared" si="587"/>
        <v>66764.623640000005</v>
      </c>
      <c r="CK244" s="32">
        <f t="shared" si="587"/>
        <v>58055.87788</v>
      </c>
      <c r="CL244" s="32">
        <f t="shared" si="587"/>
        <v>50904.619480000001</v>
      </c>
      <c r="CM244" s="32">
        <f t="shared" si="587"/>
        <v>44177.032899999998</v>
      </c>
      <c r="CN244" s="32">
        <f t="shared" si="587"/>
        <v>45133.216699999997</v>
      </c>
      <c r="CO244" s="32">
        <f t="shared" si="587"/>
        <v>43462.290300000001</v>
      </c>
      <c r="CP244" s="32">
        <f t="shared" si="587"/>
        <v>32625.604440000003</v>
      </c>
      <c r="CQ244" s="32">
        <f t="shared" si="587"/>
        <v>28675.933000000005</v>
      </c>
      <c r="CR244" s="32">
        <f t="shared" si="587"/>
        <v>25786.303400000001</v>
      </c>
      <c r="CS244" s="32">
        <f t="shared" si="587"/>
        <v>24429.058939999999</v>
      </c>
      <c r="CT244" s="32">
        <f t="shared" si="587"/>
        <v>25488.525919999996</v>
      </c>
      <c r="CU244" s="32">
        <f t="shared" si="587"/>
        <v>19162</v>
      </c>
      <c r="CV244" s="32">
        <f t="shared" si="587"/>
        <v>19020.009580000002</v>
      </c>
      <c r="CW244" s="32">
        <f t="shared" si="587"/>
        <v>18218.84636</v>
      </c>
      <c r="CX244" s="32">
        <f t="shared" si="587"/>
        <v>17601.44672</v>
      </c>
      <c r="CY244" s="32">
        <f t="shared" si="587"/>
        <v>17308.076500000003</v>
      </c>
      <c r="CZ244" s="32">
        <f t="shared" si="587"/>
        <v>17782.527620000001</v>
      </c>
      <c r="DA244" s="32">
        <f t="shared" si="587"/>
        <v>18491.713240000001</v>
      </c>
    </row>
    <row r="245" spans="52:105" x14ac:dyDescent="0.25">
      <c r="AZ245" s="17" t="s">
        <v>330</v>
      </c>
      <c r="BA245" s="37" t="s">
        <v>318</v>
      </c>
      <c r="BB245" s="31"/>
      <c r="BC245" s="31"/>
      <c r="BD245" s="32"/>
      <c r="BE245" s="32">
        <f t="shared" si="588"/>
        <v>131844.03990999999</v>
      </c>
      <c r="BF245" s="32">
        <f t="shared" si="587"/>
        <v>132314.7389</v>
      </c>
      <c r="BG245" s="32">
        <f t="shared" si="587"/>
        <v>142516.19989999998</v>
      </c>
      <c r="BH245" s="32">
        <f t="shared" si="587"/>
        <v>153285.00531000001</v>
      </c>
      <c r="BI245" s="32">
        <f t="shared" si="587"/>
        <v>154287.25410999998</v>
      </c>
      <c r="BJ245" s="32">
        <f t="shared" si="587"/>
        <v>139794.02056999999</v>
      </c>
      <c r="BK245" s="32">
        <f t="shared" si="587"/>
        <v>152621.01548</v>
      </c>
      <c r="BL245" s="32">
        <f t="shared" si="587"/>
        <v>162135.22016</v>
      </c>
      <c r="BM245" s="32">
        <f t="shared" si="587"/>
        <v>170004.66297000003</v>
      </c>
      <c r="BN245" s="32">
        <f t="shared" si="587"/>
        <v>169678.93210999999</v>
      </c>
      <c r="BO245" s="32">
        <f t="shared" si="587"/>
        <v>164628.31404999999</v>
      </c>
      <c r="BP245" s="32">
        <f t="shared" si="587"/>
        <v>165669.93690999999</v>
      </c>
      <c r="BQ245" s="32">
        <f t="shared" si="587"/>
        <v>166367.93161</v>
      </c>
      <c r="BR245" s="32">
        <f t="shared" si="587"/>
        <v>175941.19738</v>
      </c>
      <c r="BS245" s="32">
        <f t="shared" si="587"/>
        <v>181931.42369000003</v>
      </c>
      <c r="BT245" s="32">
        <f t="shared" si="587"/>
        <v>181469.67335000003</v>
      </c>
      <c r="BU245" s="32">
        <f t="shared" si="587"/>
        <v>189528.82754</v>
      </c>
      <c r="BV245" s="32">
        <f t="shared" si="587"/>
        <v>194774.52617</v>
      </c>
      <c r="BW245" s="32">
        <f t="shared" si="587"/>
        <v>202119.57809</v>
      </c>
      <c r="BX245" s="32">
        <f t="shared" si="587"/>
        <v>204854.28552999999</v>
      </c>
      <c r="BY245" s="32">
        <f t="shared" si="587"/>
        <v>204893.65959000002</v>
      </c>
      <c r="BZ245" s="32">
        <f t="shared" si="587"/>
        <v>205178.22665999999</v>
      </c>
      <c r="CA245" s="32">
        <f t="shared" si="587"/>
        <v>207422.54807999998</v>
      </c>
      <c r="CB245" s="32">
        <f t="shared" si="587"/>
        <v>208804.21964000002</v>
      </c>
      <c r="CC245" s="32">
        <f t="shared" si="587"/>
        <v>216577.01702999999</v>
      </c>
      <c r="CD245" s="32">
        <f t="shared" si="587"/>
        <v>218391.80325</v>
      </c>
      <c r="CE245" s="32">
        <f t="shared" si="587"/>
        <v>215936.29369000002</v>
      </c>
      <c r="CF245" s="32">
        <f t="shared" si="587"/>
        <v>220421.35707000003</v>
      </c>
      <c r="CG245" s="32">
        <f t="shared" si="587"/>
        <v>220829.41550999999</v>
      </c>
      <c r="CH245" s="32">
        <f t="shared" si="587"/>
        <v>223574.86133000001</v>
      </c>
      <c r="CI245" s="32">
        <f t="shared" si="587"/>
        <v>217142.57171000002</v>
      </c>
      <c r="CJ245" s="32">
        <f t="shared" si="587"/>
        <v>206235.95709000004</v>
      </c>
      <c r="CK245" s="32">
        <f t="shared" si="587"/>
        <v>207494.13728</v>
      </c>
      <c r="CL245" s="32">
        <f t="shared" si="587"/>
        <v>201285.56391</v>
      </c>
      <c r="CM245" s="32">
        <f t="shared" si="587"/>
        <v>201602.34612</v>
      </c>
      <c r="CN245" s="32">
        <f t="shared" si="587"/>
        <v>201156.70335000003</v>
      </c>
      <c r="CO245" s="32">
        <f t="shared" si="587"/>
        <v>198803.2084</v>
      </c>
      <c r="CP245" s="32">
        <f t="shared" si="587"/>
        <v>200859.60817000002</v>
      </c>
      <c r="CQ245" s="32">
        <f t="shared" si="587"/>
        <v>191612.07326</v>
      </c>
      <c r="CR245" s="32">
        <f t="shared" si="587"/>
        <v>173063.31154</v>
      </c>
      <c r="CS245" s="32">
        <f t="shared" si="587"/>
        <v>175697.7941</v>
      </c>
      <c r="CT245" s="32">
        <f t="shared" si="587"/>
        <v>176003.83792999998</v>
      </c>
      <c r="CU245" s="32">
        <f t="shared" si="587"/>
        <v>178973</v>
      </c>
      <c r="CV245" s="32">
        <f t="shared" si="587"/>
        <v>178838.77025</v>
      </c>
      <c r="CW245" s="32">
        <f t="shared" si="587"/>
        <v>177242.33109000002</v>
      </c>
      <c r="CX245" s="32">
        <f t="shared" si="587"/>
        <v>175898.24386000002</v>
      </c>
      <c r="CY245" s="32">
        <f t="shared" si="587"/>
        <v>174181.89278999998</v>
      </c>
      <c r="CZ245" s="32">
        <f t="shared" si="587"/>
        <v>170366.18843000004</v>
      </c>
      <c r="DA245" s="32">
        <f t="shared" si="587"/>
        <v>170963.95825</v>
      </c>
    </row>
    <row r="246" spans="52:105" x14ac:dyDescent="0.25">
      <c r="AZ246" s="17" t="s">
        <v>330</v>
      </c>
      <c r="BA246" s="37" t="s">
        <v>319</v>
      </c>
      <c r="BB246" s="31"/>
      <c r="BC246" s="31"/>
      <c r="BD246" s="32"/>
      <c r="BE246" s="32">
        <f t="shared" si="588"/>
        <v>51174.886700000003</v>
      </c>
      <c r="BF246" s="32">
        <f t="shared" si="587"/>
        <v>50778.523550000005</v>
      </c>
      <c r="BG246" s="32">
        <f t="shared" si="587"/>
        <v>56272.764950000004</v>
      </c>
      <c r="BH246" s="32">
        <f t="shared" si="587"/>
        <v>58976.67624999999</v>
      </c>
      <c r="BI246" s="32">
        <f t="shared" si="587"/>
        <v>58016.098050000008</v>
      </c>
      <c r="BJ246" s="32">
        <f t="shared" si="587"/>
        <v>55153.475299999991</v>
      </c>
      <c r="BK246" s="32">
        <f t="shared" si="587"/>
        <v>59035.673699999999</v>
      </c>
      <c r="BL246" s="32">
        <f t="shared" si="587"/>
        <v>64124.411500000002</v>
      </c>
      <c r="BM246" s="32">
        <f t="shared" si="587"/>
        <v>68114.633400000006</v>
      </c>
      <c r="BN246" s="32">
        <f t="shared" si="587"/>
        <v>69882.89499999999</v>
      </c>
      <c r="BO246" s="32">
        <f t="shared" si="587"/>
        <v>70307.510450000002</v>
      </c>
      <c r="BP246" s="32">
        <f t="shared" si="587"/>
        <v>71951.129549999998</v>
      </c>
      <c r="BQ246" s="32">
        <f t="shared" si="587"/>
        <v>76783.103799999997</v>
      </c>
      <c r="BR246" s="32">
        <f t="shared" si="587"/>
        <v>80533.181150000004</v>
      </c>
      <c r="BS246" s="32">
        <f t="shared" si="587"/>
        <v>86782.756099999999</v>
      </c>
      <c r="BT246" s="32">
        <f t="shared" si="587"/>
        <v>89415.205700000006</v>
      </c>
      <c r="BU246" s="32">
        <f t="shared" si="587"/>
        <v>92356.768700000001</v>
      </c>
      <c r="BV246" s="32">
        <f t="shared" si="587"/>
        <v>102735.3342</v>
      </c>
      <c r="BW246" s="32">
        <f t="shared" si="587"/>
        <v>105527.3262</v>
      </c>
      <c r="BX246" s="32">
        <f t="shared" si="587"/>
        <v>106722.2323</v>
      </c>
      <c r="BY246" s="32">
        <f t="shared" si="587"/>
        <v>109555.7718</v>
      </c>
      <c r="BZ246" s="32">
        <f t="shared" si="587"/>
        <v>104937.3517</v>
      </c>
      <c r="CA246" s="32">
        <f t="shared" si="587"/>
        <v>109417.00315</v>
      </c>
      <c r="CB246" s="32">
        <f t="shared" si="587"/>
        <v>108036.79519999999</v>
      </c>
      <c r="CC246" s="32">
        <f t="shared" si="587"/>
        <v>108337.59909999999</v>
      </c>
      <c r="CD246" s="32">
        <f t="shared" si="587"/>
        <v>110498.90005000001</v>
      </c>
      <c r="CE246" s="32">
        <f t="shared" si="587"/>
        <v>111914.0079</v>
      </c>
      <c r="CF246" s="32">
        <f t="shared" si="587"/>
        <v>115172.16285000001</v>
      </c>
      <c r="CG246" s="32">
        <f t="shared" si="587"/>
        <v>116466.78295000001</v>
      </c>
      <c r="CH246" s="32">
        <f t="shared" si="587"/>
        <v>117807.1053</v>
      </c>
      <c r="CI246" s="32">
        <f t="shared" si="587"/>
        <v>119429.11970000001</v>
      </c>
      <c r="CJ246" s="32">
        <f t="shared" si="587"/>
        <v>116666.21095000001</v>
      </c>
      <c r="CK246" s="32">
        <f t="shared" si="587"/>
        <v>115063.30839999999</v>
      </c>
      <c r="CL246" s="32">
        <f t="shared" si="587"/>
        <v>109393.73655</v>
      </c>
      <c r="CM246" s="32">
        <f t="shared" si="587"/>
        <v>109169.38004999999</v>
      </c>
      <c r="CN246" s="32">
        <f t="shared" si="587"/>
        <v>108112.41164999999</v>
      </c>
      <c r="CO246" s="32">
        <f t="shared" si="587"/>
        <v>105733.40179999999</v>
      </c>
      <c r="CP246" s="32">
        <f t="shared" si="587"/>
        <v>107128.56685</v>
      </c>
      <c r="CQ246" s="32">
        <f t="shared" si="587"/>
        <v>100941.31315</v>
      </c>
      <c r="CR246" s="32">
        <f t="shared" si="587"/>
        <v>85719.140100000004</v>
      </c>
      <c r="CS246" s="32">
        <f t="shared" si="587"/>
        <v>85277.074700000012</v>
      </c>
      <c r="CT246" s="32">
        <f t="shared" si="587"/>
        <v>84385.465349999999</v>
      </c>
      <c r="CU246" s="32">
        <f t="shared" si="587"/>
        <v>83095</v>
      </c>
      <c r="CV246" s="32">
        <f t="shared" si="587"/>
        <v>82898.895799999998</v>
      </c>
      <c r="CW246" s="32">
        <f t="shared" si="587"/>
        <v>81566.051999999996</v>
      </c>
      <c r="CX246" s="32">
        <f t="shared" si="587"/>
        <v>81011.808350000007</v>
      </c>
      <c r="CY246" s="32">
        <f t="shared" si="587"/>
        <v>83095.830950000003</v>
      </c>
      <c r="CZ246" s="32">
        <f t="shared" si="587"/>
        <v>79905.813900000008</v>
      </c>
      <c r="DA246" s="32">
        <f t="shared" si="587"/>
        <v>80490.8027</v>
      </c>
    </row>
    <row r="247" spans="52:105" x14ac:dyDescent="0.25">
      <c r="AZ247" s="17" t="s">
        <v>330</v>
      </c>
      <c r="BA247" s="37" t="s">
        <v>320</v>
      </c>
      <c r="BB247" s="31"/>
      <c r="BC247" s="31"/>
      <c r="BD247" s="32"/>
      <c r="BE247" s="32">
        <f t="shared" si="588"/>
        <v>534724.86794999999</v>
      </c>
      <c r="BF247" s="32">
        <f t="shared" si="587"/>
        <v>538400.55444000009</v>
      </c>
      <c r="BG247" s="32">
        <f t="shared" si="587"/>
        <v>549227.57655</v>
      </c>
      <c r="BH247" s="32">
        <f t="shared" si="587"/>
        <v>537016.96270000003</v>
      </c>
      <c r="BI247" s="32">
        <f t="shared" si="587"/>
        <v>590576.96583999996</v>
      </c>
      <c r="BJ247" s="32">
        <f t="shared" si="587"/>
        <v>608280.27220000012</v>
      </c>
      <c r="BK247" s="32">
        <f t="shared" si="587"/>
        <v>681135.54569000006</v>
      </c>
      <c r="BL247" s="32">
        <f t="shared" si="587"/>
        <v>738537.93312000006</v>
      </c>
      <c r="BM247" s="32">
        <f t="shared" si="587"/>
        <v>742105.26604000002</v>
      </c>
      <c r="BN247" s="32">
        <f t="shared" si="587"/>
        <v>798049.04772000003</v>
      </c>
      <c r="BO247" s="32">
        <f t="shared" si="587"/>
        <v>726093.94235000003</v>
      </c>
      <c r="BP247" s="32">
        <f t="shared" si="587"/>
        <v>696038.32900999999</v>
      </c>
      <c r="BQ247" s="32">
        <f t="shared" si="587"/>
        <v>679951.99130999995</v>
      </c>
      <c r="BR247" s="32">
        <f t="shared" si="587"/>
        <v>669825.09996000014</v>
      </c>
      <c r="BS247" s="32">
        <f t="shared" si="587"/>
        <v>669408.35545999999</v>
      </c>
      <c r="BT247" s="32">
        <f t="shared" si="587"/>
        <v>650896.56477000006</v>
      </c>
      <c r="BU247" s="32">
        <f t="shared" si="587"/>
        <v>650813.21586999996</v>
      </c>
      <c r="BV247" s="32">
        <f t="shared" si="587"/>
        <v>672150.53427000006</v>
      </c>
      <c r="BW247" s="32">
        <f t="shared" si="587"/>
        <v>693354.49443000008</v>
      </c>
      <c r="BX247" s="32">
        <f t="shared" si="587"/>
        <v>693087.77795000002</v>
      </c>
      <c r="BY247" s="32">
        <f t="shared" si="587"/>
        <v>690545.63649999991</v>
      </c>
      <c r="BZ247" s="32">
        <f t="shared" si="587"/>
        <v>695663.25896000001</v>
      </c>
      <c r="CA247" s="32">
        <f t="shared" si="587"/>
        <v>673459.11200000008</v>
      </c>
      <c r="CB247" s="32">
        <f t="shared" si="587"/>
        <v>669641.73237999994</v>
      </c>
      <c r="CC247" s="32">
        <f t="shared" si="587"/>
        <v>684736.21817000001</v>
      </c>
      <c r="CD247" s="32">
        <f t="shared" si="587"/>
        <v>697671.96745000011</v>
      </c>
      <c r="CE247" s="32">
        <f t="shared" si="587"/>
        <v>709515.84614000004</v>
      </c>
      <c r="CF247" s="32">
        <f t="shared" si="587"/>
        <v>737179.34604999993</v>
      </c>
      <c r="CG247" s="32">
        <f t="shared" si="587"/>
        <v>727827.59947000002</v>
      </c>
      <c r="CH247" s="32">
        <f t="shared" si="587"/>
        <v>747506.27475999994</v>
      </c>
      <c r="CI247" s="32">
        <f t="shared" si="587"/>
        <v>744147.31409000012</v>
      </c>
      <c r="CJ247" s="32">
        <f t="shared" ref="BF247:DA249" si="589">CJ145</f>
        <v>750356.80714000005</v>
      </c>
      <c r="CK247" s="32">
        <f t="shared" si="589"/>
        <v>776211.63591999991</v>
      </c>
      <c r="CL247" s="32">
        <f t="shared" si="589"/>
        <v>734995.60487000004</v>
      </c>
      <c r="CM247" s="32">
        <f t="shared" si="589"/>
        <v>799357.62545000005</v>
      </c>
      <c r="CN247" s="32">
        <f t="shared" si="589"/>
        <v>845091.16687999992</v>
      </c>
      <c r="CO247" s="32">
        <f t="shared" si="589"/>
        <v>837231.3656100001</v>
      </c>
      <c r="CP247" s="32">
        <f t="shared" si="589"/>
        <v>860327.34580000001</v>
      </c>
      <c r="CQ247" s="32">
        <f t="shared" si="589"/>
        <v>824637.34681999998</v>
      </c>
      <c r="CR247" s="32">
        <f t="shared" si="589"/>
        <v>823203.74574000004</v>
      </c>
      <c r="CS247" s="32">
        <f t="shared" si="589"/>
        <v>804591.93637000001</v>
      </c>
      <c r="CT247" s="32">
        <f t="shared" si="589"/>
        <v>826854.42755999998</v>
      </c>
      <c r="CU247" s="32">
        <f t="shared" si="589"/>
        <v>833489</v>
      </c>
      <c r="CV247" s="32">
        <f t="shared" si="589"/>
        <v>865453.30315000005</v>
      </c>
      <c r="CW247" s="32">
        <f t="shared" si="589"/>
        <v>839615.14415000007</v>
      </c>
      <c r="CX247" s="32">
        <f t="shared" si="589"/>
        <v>837598.1007699999</v>
      </c>
      <c r="CY247" s="32">
        <f t="shared" si="589"/>
        <v>871371.07504999998</v>
      </c>
      <c r="CZ247" s="32">
        <f t="shared" si="589"/>
        <v>882139.75292999996</v>
      </c>
      <c r="DA247" s="32">
        <f t="shared" si="589"/>
        <v>895825.64231000002</v>
      </c>
    </row>
    <row r="248" spans="52:105" x14ac:dyDescent="0.25">
      <c r="AZ248" s="17" t="s">
        <v>330</v>
      </c>
      <c r="BA248" s="37" t="s">
        <v>321</v>
      </c>
      <c r="BB248" s="31"/>
      <c r="BC248" s="31"/>
      <c r="BD248" s="32"/>
      <c r="BE248" s="32">
        <f t="shared" si="588"/>
        <v>337091.90756999998</v>
      </c>
      <c r="BF248" s="32">
        <f t="shared" si="589"/>
        <v>348238.71775000001</v>
      </c>
      <c r="BG248" s="32">
        <f t="shared" si="589"/>
        <v>378539.64840999997</v>
      </c>
      <c r="BH248" s="32">
        <f t="shared" si="589"/>
        <v>414540.83263999998</v>
      </c>
      <c r="BI248" s="32">
        <f t="shared" si="589"/>
        <v>427748.93062</v>
      </c>
      <c r="BJ248" s="32">
        <f t="shared" si="589"/>
        <v>390392.05325999996</v>
      </c>
      <c r="BK248" s="32">
        <f t="shared" si="589"/>
        <v>435026.86216000002</v>
      </c>
      <c r="BL248" s="32">
        <f t="shared" si="589"/>
        <v>474341.96293000004</v>
      </c>
      <c r="BM248" s="32">
        <f t="shared" si="589"/>
        <v>493107.60994000005</v>
      </c>
      <c r="BN248" s="32">
        <f t="shared" si="589"/>
        <v>498355.96580000001</v>
      </c>
      <c r="BO248" s="32">
        <f t="shared" si="589"/>
        <v>454252.33490999998</v>
      </c>
      <c r="BP248" s="32">
        <f t="shared" si="589"/>
        <v>454728.01671</v>
      </c>
      <c r="BQ248" s="32">
        <f t="shared" si="589"/>
        <v>422667.06339000002</v>
      </c>
      <c r="BR248" s="32">
        <f t="shared" si="589"/>
        <v>467428.72077000001</v>
      </c>
      <c r="BS248" s="32">
        <f t="shared" si="589"/>
        <v>505308.84811000008</v>
      </c>
      <c r="BT248" s="32">
        <f t="shared" si="589"/>
        <v>514441.93867</v>
      </c>
      <c r="BU248" s="32">
        <f t="shared" si="589"/>
        <v>514148.60156000004</v>
      </c>
      <c r="BV248" s="32">
        <f t="shared" si="589"/>
        <v>594126.56819999998</v>
      </c>
      <c r="BW248" s="32">
        <f t="shared" si="589"/>
        <v>619416.98389999999</v>
      </c>
      <c r="BX248" s="32">
        <f t="shared" si="589"/>
        <v>638380.83166000003</v>
      </c>
      <c r="BY248" s="32">
        <f t="shared" si="589"/>
        <v>647680.41084999999</v>
      </c>
      <c r="BZ248" s="32">
        <f t="shared" si="589"/>
        <v>647371.21768000012</v>
      </c>
      <c r="CA248" s="32">
        <f t="shared" si="589"/>
        <v>664004.22462000011</v>
      </c>
      <c r="CB248" s="32">
        <f t="shared" si="589"/>
        <v>677513.5877400001</v>
      </c>
      <c r="CC248" s="32">
        <f t="shared" si="589"/>
        <v>704151.76854000008</v>
      </c>
      <c r="CD248" s="32">
        <f t="shared" si="589"/>
        <v>700679.29139999999</v>
      </c>
      <c r="CE248" s="32">
        <f t="shared" si="589"/>
        <v>705586.74196999997</v>
      </c>
      <c r="CF248" s="32">
        <f t="shared" si="589"/>
        <v>753757.45225000009</v>
      </c>
      <c r="CG248" s="32">
        <f t="shared" si="589"/>
        <v>760551.77396000002</v>
      </c>
      <c r="CH248" s="32">
        <f t="shared" si="589"/>
        <v>771825.43261999998</v>
      </c>
      <c r="CI248" s="32">
        <f t="shared" si="589"/>
        <v>770739.29251000006</v>
      </c>
      <c r="CJ248" s="32">
        <f t="shared" si="589"/>
        <v>752663.38410999998</v>
      </c>
      <c r="CK248" s="32">
        <f t="shared" si="589"/>
        <v>795601.59458999988</v>
      </c>
      <c r="CL248" s="32">
        <f t="shared" si="589"/>
        <v>793128.04923</v>
      </c>
      <c r="CM248" s="32">
        <f t="shared" si="589"/>
        <v>830857.54399999988</v>
      </c>
      <c r="CN248" s="32">
        <f t="shared" si="589"/>
        <v>845746.38433999999</v>
      </c>
      <c r="CO248" s="32">
        <f t="shared" si="589"/>
        <v>862799.57686999999</v>
      </c>
      <c r="CP248" s="32">
        <f t="shared" si="589"/>
        <v>922790.97988000012</v>
      </c>
      <c r="CQ248" s="32">
        <f t="shared" si="589"/>
        <v>833434.15375000006</v>
      </c>
      <c r="CR248" s="32">
        <f t="shared" si="589"/>
        <v>738289.86572</v>
      </c>
      <c r="CS248" s="32">
        <f t="shared" si="589"/>
        <v>794206.26131000009</v>
      </c>
      <c r="CT248" s="32">
        <f t="shared" si="589"/>
        <v>781830.60648000007</v>
      </c>
      <c r="CU248" s="32">
        <f t="shared" si="589"/>
        <v>792803</v>
      </c>
      <c r="CV248" s="32">
        <f t="shared" si="589"/>
        <v>824293.13516000006</v>
      </c>
      <c r="CW248" s="32">
        <f t="shared" si="589"/>
        <v>812710.28332999989</v>
      </c>
      <c r="CX248" s="32">
        <f t="shared" si="589"/>
        <v>807255.79868999985</v>
      </c>
      <c r="CY248" s="32">
        <f t="shared" si="589"/>
        <v>814779.49916000012</v>
      </c>
      <c r="CZ248" s="32">
        <f t="shared" si="589"/>
        <v>793056.69695999997</v>
      </c>
      <c r="DA248" s="32">
        <f t="shared" si="589"/>
        <v>790868.56068000011</v>
      </c>
    </row>
    <row r="249" spans="52:105" x14ac:dyDescent="0.25">
      <c r="AZ249" s="17" t="s">
        <v>330</v>
      </c>
      <c r="BA249" s="37" t="s">
        <v>322</v>
      </c>
      <c r="BB249" s="31"/>
      <c r="BC249" s="31"/>
      <c r="BD249" s="32"/>
      <c r="BE249" s="32">
        <f t="shared" si="588"/>
        <v>71838.903290000002</v>
      </c>
      <c r="BF249" s="32">
        <f t="shared" si="589"/>
        <v>78161.90436</v>
      </c>
      <c r="BG249" s="32">
        <f t="shared" si="589"/>
        <v>91351.238670000006</v>
      </c>
      <c r="BH249" s="32">
        <f t="shared" si="589"/>
        <v>103220.12427999999</v>
      </c>
      <c r="BI249" s="32">
        <f t="shared" si="589"/>
        <v>99641.924769999998</v>
      </c>
      <c r="BJ249" s="32">
        <f t="shared" si="589"/>
        <v>86621.43471999999</v>
      </c>
      <c r="BK249" s="32">
        <f t="shared" si="589"/>
        <v>95295.26741</v>
      </c>
      <c r="BL249" s="32">
        <f t="shared" si="589"/>
        <v>111675.32530000001</v>
      </c>
      <c r="BM249" s="32">
        <f t="shared" si="589"/>
        <v>116060.94672000001</v>
      </c>
      <c r="BN249" s="32">
        <f t="shared" si="589"/>
        <v>113948.22880000001</v>
      </c>
      <c r="BO249" s="32">
        <f t="shared" si="589"/>
        <v>103889.00731000002</v>
      </c>
      <c r="BP249" s="32">
        <f t="shared" si="589"/>
        <v>108469.44903000002</v>
      </c>
      <c r="BQ249" s="32">
        <f t="shared" si="589"/>
        <v>108172.88924</v>
      </c>
      <c r="BR249" s="32">
        <f t="shared" si="589"/>
        <v>117353.25471000001</v>
      </c>
      <c r="BS249" s="32">
        <f t="shared" si="589"/>
        <v>131566.47793000002</v>
      </c>
      <c r="BT249" s="32">
        <f t="shared" si="589"/>
        <v>136006.21609999999</v>
      </c>
      <c r="BU249" s="32">
        <f t="shared" si="589"/>
        <v>140080.12504000001</v>
      </c>
      <c r="BV249" s="32">
        <f t="shared" si="589"/>
        <v>160111.98121999999</v>
      </c>
      <c r="BW249" s="32">
        <f t="shared" si="589"/>
        <v>167186.12278000001</v>
      </c>
      <c r="BX249" s="32">
        <f t="shared" si="589"/>
        <v>171283.84309000001</v>
      </c>
      <c r="BY249" s="32">
        <f t="shared" si="589"/>
        <v>175695.44055</v>
      </c>
      <c r="BZ249" s="32">
        <f t="shared" si="589"/>
        <v>171941.90276999999</v>
      </c>
      <c r="CA249" s="32">
        <f t="shared" si="589"/>
        <v>182228.41461000004</v>
      </c>
      <c r="CB249" s="32">
        <f t="shared" si="589"/>
        <v>193478.20459999997</v>
      </c>
      <c r="CC249" s="32">
        <f t="shared" si="589"/>
        <v>208931.78373</v>
      </c>
      <c r="CD249" s="32">
        <f t="shared" si="589"/>
        <v>213596.64758000002</v>
      </c>
      <c r="CE249" s="32">
        <f t="shared" si="589"/>
        <v>220841.79807000002</v>
      </c>
      <c r="CF249" s="32">
        <f t="shared" si="589"/>
        <v>234215.12933</v>
      </c>
      <c r="CG249" s="32">
        <f t="shared" si="589"/>
        <v>242570.75552999999</v>
      </c>
      <c r="CH249" s="32">
        <f t="shared" si="589"/>
        <v>255136.66488000003</v>
      </c>
      <c r="CI249" s="32">
        <f t="shared" si="589"/>
        <v>258717.02906</v>
      </c>
      <c r="CJ249" s="32">
        <f t="shared" si="589"/>
        <v>243813.27610999998</v>
      </c>
      <c r="CK249" s="32">
        <f t="shared" si="589"/>
        <v>248655.64290000004</v>
      </c>
      <c r="CL249" s="32">
        <f t="shared" si="589"/>
        <v>247506.20313000001</v>
      </c>
      <c r="CM249" s="32">
        <f t="shared" si="589"/>
        <v>250207.71129000001</v>
      </c>
      <c r="CN249" s="32">
        <f t="shared" si="589"/>
        <v>252634.30636000002</v>
      </c>
      <c r="CO249" s="32">
        <f t="shared" si="589"/>
        <v>251088.73197999998</v>
      </c>
      <c r="CP249" s="32">
        <f t="shared" si="589"/>
        <v>245982.27545000002</v>
      </c>
      <c r="CQ249" s="32">
        <f t="shared" si="589"/>
        <v>221629.73795000001</v>
      </c>
      <c r="CR249" s="32">
        <f t="shared" si="589"/>
        <v>188192.08046</v>
      </c>
      <c r="CS249" s="32">
        <f t="shared" si="589"/>
        <v>203595.87218000003</v>
      </c>
      <c r="CT249" s="32">
        <f t="shared" si="589"/>
        <v>206184.8175</v>
      </c>
      <c r="CU249" s="32">
        <f t="shared" si="589"/>
        <v>216467</v>
      </c>
      <c r="CV249" s="32">
        <f t="shared" si="589"/>
        <v>219798.42713</v>
      </c>
      <c r="CW249" s="32">
        <f t="shared" si="589"/>
        <v>224255.48265999998</v>
      </c>
      <c r="CX249" s="32">
        <f t="shared" si="589"/>
        <v>229082.69675999999</v>
      </c>
      <c r="CY249" s="32">
        <f t="shared" si="589"/>
        <v>230933.48961000005</v>
      </c>
      <c r="CZ249" s="32">
        <f t="shared" si="589"/>
        <v>223961.08754000001</v>
      </c>
      <c r="DA249" s="32">
        <f t="shared" si="589"/>
        <v>222095.14199999999</v>
      </c>
    </row>
    <row r="250" spans="52:105" x14ac:dyDescent="0.25">
      <c r="AZ250" s="17" t="s">
        <v>330</v>
      </c>
      <c r="BA250" s="37" t="s">
        <v>323</v>
      </c>
      <c r="BB250" s="31"/>
      <c r="BC250" s="31"/>
      <c r="BD250" s="32"/>
      <c r="BE250" s="32">
        <f>SUM(BE232:BE249)</f>
        <v>3146716.0438772305</v>
      </c>
      <c r="BF250" s="32">
        <f t="shared" ref="BF250:DA250" si="590">SUM(BF232:BF249)</f>
        <v>3238690.9123361725</v>
      </c>
      <c r="BG250" s="32">
        <f t="shared" si="590"/>
        <v>3500537.221540513</v>
      </c>
      <c r="BH250" s="32">
        <f t="shared" si="590"/>
        <v>3736167.6778462743</v>
      </c>
      <c r="BI250" s="32">
        <f t="shared" si="590"/>
        <v>3763831.8844665079</v>
      </c>
      <c r="BJ250" s="32">
        <f t="shared" si="590"/>
        <v>3486597.9607081227</v>
      </c>
      <c r="BK250" s="32">
        <f t="shared" si="590"/>
        <v>3792150.9666193784</v>
      </c>
      <c r="BL250" s="32">
        <f t="shared" si="590"/>
        <v>4049944.698589602</v>
      </c>
      <c r="BM250" s="32">
        <f t="shared" si="590"/>
        <v>4205859.3148462232</v>
      </c>
      <c r="BN250" s="32">
        <f t="shared" si="590"/>
        <v>4298627.8461906333</v>
      </c>
      <c r="BO250" s="32">
        <f t="shared" si="590"/>
        <v>4018301.9169914695</v>
      </c>
      <c r="BP250" s="32">
        <f t="shared" si="590"/>
        <v>3991032.6297462722</v>
      </c>
      <c r="BQ250" s="32">
        <f t="shared" si="590"/>
        <v>3753218.2479567765</v>
      </c>
      <c r="BR250" s="32">
        <f t="shared" si="590"/>
        <v>3864591.013061583</v>
      </c>
      <c r="BS250" s="32">
        <f t="shared" si="590"/>
        <v>4085797.0540644326</v>
      </c>
      <c r="BT250" s="32">
        <f t="shared" si="590"/>
        <v>4109905.2252890393</v>
      </c>
      <c r="BU250" s="32">
        <f t="shared" si="590"/>
        <v>4142890.2518709414</v>
      </c>
      <c r="BV250" s="32">
        <f t="shared" si="590"/>
        <v>4420860.0230179047</v>
      </c>
      <c r="BW250" s="32">
        <f t="shared" si="590"/>
        <v>4604395.3181183934</v>
      </c>
      <c r="BX250" s="32">
        <f t="shared" si="590"/>
        <v>4662861.8204225572</v>
      </c>
      <c r="BY250" s="32">
        <f t="shared" si="590"/>
        <v>4634264.4130283883</v>
      </c>
      <c r="BZ250" s="32">
        <f t="shared" si="590"/>
        <v>4550291.8855407825</v>
      </c>
      <c r="CA250" s="32">
        <f t="shared" si="590"/>
        <v>4667715.1340812603</v>
      </c>
      <c r="CB250" s="32">
        <f t="shared" si="590"/>
        <v>4791272.2616005046</v>
      </c>
      <c r="CC250" s="32">
        <f t="shared" si="590"/>
        <v>5024983.7398244776</v>
      </c>
      <c r="CD250" s="32">
        <f t="shared" si="590"/>
        <v>5160078.9043076336</v>
      </c>
      <c r="CE250" s="32">
        <f t="shared" si="590"/>
        <v>5260489.0648770593</v>
      </c>
      <c r="CF250" s="32">
        <f t="shared" si="590"/>
        <v>5556142.056615117</v>
      </c>
      <c r="CG250" s="32">
        <f t="shared" si="590"/>
        <v>5714631.0043836329</v>
      </c>
      <c r="CH250" s="32">
        <f t="shared" si="590"/>
        <v>5830162.0982418731</v>
      </c>
      <c r="CI250" s="32">
        <f t="shared" si="590"/>
        <v>5889569.1627412662</v>
      </c>
      <c r="CJ250" s="32">
        <f t="shared" si="590"/>
        <v>5652544.6454439582</v>
      </c>
      <c r="CK250" s="32">
        <f t="shared" si="590"/>
        <v>5669853.9073267188</v>
      </c>
      <c r="CL250" s="32">
        <f t="shared" si="590"/>
        <v>5623440.0587014426</v>
      </c>
      <c r="CM250" s="32">
        <f t="shared" si="590"/>
        <v>5804479.6481382716</v>
      </c>
      <c r="CN250" s="32">
        <f t="shared" si="590"/>
        <v>6033158.251621861</v>
      </c>
      <c r="CO250" s="32">
        <f t="shared" si="590"/>
        <v>6112698.3399676569</v>
      </c>
      <c r="CP250" s="32">
        <f t="shared" si="590"/>
        <v>6275930.3884101743</v>
      </c>
      <c r="CQ250" s="32">
        <f t="shared" si="590"/>
        <v>5925596.557267773</v>
      </c>
      <c r="CR250" s="32">
        <f t="shared" si="590"/>
        <v>5244331.3308515232</v>
      </c>
      <c r="CS250" s="32">
        <f t="shared" si="590"/>
        <v>5507366.7445498556</v>
      </c>
      <c r="CT250" s="32">
        <f t="shared" si="590"/>
        <v>5663831.0170825543</v>
      </c>
      <c r="CU250" s="32">
        <f t="shared" si="590"/>
        <v>5773946</v>
      </c>
      <c r="CV250" s="32">
        <f t="shared" si="590"/>
        <v>5939213.6583125675</v>
      </c>
      <c r="CW250" s="32">
        <f t="shared" si="590"/>
        <v>5983919.7669175146</v>
      </c>
      <c r="CX250" s="32">
        <f t="shared" si="590"/>
        <v>6011979.2934900243</v>
      </c>
      <c r="CY250" s="32">
        <f t="shared" si="590"/>
        <v>6029170.916933259</v>
      </c>
      <c r="CZ250" s="32">
        <f t="shared" si="590"/>
        <v>6088329.1192043098</v>
      </c>
      <c r="DA250" s="32">
        <f t="shared" si="590"/>
        <v>6229925.6829267284</v>
      </c>
    </row>
    <row r="251" spans="52:105" x14ac:dyDescent="0.25">
      <c r="AZ251" s="17" t="s">
        <v>330</v>
      </c>
      <c r="BA251" s="38" t="s">
        <v>334</v>
      </c>
      <c r="BB251" s="31"/>
      <c r="BC251" s="31"/>
      <c r="BD251" s="32"/>
      <c r="BE251" s="32">
        <f>BE230</f>
        <v>1335150.8481879637</v>
      </c>
      <c r="BF251" s="32">
        <f t="shared" ref="BF251:DA251" si="591">BF230</f>
        <v>1423169.091891479</v>
      </c>
      <c r="BG251" s="32">
        <f t="shared" si="591"/>
        <v>1522856.4667228719</v>
      </c>
      <c r="BH251" s="32">
        <f t="shared" si="591"/>
        <v>1544478.3839421065</v>
      </c>
      <c r="BI251" s="32">
        <f t="shared" si="591"/>
        <v>1432005.021061566</v>
      </c>
      <c r="BJ251" s="32">
        <f t="shared" si="591"/>
        <v>1367494.043559985</v>
      </c>
      <c r="BK251" s="32">
        <f t="shared" si="591"/>
        <v>1433130.7234257064</v>
      </c>
      <c r="BL251" s="32">
        <f t="shared" si="591"/>
        <v>1516534.74199122</v>
      </c>
      <c r="BM251" s="32">
        <f t="shared" si="591"/>
        <v>1608394.9706034479</v>
      </c>
      <c r="BN251" s="32">
        <f t="shared" si="591"/>
        <v>1658871.5589924844</v>
      </c>
      <c r="BO251" s="32">
        <f t="shared" si="591"/>
        <v>1580570.948848469</v>
      </c>
      <c r="BP251" s="32">
        <f t="shared" si="591"/>
        <v>1601198.2020289707</v>
      </c>
      <c r="BQ251" s="32">
        <f t="shared" si="591"/>
        <v>1519079.2386954087</v>
      </c>
      <c r="BR251" s="32">
        <f t="shared" si="591"/>
        <v>1525890.5419342683</v>
      </c>
      <c r="BS251" s="32">
        <f t="shared" si="591"/>
        <v>1718116.8161183572</v>
      </c>
      <c r="BT251" s="32">
        <f t="shared" si="591"/>
        <v>1784704.6376839089</v>
      </c>
      <c r="BU251" s="32">
        <f t="shared" si="591"/>
        <v>1791803.8186142009</v>
      </c>
      <c r="BV251" s="32">
        <f t="shared" si="591"/>
        <v>1835220.8105164778</v>
      </c>
      <c r="BW251" s="32">
        <f t="shared" si="591"/>
        <v>1826110.8423596225</v>
      </c>
      <c r="BX251" s="32">
        <f t="shared" si="591"/>
        <v>1822651.2281666298</v>
      </c>
      <c r="BY251" s="32">
        <f t="shared" si="591"/>
        <v>1828020.4256680277</v>
      </c>
      <c r="BZ251" s="32">
        <f t="shared" si="591"/>
        <v>1746607.567223486</v>
      </c>
      <c r="CA251" s="32">
        <f t="shared" si="591"/>
        <v>1792105.0215310049</v>
      </c>
      <c r="CB251" s="32">
        <f t="shared" si="591"/>
        <v>1811752.3118883136</v>
      </c>
      <c r="CC251" s="32">
        <f t="shared" si="591"/>
        <v>1896757.8612948623</v>
      </c>
      <c r="CD251" s="32">
        <f t="shared" si="591"/>
        <v>1883632.1446587048</v>
      </c>
      <c r="CE251" s="32">
        <f t="shared" si="591"/>
        <v>1973222.5834410798</v>
      </c>
      <c r="CF251" s="32">
        <f t="shared" si="591"/>
        <v>2047195.4006704441</v>
      </c>
      <c r="CG251" s="32">
        <f t="shared" si="591"/>
        <v>2140492.7471181997</v>
      </c>
      <c r="CH251" s="32">
        <f t="shared" si="591"/>
        <v>2200024.9313113713</v>
      </c>
      <c r="CI251" s="32">
        <f t="shared" si="591"/>
        <v>2270256.5997337457</v>
      </c>
      <c r="CJ251" s="32">
        <f t="shared" si="591"/>
        <v>2303107.2183106975</v>
      </c>
      <c r="CK251" s="32">
        <f t="shared" si="591"/>
        <v>2258479.8572812141</v>
      </c>
      <c r="CL251" s="32">
        <f t="shared" si="591"/>
        <v>2328586.5599615676</v>
      </c>
      <c r="CM251" s="32">
        <f t="shared" si="591"/>
        <v>2412411.6087274691</v>
      </c>
      <c r="CN251" s="32">
        <f t="shared" si="591"/>
        <v>2478600.4135781708</v>
      </c>
      <c r="CO251" s="32">
        <f t="shared" si="591"/>
        <v>2477667.2836598647</v>
      </c>
      <c r="CP251" s="32">
        <f t="shared" si="591"/>
        <v>2392480.2306912038</v>
      </c>
      <c r="CQ251" s="32">
        <f t="shared" si="591"/>
        <v>2305243.9266301962</v>
      </c>
      <c r="CR251" s="32">
        <f t="shared" si="591"/>
        <v>2116389.4318316565</v>
      </c>
      <c r="CS251" s="32">
        <f t="shared" si="591"/>
        <v>2043308.6232289032</v>
      </c>
      <c r="CT251" s="32">
        <f t="shared" si="591"/>
        <v>2056683.1710766053</v>
      </c>
      <c r="CU251" s="32">
        <f t="shared" si="591"/>
        <v>2140264</v>
      </c>
      <c r="CV251" s="32">
        <f t="shared" si="591"/>
        <v>2244892.493745497</v>
      </c>
      <c r="CW251" s="32">
        <f t="shared" si="591"/>
        <v>2403662.8962642993</v>
      </c>
      <c r="CX251" s="32">
        <f t="shared" si="591"/>
        <v>2452718.500860638</v>
      </c>
      <c r="CY251" s="32">
        <f t="shared" si="591"/>
        <v>2468457.5169946905</v>
      </c>
      <c r="CZ251" s="32">
        <f t="shared" si="591"/>
        <v>2554741.7403576747</v>
      </c>
      <c r="DA251" s="32">
        <f t="shared" si="591"/>
        <v>2612929.1708178991</v>
      </c>
    </row>
    <row r="252" spans="52:105" x14ac:dyDescent="0.25">
      <c r="AZ252" s="17" t="s">
        <v>330</v>
      </c>
      <c r="BA252" s="37" t="s">
        <v>22</v>
      </c>
      <c r="BB252" s="31"/>
      <c r="BC252" s="31"/>
      <c r="BD252" s="32"/>
      <c r="BE252" s="32">
        <f>BE117</f>
        <v>240833.50445000001</v>
      </c>
      <c r="BF252" s="32">
        <f t="shared" ref="BF252:DA257" si="592">BF117</f>
        <v>250583.26235</v>
      </c>
      <c r="BG252" s="32">
        <f t="shared" si="592"/>
        <v>263709.67735000001</v>
      </c>
      <c r="BH252" s="32">
        <f t="shared" si="592"/>
        <v>265325.58429999999</v>
      </c>
      <c r="BI252" s="32">
        <f t="shared" si="592"/>
        <v>253878.44515000001</v>
      </c>
      <c r="BJ252" s="32">
        <f t="shared" si="592"/>
        <v>266031.6949</v>
      </c>
      <c r="BK252" s="32">
        <f t="shared" si="592"/>
        <v>271784.68575</v>
      </c>
      <c r="BL252" s="32">
        <f t="shared" si="592"/>
        <v>283331.40459999995</v>
      </c>
      <c r="BM252" s="32">
        <f t="shared" si="592"/>
        <v>294837.38630000001</v>
      </c>
      <c r="BN252" s="32">
        <f t="shared" si="592"/>
        <v>308932.44020000001</v>
      </c>
      <c r="BO252" s="32">
        <f t="shared" si="592"/>
        <v>298902.04859999998</v>
      </c>
      <c r="BP252" s="32">
        <f t="shared" si="592"/>
        <v>317600.40045000002</v>
      </c>
      <c r="BQ252" s="32">
        <f t="shared" si="592"/>
        <v>319646.31065</v>
      </c>
      <c r="BR252" s="32">
        <f t="shared" si="592"/>
        <v>286585.85025000002</v>
      </c>
      <c r="BS252" s="32">
        <f t="shared" si="592"/>
        <v>323326.23320000002</v>
      </c>
      <c r="BT252" s="32">
        <f t="shared" si="592"/>
        <v>333429.04639999999</v>
      </c>
      <c r="BU252" s="32">
        <f t="shared" si="592"/>
        <v>329984.49405000004</v>
      </c>
      <c r="BV252" s="32">
        <f t="shared" si="592"/>
        <v>341816.37295000005</v>
      </c>
      <c r="BW252" s="32">
        <f t="shared" si="592"/>
        <v>327983.84735</v>
      </c>
      <c r="BX252" s="32">
        <f t="shared" si="592"/>
        <v>344237.97020000004</v>
      </c>
      <c r="BY252" s="32">
        <f t="shared" si="592"/>
        <v>357577.12364999996</v>
      </c>
      <c r="BZ252" s="32">
        <f t="shared" si="592"/>
        <v>360722.93689999997</v>
      </c>
      <c r="CA252" s="32">
        <f t="shared" si="592"/>
        <v>379810.55485000001</v>
      </c>
      <c r="CB252" s="32">
        <f t="shared" si="592"/>
        <v>370314.27255000005</v>
      </c>
      <c r="CC252" s="32">
        <f t="shared" si="592"/>
        <v>402080.19685000001</v>
      </c>
      <c r="CD252" s="32">
        <f t="shared" si="592"/>
        <v>388134.51250000001</v>
      </c>
      <c r="CE252" s="32">
        <f t="shared" si="592"/>
        <v>394005.18845000002</v>
      </c>
      <c r="CF252" s="32">
        <f t="shared" si="592"/>
        <v>414572.92284999997</v>
      </c>
      <c r="CG252" s="32">
        <f t="shared" si="592"/>
        <v>423399.30534999998</v>
      </c>
      <c r="CH252" s="32">
        <f t="shared" si="592"/>
        <v>437946.99424999999</v>
      </c>
      <c r="CI252" s="32">
        <f t="shared" si="592"/>
        <v>431723.26299999998</v>
      </c>
      <c r="CJ252" s="32">
        <f t="shared" si="592"/>
        <v>432053.68655000004</v>
      </c>
      <c r="CK252" s="32">
        <f t="shared" si="592"/>
        <v>432189.47704999999</v>
      </c>
      <c r="CL252" s="32">
        <f t="shared" si="592"/>
        <v>444532.83349999995</v>
      </c>
      <c r="CM252" s="32">
        <f t="shared" si="592"/>
        <v>457953.46124999999</v>
      </c>
      <c r="CN252" s="32">
        <f t="shared" si="592"/>
        <v>459954.10795000003</v>
      </c>
      <c r="CO252" s="32">
        <f t="shared" si="592"/>
        <v>461778.22699999996</v>
      </c>
      <c r="CP252" s="32">
        <f t="shared" si="592"/>
        <v>454730.70004999998</v>
      </c>
      <c r="CQ252" s="32">
        <f t="shared" si="592"/>
        <v>445275.15489999996</v>
      </c>
      <c r="CR252" s="32">
        <f t="shared" si="592"/>
        <v>461891.38575000002</v>
      </c>
      <c r="CS252" s="32">
        <f t="shared" si="592"/>
        <v>463738.13655</v>
      </c>
      <c r="CT252" s="32">
        <f t="shared" si="592"/>
        <v>452091.83799999999</v>
      </c>
      <c r="CU252" s="32">
        <f t="shared" si="592"/>
        <v>452635</v>
      </c>
      <c r="CV252" s="32">
        <f t="shared" si="592"/>
        <v>479068.88400000002</v>
      </c>
      <c r="CW252" s="32">
        <f t="shared" si="592"/>
        <v>495128.37380000006</v>
      </c>
      <c r="CX252" s="32">
        <f t="shared" si="592"/>
        <v>499899.14669999992</v>
      </c>
      <c r="CY252" s="32">
        <f t="shared" si="592"/>
        <v>519996.14069999999</v>
      </c>
      <c r="CZ252" s="32">
        <f t="shared" si="592"/>
        <v>529646.31890000007</v>
      </c>
      <c r="DA252" s="32">
        <f t="shared" si="592"/>
        <v>527021.03590000002</v>
      </c>
    </row>
    <row r="253" spans="52:105" x14ac:dyDescent="0.25">
      <c r="BA253" s="37" t="s">
        <v>24</v>
      </c>
      <c r="BB253" s="31"/>
      <c r="BC253" s="31"/>
      <c r="BD253" s="32"/>
      <c r="BE253" s="32">
        <f t="shared" ref="BE253:BT258" si="593">BE118</f>
        <v>202706.26569</v>
      </c>
      <c r="BF253" s="32">
        <f t="shared" si="593"/>
        <v>210569.29371</v>
      </c>
      <c r="BG253" s="32">
        <f t="shared" si="593"/>
        <v>216066.92165999999</v>
      </c>
      <c r="BH253" s="32">
        <f t="shared" si="593"/>
        <v>219868.60239000001</v>
      </c>
      <c r="BI253" s="32">
        <f t="shared" si="593"/>
        <v>207173.34198</v>
      </c>
      <c r="BJ253" s="32">
        <f t="shared" si="593"/>
        <v>220517.76879</v>
      </c>
      <c r="BK253" s="32">
        <f t="shared" si="593"/>
        <v>224562.88691999999</v>
      </c>
      <c r="BL253" s="32">
        <f t="shared" si="593"/>
        <v>234568.16406000001</v>
      </c>
      <c r="BM253" s="32">
        <f t="shared" si="593"/>
        <v>245149.57638000001</v>
      </c>
      <c r="BN253" s="32">
        <f t="shared" si="593"/>
        <v>259820.73702</v>
      </c>
      <c r="BO253" s="32">
        <f t="shared" si="593"/>
        <v>248837.65299000003</v>
      </c>
      <c r="BP253" s="32">
        <f t="shared" si="593"/>
        <v>267586.39007999998</v>
      </c>
      <c r="BQ253" s="32">
        <f t="shared" si="593"/>
        <v>271834.37270999997</v>
      </c>
      <c r="BR253" s="32">
        <f t="shared" si="593"/>
        <v>235752.89274000001</v>
      </c>
      <c r="BS253" s="32">
        <f t="shared" si="593"/>
        <v>270613.12841999996</v>
      </c>
      <c r="BT253" s="32">
        <f t="shared" si="593"/>
        <v>284521.51854000002</v>
      </c>
      <c r="BU253" s="32">
        <f t="shared" si="592"/>
        <v>279133.43742000003</v>
      </c>
      <c r="BV253" s="32">
        <f t="shared" si="592"/>
        <v>290290.98492000002</v>
      </c>
      <c r="BW253" s="32">
        <f t="shared" si="592"/>
        <v>278390.95334999997</v>
      </c>
      <c r="BX253" s="32">
        <f t="shared" si="592"/>
        <v>295180.01936999999</v>
      </c>
      <c r="BY253" s="32">
        <f t="shared" si="592"/>
        <v>308289.12336000003</v>
      </c>
      <c r="BZ253" s="32">
        <f t="shared" si="592"/>
        <v>312606.07992000005</v>
      </c>
      <c r="CA253" s="32">
        <f t="shared" si="592"/>
        <v>328892.04197999998</v>
      </c>
      <c r="CB253" s="32">
        <f t="shared" si="592"/>
        <v>321207.53472000005</v>
      </c>
      <c r="CC253" s="32">
        <f t="shared" si="592"/>
        <v>350736.49133999995</v>
      </c>
      <c r="CD253" s="32">
        <f t="shared" si="592"/>
        <v>336552.20550000004</v>
      </c>
      <c r="CE253" s="32">
        <f t="shared" si="592"/>
        <v>343011.41118</v>
      </c>
      <c r="CF253" s="32">
        <f t="shared" si="592"/>
        <v>367172.57313000003</v>
      </c>
      <c r="CG253" s="32">
        <f t="shared" si="592"/>
        <v>369355.39515</v>
      </c>
      <c r="CH253" s="32">
        <f t="shared" si="592"/>
        <v>377782.38647999993</v>
      </c>
      <c r="CI253" s="32">
        <f t="shared" si="592"/>
        <v>382740.39486</v>
      </c>
      <c r="CJ253" s="32">
        <f t="shared" si="592"/>
        <v>377664.72506999999</v>
      </c>
      <c r="CK253" s="32">
        <f t="shared" si="592"/>
        <v>376135.12674000004</v>
      </c>
      <c r="CL253" s="32">
        <f t="shared" si="592"/>
        <v>387138.49722000002</v>
      </c>
      <c r="CM253" s="32">
        <f t="shared" si="592"/>
        <v>398081.00835000002</v>
      </c>
      <c r="CN253" s="32">
        <f t="shared" si="592"/>
        <v>400795.33536000008</v>
      </c>
      <c r="CO253" s="32">
        <f t="shared" si="592"/>
        <v>403379.82909000001</v>
      </c>
      <c r="CP253" s="32">
        <f t="shared" si="592"/>
        <v>404787.70872</v>
      </c>
      <c r="CQ253" s="32">
        <f t="shared" si="592"/>
        <v>396137.56644000002</v>
      </c>
      <c r="CR253" s="32">
        <f t="shared" si="592"/>
        <v>415287.97524</v>
      </c>
      <c r="CS253" s="32">
        <f t="shared" si="592"/>
        <v>416131.89155999996</v>
      </c>
      <c r="CT253" s="32">
        <f t="shared" si="592"/>
        <v>402191.04311999999</v>
      </c>
      <c r="CU253" s="32">
        <f t="shared" si="592"/>
        <v>405729</v>
      </c>
      <c r="CV253" s="32">
        <f t="shared" si="592"/>
        <v>431362.95821999997</v>
      </c>
      <c r="CW253" s="32">
        <f t="shared" si="592"/>
        <v>442589.47964999999</v>
      </c>
      <c r="CX253" s="32">
        <f t="shared" si="592"/>
        <v>449381.38311</v>
      </c>
      <c r="CY253" s="32">
        <f t="shared" si="592"/>
        <v>470698.38477000006</v>
      </c>
      <c r="CZ253" s="32">
        <f t="shared" si="592"/>
        <v>477445.65804000001</v>
      </c>
      <c r="DA253" s="32">
        <f t="shared" si="592"/>
        <v>474638.01335999998</v>
      </c>
    </row>
    <row r="254" spans="52:105" x14ac:dyDescent="0.25">
      <c r="BA254" s="37" t="s">
        <v>26</v>
      </c>
      <c r="BB254" s="31"/>
      <c r="BC254" s="31"/>
      <c r="BD254" s="32"/>
      <c r="BE254" s="32">
        <f t="shared" si="593"/>
        <v>36095.779199999997</v>
      </c>
      <c r="BF254" s="32">
        <f t="shared" si="592"/>
        <v>37954.50546</v>
      </c>
      <c r="BG254" s="32">
        <f t="shared" si="592"/>
        <v>46314.786960000005</v>
      </c>
      <c r="BH254" s="32">
        <f t="shared" si="592"/>
        <v>43482.8442</v>
      </c>
      <c r="BI254" s="32">
        <f t="shared" si="592"/>
        <v>46023.056519999998</v>
      </c>
      <c r="BJ254" s="32">
        <f t="shared" si="592"/>
        <v>43504.419119999999</v>
      </c>
      <c r="BK254" s="32">
        <f t="shared" si="592"/>
        <v>45346.260660000007</v>
      </c>
      <c r="BL254" s="32">
        <f t="shared" si="592"/>
        <v>46790.373240000001</v>
      </c>
      <c r="BM254" s="32">
        <f t="shared" si="592"/>
        <v>47642.582579999995</v>
      </c>
      <c r="BN254" s="32">
        <f t="shared" si="592"/>
        <v>46951.716119999997</v>
      </c>
      <c r="BO254" s="32">
        <f t="shared" si="592"/>
        <v>48074.080980000006</v>
      </c>
      <c r="BP254" s="32">
        <f t="shared" si="592"/>
        <v>47732.165399999998</v>
      </c>
      <c r="BQ254" s="32">
        <f t="shared" si="592"/>
        <v>45443.347800000003</v>
      </c>
      <c r="BR254" s="32">
        <f t="shared" si="592"/>
        <v>48936.608760000003</v>
      </c>
      <c r="BS254" s="32">
        <f t="shared" si="592"/>
        <v>50357.73936</v>
      </c>
      <c r="BT254" s="32">
        <f t="shared" si="592"/>
        <v>46383.732900000003</v>
      </c>
      <c r="BU254" s="32">
        <f t="shared" si="592"/>
        <v>48202.123440000003</v>
      </c>
      <c r="BV254" s="32">
        <f t="shared" si="592"/>
        <v>48903.308339999996</v>
      </c>
      <c r="BW254" s="32">
        <f t="shared" si="592"/>
        <v>47057.245620000002</v>
      </c>
      <c r="BX254" s="32">
        <f t="shared" si="592"/>
        <v>46723.303380000005</v>
      </c>
      <c r="BY254" s="32">
        <f t="shared" si="592"/>
        <v>47042.705999999998</v>
      </c>
      <c r="BZ254" s="32">
        <f t="shared" si="592"/>
        <v>46067.144400000005</v>
      </c>
      <c r="CA254" s="32">
        <f t="shared" si="592"/>
        <v>48717.107400000001</v>
      </c>
      <c r="CB254" s="32">
        <f t="shared" si="592"/>
        <v>47092.422120000003</v>
      </c>
      <c r="CC254" s="32">
        <f t="shared" si="592"/>
        <v>49726.907460000002</v>
      </c>
      <c r="CD254" s="32">
        <f t="shared" si="592"/>
        <v>49401.876600000003</v>
      </c>
      <c r="CE254" s="32">
        <f t="shared" si="592"/>
        <v>49141.570500000002</v>
      </c>
      <c r="CF254" s="32">
        <f t="shared" si="592"/>
        <v>47003.777340000001</v>
      </c>
      <c r="CG254" s="32">
        <f t="shared" si="592"/>
        <v>52025.105459999999</v>
      </c>
      <c r="CH254" s="32">
        <f t="shared" si="592"/>
        <v>56708.739180000004</v>
      </c>
      <c r="CI254" s="32">
        <f t="shared" si="592"/>
        <v>49039.793160000008</v>
      </c>
      <c r="CJ254" s="32">
        <f t="shared" si="592"/>
        <v>52895.60658</v>
      </c>
      <c r="CK254" s="32">
        <f t="shared" si="592"/>
        <v>54146.951939999999</v>
      </c>
      <c r="CL254" s="32">
        <f t="shared" si="592"/>
        <v>55498.667579999994</v>
      </c>
      <c r="CM254" s="32">
        <f t="shared" si="592"/>
        <v>57778.104780000001</v>
      </c>
      <c r="CN254" s="32">
        <f t="shared" si="592"/>
        <v>57247.643160000007</v>
      </c>
      <c r="CO254" s="32">
        <f t="shared" si="592"/>
        <v>56718.588600000003</v>
      </c>
      <c r="CP254" s="32">
        <f t="shared" si="592"/>
        <v>49876.524840000005</v>
      </c>
      <c r="CQ254" s="32">
        <f t="shared" si="592"/>
        <v>49046.35944</v>
      </c>
      <c r="CR254" s="32">
        <f t="shared" si="592"/>
        <v>47105.554680000001</v>
      </c>
      <c r="CS254" s="32">
        <f t="shared" si="592"/>
        <v>47963.861279999997</v>
      </c>
      <c r="CT254" s="32">
        <f t="shared" si="592"/>
        <v>49845.569519999997</v>
      </c>
      <c r="CU254" s="32">
        <f t="shared" si="592"/>
        <v>46902</v>
      </c>
      <c r="CV254" s="32">
        <f t="shared" si="592"/>
        <v>47714.811659999999</v>
      </c>
      <c r="CW254" s="32">
        <f t="shared" si="592"/>
        <v>52439.719140000001</v>
      </c>
      <c r="CX254" s="32">
        <f t="shared" si="592"/>
        <v>50683.239239999995</v>
      </c>
      <c r="CY254" s="32">
        <f t="shared" si="592"/>
        <v>50129.32662</v>
      </c>
      <c r="CZ254" s="32">
        <f t="shared" si="592"/>
        <v>52574.796900000008</v>
      </c>
      <c r="DA254" s="32">
        <f t="shared" si="592"/>
        <v>52647.025980000006</v>
      </c>
    </row>
    <row r="255" spans="52:105" x14ac:dyDescent="0.25">
      <c r="AZ255" s="17" t="s">
        <v>330</v>
      </c>
      <c r="BA255" s="37" t="s">
        <v>28</v>
      </c>
      <c r="BB255" s="31"/>
      <c r="BC255" s="31"/>
      <c r="BD255" s="32"/>
      <c r="BE255" s="32">
        <f t="shared" si="593"/>
        <v>344533.53800000006</v>
      </c>
      <c r="BF255" s="32">
        <f t="shared" si="592"/>
        <v>329096.96418000001</v>
      </c>
      <c r="BG255" s="32">
        <f t="shared" si="592"/>
        <v>333327.00228000002</v>
      </c>
      <c r="BH255" s="32">
        <f t="shared" si="592"/>
        <v>348714.53218000004</v>
      </c>
      <c r="BI255" s="32">
        <f t="shared" si="592"/>
        <v>361380.12452000001</v>
      </c>
      <c r="BJ255" s="32">
        <f t="shared" si="592"/>
        <v>348469.31258000003</v>
      </c>
      <c r="BK255" s="32">
        <f t="shared" si="592"/>
        <v>355733.94322999998</v>
      </c>
      <c r="BL255" s="32">
        <f t="shared" si="592"/>
        <v>366725.9118</v>
      </c>
      <c r="BM255" s="32">
        <f t="shared" si="592"/>
        <v>381347.13045</v>
      </c>
      <c r="BN255" s="32">
        <f t="shared" si="592"/>
        <v>395962.21861000004</v>
      </c>
      <c r="BO255" s="32">
        <f t="shared" si="592"/>
        <v>410859.30931000004</v>
      </c>
      <c r="BP255" s="32">
        <f t="shared" si="592"/>
        <v>416756.84068999998</v>
      </c>
      <c r="BQ255" s="32">
        <f t="shared" si="592"/>
        <v>386171.82607999997</v>
      </c>
      <c r="BR255" s="32">
        <f t="shared" si="592"/>
        <v>366266.12504999997</v>
      </c>
      <c r="BS255" s="32">
        <f t="shared" si="592"/>
        <v>400284.21405999997</v>
      </c>
      <c r="BT255" s="32">
        <f t="shared" si="592"/>
        <v>389408.72480000003</v>
      </c>
      <c r="BU255" s="32">
        <f t="shared" si="592"/>
        <v>354765.32581000001</v>
      </c>
      <c r="BV255" s="32">
        <f t="shared" si="592"/>
        <v>356843.56192000001</v>
      </c>
      <c r="BW255" s="32">
        <f t="shared" si="592"/>
        <v>378202.18907999998</v>
      </c>
      <c r="BX255" s="32">
        <f t="shared" si="592"/>
        <v>366229.34210999997</v>
      </c>
      <c r="BY255" s="32">
        <f t="shared" si="592"/>
        <v>380635.99361</v>
      </c>
      <c r="BZ255" s="32">
        <f t="shared" si="592"/>
        <v>390481.56054999999</v>
      </c>
      <c r="CA255" s="32">
        <f t="shared" si="592"/>
        <v>375247.2929</v>
      </c>
      <c r="CB255" s="32">
        <f t="shared" si="592"/>
        <v>381935.65749000001</v>
      </c>
      <c r="CC255" s="32">
        <f t="shared" si="592"/>
        <v>389237.07107999997</v>
      </c>
      <c r="CD255" s="32">
        <f t="shared" si="592"/>
        <v>385393.25384999998</v>
      </c>
      <c r="CE255" s="32">
        <f t="shared" si="592"/>
        <v>397188.31660999998</v>
      </c>
      <c r="CF255" s="32">
        <f t="shared" si="592"/>
        <v>416143.79168999998</v>
      </c>
      <c r="CG255" s="32">
        <f t="shared" si="592"/>
        <v>413550.59442000004</v>
      </c>
      <c r="CH255" s="32">
        <f t="shared" si="592"/>
        <v>394306.98631000007</v>
      </c>
      <c r="CI255" s="32">
        <f t="shared" si="592"/>
        <v>414292.38371000002</v>
      </c>
      <c r="CJ255" s="32">
        <f t="shared" si="592"/>
        <v>440812.88345000002</v>
      </c>
      <c r="CK255" s="32">
        <f t="shared" si="592"/>
        <v>409578.03690000006</v>
      </c>
      <c r="CL255" s="32">
        <f t="shared" si="592"/>
        <v>418001.33015999995</v>
      </c>
      <c r="CM255" s="32">
        <f t="shared" si="592"/>
        <v>427785.59220000001</v>
      </c>
      <c r="CN255" s="32">
        <f t="shared" si="592"/>
        <v>450443.88324</v>
      </c>
      <c r="CO255" s="32">
        <f t="shared" si="592"/>
        <v>481782.94812000002</v>
      </c>
      <c r="CP255" s="32">
        <f t="shared" si="592"/>
        <v>486576.99130000005</v>
      </c>
      <c r="CQ255" s="32">
        <f t="shared" si="592"/>
        <v>511620.04295000003</v>
      </c>
      <c r="CR255" s="32">
        <f t="shared" si="592"/>
        <v>491775.64682000002</v>
      </c>
      <c r="CS255" s="32">
        <f t="shared" si="592"/>
        <v>509854.46182999999</v>
      </c>
      <c r="CT255" s="32">
        <f t="shared" si="592"/>
        <v>558922.90379000001</v>
      </c>
      <c r="CU255" s="32">
        <f t="shared" si="592"/>
        <v>613049</v>
      </c>
      <c r="CV255" s="32">
        <f t="shared" si="592"/>
        <v>640954.99048000004</v>
      </c>
      <c r="CW255" s="32">
        <f t="shared" si="592"/>
        <v>725623.18787000002</v>
      </c>
      <c r="CX255" s="32">
        <f t="shared" si="592"/>
        <v>674151.59383000003</v>
      </c>
      <c r="CY255" s="32">
        <f t="shared" si="592"/>
        <v>562123.01957</v>
      </c>
      <c r="CZ255" s="32">
        <f t="shared" si="592"/>
        <v>629822.02064</v>
      </c>
      <c r="DA255" s="32">
        <f t="shared" si="592"/>
        <v>709782.0017100001</v>
      </c>
    </row>
    <row r="256" spans="52:105" x14ac:dyDescent="0.25">
      <c r="BA256" s="37" t="s">
        <v>30</v>
      </c>
      <c r="BB256" s="31"/>
      <c r="BC256" s="31"/>
      <c r="BD256" s="32"/>
      <c r="BE256" s="32">
        <f t="shared" si="593"/>
        <v>278893.89408</v>
      </c>
      <c r="BF256" s="32">
        <f t="shared" si="592"/>
        <v>276050.70240000001</v>
      </c>
      <c r="BG256" s="32">
        <f t="shared" si="592"/>
        <v>274262.82803999999</v>
      </c>
      <c r="BH256" s="32">
        <f t="shared" si="592"/>
        <v>272558.36364</v>
      </c>
      <c r="BI256" s="32">
        <f t="shared" si="592"/>
        <v>267473.98259999999</v>
      </c>
      <c r="BJ256" s="32">
        <f t="shared" si="592"/>
        <v>253073.07168000002</v>
      </c>
      <c r="BK256" s="32">
        <f t="shared" si="592"/>
        <v>256228.14408</v>
      </c>
      <c r="BL256" s="32">
        <f t="shared" si="592"/>
        <v>262074.09432000003</v>
      </c>
      <c r="BM256" s="32">
        <f t="shared" si="592"/>
        <v>265062.3468</v>
      </c>
      <c r="BN256" s="32">
        <f t="shared" si="592"/>
        <v>260123.02656</v>
      </c>
      <c r="BO256" s="32">
        <f t="shared" si="592"/>
        <v>255506.46660000001</v>
      </c>
      <c r="BP256" s="32">
        <f t="shared" si="592"/>
        <v>250984.19616000002</v>
      </c>
      <c r="BQ256" s="32">
        <f t="shared" si="592"/>
        <v>239158.11444000003</v>
      </c>
      <c r="BR256" s="32">
        <f t="shared" si="592"/>
        <v>234690.24179999999</v>
      </c>
      <c r="BS256" s="32">
        <f t="shared" si="592"/>
        <v>250973.31660000002</v>
      </c>
      <c r="BT256" s="32">
        <f t="shared" si="592"/>
        <v>249965.14404000004</v>
      </c>
      <c r="BU256" s="32">
        <f t="shared" si="592"/>
        <v>240427.39643999998</v>
      </c>
      <c r="BV256" s="32">
        <f t="shared" si="592"/>
        <v>246422.03400000001</v>
      </c>
      <c r="BW256" s="32">
        <f t="shared" si="592"/>
        <v>249907.11971999999</v>
      </c>
      <c r="BX256" s="32">
        <f t="shared" si="592"/>
        <v>238672.16076000003</v>
      </c>
      <c r="BY256" s="32">
        <f t="shared" si="592"/>
        <v>241979.54699999999</v>
      </c>
      <c r="BZ256" s="32">
        <f t="shared" si="592"/>
        <v>247285.14576000001</v>
      </c>
      <c r="CA256" s="32">
        <f t="shared" si="592"/>
        <v>241645.90715999997</v>
      </c>
      <c r="CB256" s="32">
        <f t="shared" si="592"/>
        <v>243803.68656</v>
      </c>
      <c r="CC256" s="32">
        <f t="shared" si="592"/>
        <v>244402.06236000001</v>
      </c>
      <c r="CD256" s="32">
        <f t="shared" si="592"/>
        <v>250483.73639999997</v>
      </c>
      <c r="CE256" s="32">
        <f t="shared" si="592"/>
        <v>258063.16320000001</v>
      </c>
      <c r="CF256" s="32">
        <f t="shared" si="592"/>
        <v>262777.63919999998</v>
      </c>
      <c r="CG256" s="32">
        <f t="shared" si="592"/>
        <v>255916.26336000001</v>
      </c>
      <c r="CH256" s="32">
        <f t="shared" si="592"/>
        <v>250552.64028000002</v>
      </c>
      <c r="CI256" s="32">
        <f t="shared" si="592"/>
        <v>260598.10067999997</v>
      </c>
      <c r="CJ256" s="32">
        <f t="shared" si="592"/>
        <v>270494.87375999999</v>
      </c>
      <c r="CK256" s="32">
        <f t="shared" si="592"/>
        <v>253624.30272000004</v>
      </c>
      <c r="CL256" s="32">
        <f t="shared" si="592"/>
        <v>254019.59340000001</v>
      </c>
      <c r="CM256" s="32">
        <f t="shared" si="592"/>
        <v>244956.91992000001</v>
      </c>
      <c r="CN256" s="32">
        <f t="shared" si="592"/>
        <v>243295.97375999999</v>
      </c>
      <c r="CO256" s="32">
        <f t="shared" si="592"/>
        <v>245138.24592000002</v>
      </c>
      <c r="CP256" s="32">
        <f t="shared" si="592"/>
        <v>248325.95699999999</v>
      </c>
      <c r="CQ256" s="32">
        <f t="shared" si="592"/>
        <v>263136.66467999999</v>
      </c>
      <c r="CR256" s="32">
        <f t="shared" si="592"/>
        <v>286067.15064000007</v>
      </c>
      <c r="CS256" s="32">
        <f t="shared" si="592"/>
        <v>297113.53055999998</v>
      </c>
      <c r="CT256" s="32">
        <f t="shared" si="592"/>
        <v>326850.99456000002</v>
      </c>
      <c r="CU256" s="32">
        <f t="shared" si="592"/>
        <v>362652</v>
      </c>
      <c r="CV256" s="32">
        <f t="shared" si="592"/>
        <v>399758.55264000001</v>
      </c>
      <c r="CW256" s="32">
        <f t="shared" si="592"/>
        <v>451073.81064000004</v>
      </c>
      <c r="CX256" s="32">
        <f t="shared" si="592"/>
        <v>442203.34272000002</v>
      </c>
      <c r="CY256" s="32">
        <f t="shared" si="592"/>
        <v>423998.21231999999</v>
      </c>
      <c r="CZ256" s="32">
        <f t="shared" si="592"/>
        <v>456952.39955999999</v>
      </c>
      <c r="DA256" s="32">
        <f t="shared" si="592"/>
        <v>528278.79492000001</v>
      </c>
    </row>
    <row r="257" spans="52:105" x14ac:dyDescent="0.25">
      <c r="BA257" s="37" t="s">
        <v>32</v>
      </c>
      <c r="BB257" s="31"/>
      <c r="BC257" s="31"/>
      <c r="BD257" s="32"/>
      <c r="BE257" s="32">
        <f t="shared" si="593"/>
        <v>86668.354649999994</v>
      </c>
      <c r="BF257" s="32">
        <f t="shared" si="592"/>
        <v>79951.404450000002</v>
      </c>
      <c r="BG257" s="32">
        <f t="shared" si="592"/>
        <v>80174.554799999998</v>
      </c>
      <c r="BH257" s="32">
        <f t="shared" si="592"/>
        <v>89265.126600000003</v>
      </c>
      <c r="BI257" s="32">
        <f t="shared" si="592"/>
        <v>95290.186050000004</v>
      </c>
      <c r="BJ257" s="32">
        <f t="shared" si="592"/>
        <v>90464.403900000005</v>
      </c>
      <c r="BK257" s="32">
        <f t="shared" si="592"/>
        <v>91605.088650000005</v>
      </c>
      <c r="BL257" s="32">
        <f t="shared" si="592"/>
        <v>91874.365050000008</v>
      </c>
      <c r="BM257" s="32">
        <f t="shared" si="592"/>
        <v>95591.875350000002</v>
      </c>
      <c r="BN257" s="32">
        <f t="shared" si="592"/>
        <v>107730.50639999998</v>
      </c>
      <c r="BO257" s="32">
        <f t="shared" si="592"/>
        <v>107911.27065000002</v>
      </c>
      <c r="BP257" s="32">
        <f t="shared" si="592"/>
        <v>105603.72149999999</v>
      </c>
      <c r="BQ257" s="32">
        <f t="shared" si="592"/>
        <v>89583.022349999999</v>
      </c>
      <c r="BR257" s="32">
        <f t="shared" si="592"/>
        <v>90777.313049999997</v>
      </c>
      <c r="BS257" s="32">
        <f t="shared" si="592"/>
        <v>103444.52369999999</v>
      </c>
      <c r="BT257" s="32">
        <f t="shared" si="592"/>
        <v>99766.906200000012</v>
      </c>
      <c r="BU257" s="32">
        <f t="shared" si="592"/>
        <v>99476.436750000008</v>
      </c>
      <c r="BV257" s="32">
        <f t="shared" si="592"/>
        <v>99321.852150000021</v>
      </c>
      <c r="BW257" s="32">
        <f t="shared" si="592"/>
        <v>110370.91110000001</v>
      </c>
      <c r="BX257" s="32">
        <f t="shared" si="592"/>
        <v>111694.85340000001</v>
      </c>
      <c r="BY257" s="32">
        <f t="shared" si="592"/>
        <v>117220.00620000002</v>
      </c>
      <c r="BZ257" s="32">
        <f t="shared" si="592"/>
        <v>121972.236</v>
      </c>
      <c r="CA257" s="32">
        <f t="shared" si="592"/>
        <v>119655.96029999999</v>
      </c>
      <c r="CB257" s="32">
        <f t="shared" si="592"/>
        <v>116366.05095</v>
      </c>
      <c r="CC257" s="32">
        <f t="shared" si="592"/>
        <v>126417.7899</v>
      </c>
      <c r="CD257" s="32">
        <f t="shared" si="592"/>
        <v>124411.93005</v>
      </c>
      <c r="CE257" s="32">
        <f t="shared" si="592"/>
        <v>128388.74354999998</v>
      </c>
      <c r="CF257" s="32">
        <f t="shared" si="592"/>
        <v>132899.12325</v>
      </c>
      <c r="CG257" s="32">
        <f t="shared" si="592"/>
        <v>135391.17660000001</v>
      </c>
      <c r="CH257" s="32">
        <f t="shared" si="592"/>
        <v>132152.3799</v>
      </c>
      <c r="CI257" s="32">
        <f t="shared" si="592"/>
        <v>134013.62834999998</v>
      </c>
      <c r="CJ257" s="32">
        <f t="shared" ref="BF257:DA258" si="594">CJ122</f>
        <v>132722.09894999999</v>
      </c>
      <c r="CK257" s="32">
        <f t="shared" si="594"/>
        <v>126496.32885000001</v>
      </c>
      <c r="CL257" s="32">
        <f t="shared" si="594"/>
        <v>127178.2464</v>
      </c>
      <c r="CM257" s="32">
        <f t="shared" si="594"/>
        <v>131509.1085</v>
      </c>
      <c r="CN257" s="32">
        <f t="shared" si="594"/>
        <v>139159.79955</v>
      </c>
      <c r="CO257" s="32">
        <f t="shared" si="594"/>
        <v>147387.68955000001</v>
      </c>
      <c r="CP257" s="32">
        <f t="shared" si="594"/>
        <v>142164.22605</v>
      </c>
      <c r="CQ257" s="32">
        <f t="shared" si="594"/>
        <v>140162.10615000001</v>
      </c>
      <c r="CR257" s="32">
        <f t="shared" si="594"/>
        <v>125216.0193</v>
      </c>
      <c r="CS257" s="32">
        <f t="shared" si="594"/>
        <v>123287.45174999999</v>
      </c>
      <c r="CT257" s="32">
        <f t="shared" si="594"/>
        <v>130474.38900000001</v>
      </c>
      <c r="CU257" s="32">
        <f t="shared" si="594"/>
        <v>124665</v>
      </c>
      <c r="CV257" s="32">
        <f t="shared" si="594"/>
        <v>120529.86195000001</v>
      </c>
      <c r="CW257" s="32">
        <f t="shared" si="594"/>
        <v>125770.77855</v>
      </c>
      <c r="CX257" s="32">
        <f t="shared" si="594"/>
        <v>118489.09590000001</v>
      </c>
      <c r="CY257" s="32">
        <f t="shared" si="594"/>
        <v>106046.28225</v>
      </c>
      <c r="CZ257" s="32">
        <f t="shared" si="594"/>
        <v>110363.43120000001</v>
      </c>
      <c r="DA257" s="32">
        <f t="shared" si="594"/>
        <v>110200.12005000001</v>
      </c>
    </row>
    <row r="258" spans="52:105" x14ac:dyDescent="0.25">
      <c r="BA258" s="37" t="s">
        <v>34</v>
      </c>
      <c r="BB258" s="31"/>
      <c r="BC258" s="31"/>
      <c r="BD258" s="32"/>
      <c r="BE258" s="32">
        <f t="shared" si="593"/>
        <v>17144.67916</v>
      </c>
      <c r="BF258" s="32">
        <f t="shared" si="594"/>
        <v>15903.714190000001</v>
      </c>
      <c r="BG258" s="32">
        <f t="shared" si="594"/>
        <v>18396.959919999998</v>
      </c>
      <c r="BH258" s="32">
        <f t="shared" si="594"/>
        <v>18945.147079999999</v>
      </c>
      <c r="BI258" s="32">
        <f t="shared" si="594"/>
        <v>22371.316829999996</v>
      </c>
      <c r="BJ258" s="32">
        <f t="shared" si="594"/>
        <v>24816.784780000002</v>
      </c>
      <c r="BK258" s="32">
        <f t="shared" si="594"/>
        <v>26864.942770000001</v>
      </c>
      <c r="BL258" s="32">
        <f t="shared" si="594"/>
        <v>30693.451719999997</v>
      </c>
      <c r="BM258" s="32">
        <f t="shared" si="594"/>
        <v>34696.726759999998</v>
      </c>
      <c r="BN258" s="32">
        <f t="shared" si="594"/>
        <v>35824.53383</v>
      </c>
      <c r="BO258" s="32">
        <f t="shared" si="594"/>
        <v>46952.984639999995</v>
      </c>
      <c r="BP258" s="32">
        <f t="shared" si="594"/>
        <v>54990.967470000003</v>
      </c>
      <c r="BQ258" s="32">
        <f t="shared" si="594"/>
        <v>51498.16029</v>
      </c>
      <c r="BR258" s="32">
        <f t="shared" si="594"/>
        <v>41095.177350000005</v>
      </c>
      <c r="BS258" s="32">
        <f t="shared" si="594"/>
        <v>45972.28284</v>
      </c>
      <c r="BT258" s="32">
        <f t="shared" si="594"/>
        <v>41445.966840000001</v>
      </c>
      <c r="BU258" s="32">
        <f t="shared" si="594"/>
        <v>25725.819909999998</v>
      </c>
      <c r="BV258" s="32">
        <f t="shared" si="594"/>
        <v>24237.164870000004</v>
      </c>
      <c r="BW258" s="32">
        <f t="shared" si="594"/>
        <v>27318.831680000003</v>
      </c>
      <c r="BX258" s="32">
        <f t="shared" si="594"/>
        <v>24648.305239999998</v>
      </c>
      <c r="BY258" s="32">
        <f t="shared" si="594"/>
        <v>27838.100709999999</v>
      </c>
      <c r="BZ258" s="32">
        <f t="shared" si="594"/>
        <v>27937.428199999998</v>
      </c>
      <c r="CA258" s="32">
        <f t="shared" si="594"/>
        <v>23497.866590000001</v>
      </c>
      <c r="CB258" s="32">
        <f t="shared" si="594"/>
        <v>28561.053960000001</v>
      </c>
      <c r="CC258" s="32">
        <f t="shared" si="594"/>
        <v>25821.375469999999</v>
      </c>
      <c r="CD258" s="32">
        <f t="shared" si="594"/>
        <v>22263.188170000005</v>
      </c>
      <c r="CE258" s="32">
        <f t="shared" si="594"/>
        <v>22899.387030000002</v>
      </c>
      <c r="CF258" s="32">
        <f t="shared" si="594"/>
        <v>28727.01888</v>
      </c>
      <c r="CG258" s="32">
        <f t="shared" si="594"/>
        <v>28963.393160000003</v>
      </c>
      <c r="CH258" s="32">
        <f t="shared" si="594"/>
        <v>23399.796410000003</v>
      </c>
      <c r="CI258" s="32">
        <f t="shared" si="594"/>
        <v>29019.972110000002</v>
      </c>
      <c r="CJ258" s="32">
        <f t="shared" si="594"/>
        <v>41956.434699999998</v>
      </c>
      <c r="CK258" s="32">
        <f t="shared" si="594"/>
        <v>35351.78527</v>
      </c>
      <c r="CL258" s="32">
        <f t="shared" si="594"/>
        <v>41154.270919999995</v>
      </c>
      <c r="CM258" s="32">
        <f t="shared" si="594"/>
        <v>56081.055240000002</v>
      </c>
      <c r="CN258" s="32">
        <f t="shared" si="594"/>
        <v>75628.453810000006</v>
      </c>
      <c r="CO258" s="32">
        <f t="shared" si="594"/>
        <v>100969.53685999999</v>
      </c>
      <c r="CP258" s="32">
        <f t="shared" si="594"/>
        <v>106519.30320000001</v>
      </c>
      <c r="CQ258" s="32">
        <f t="shared" si="594"/>
        <v>117180.03469</v>
      </c>
      <c r="CR258" s="32">
        <f t="shared" si="594"/>
        <v>80579.740590000001</v>
      </c>
      <c r="CS258" s="32">
        <f t="shared" si="594"/>
        <v>89468.922290000002</v>
      </c>
      <c r="CT258" s="32">
        <f t="shared" si="594"/>
        <v>101565.5018</v>
      </c>
      <c r="CU258" s="32">
        <f t="shared" si="594"/>
        <v>125731</v>
      </c>
      <c r="CV258" s="32">
        <f t="shared" si="594"/>
        <v>119830.44417</v>
      </c>
      <c r="CW258" s="32">
        <f t="shared" si="594"/>
        <v>146982.05361999999</v>
      </c>
      <c r="CX258" s="32">
        <f t="shared" si="594"/>
        <v>116156.58435</v>
      </c>
      <c r="CY258" s="32">
        <f t="shared" si="594"/>
        <v>59814.008629999997</v>
      </c>
      <c r="CZ258" s="32">
        <f t="shared" si="594"/>
        <v>84870.93961999999</v>
      </c>
      <c r="DA258" s="32">
        <f t="shared" si="594"/>
        <v>99273.425669999997</v>
      </c>
    </row>
    <row r="259" spans="52:105" x14ac:dyDescent="0.25">
      <c r="AZ259" s="17" t="s">
        <v>330</v>
      </c>
      <c r="BA259" s="37" t="s">
        <v>38</v>
      </c>
      <c r="BB259" s="31"/>
      <c r="BC259" s="31"/>
      <c r="BD259" s="32"/>
      <c r="BE259" s="32">
        <f>BE125</f>
        <v>777394.15519999992</v>
      </c>
      <c r="BF259" s="32">
        <f t="shared" ref="BF259:DA259" si="595">BF125</f>
        <v>862812.51940000011</v>
      </c>
      <c r="BG259" s="32">
        <f t="shared" si="595"/>
        <v>942342.18519999995</v>
      </c>
      <c r="BH259" s="32">
        <f t="shared" si="595"/>
        <v>953657.51260000002</v>
      </c>
      <c r="BI259" s="32">
        <f t="shared" si="595"/>
        <v>839590.8456</v>
      </c>
      <c r="BJ259" s="32">
        <f t="shared" si="595"/>
        <v>751109.92839999986</v>
      </c>
      <c r="BK259" s="32">
        <f t="shared" si="595"/>
        <v>809029.79039999994</v>
      </c>
      <c r="BL259" s="32">
        <f t="shared" si="595"/>
        <v>872967.30040000007</v>
      </c>
      <c r="BM259" s="32">
        <f t="shared" si="595"/>
        <v>943072.8996</v>
      </c>
      <c r="BN259" s="32">
        <f t="shared" si="595"/>
        <v>961340.75960000011</v>
      </c>
      <c r="BO259" s="32">
        <f t="shared" si="595"/>
        <v>868851.6590000001</v>
      </c>
      <c r="BP259" s="32">
        <f t="shared" si="595"/>
        <v>855645.07079999999</v>
      </c>
      <c r="BQ259" s="32">
        <f t="shared" si="595"/>
        <v>798026.09119999991</v>
      </c>
      <c r="BR259" s="32">
        <f t="shared" si="595"/>
        <v>882864.18220000016</v>
      </c>
      <c r="BS259" s="32">
        <f t="shared" si="595"/>
        <v>1009718.3512</v>
      </c>
      <c r="BT259" s="32">
        <f t="shared" si="595"/>
        <v>1086217.7014000001</v>
      </c>
      <c r="BU259" s="32">
        <f t="shared" si="595"/>
        <v>1135057.3624</v>
      </c>
      <c r="BV259" s="32">
        <f t="shared" si="595"/>
        <v>1163694.9194000002</v>
      </c>
      <c r="BW259" s="32">
        <f t="shared" si="595"/>
        <v>1153303.7308</v>
      </c>
      <c r="BX259" s="32">
        <f t="shared" si="595"/>
        <v>1138979.5793999999</v>
      </c>
      <c r="BY259" s="32">
        <f t="shared" si="595"/>
        <v>1115317.3278000001</v>
      </c>
      <c r="BZ259" s="32">
        <f t="shared" si="595"/>
        <v>1019819.4031999999</v>
      </c>
      <c r="CA259" s="32">
        <f t="shared" si="595"/>
        <v>1055345.0179999999</v>
      </c>
      <c r="CB259" s="32">
        <f t="shared" si="595"/>
        <v>1080920.0220000001</v>
      </c>
      <c r="CC259" s="32">
        <f t="shared" si="595"/>
        <v>1122817.8962000001</v>
      </c>
      <c r="CD259" s="32">
        <f t="shared" si="595"/>
        <v>1128298.2542000001</v>
      </c>
      <c r="CE259" s="32">
        <f t="shared" si="595"/>
        <v>1200950.6080000002</v>
      </c>
      <c r="CF259" s="32">
        <f t="shared" si="595"/>
        <v>1236390.2564000001</v>
      </c>
      <c r="CG259" s="32">
        <f t="shared" si="595"/>
        <v>1317843.4204000002</v>
      </c>
      <c r="CH259" s="32">
        <f t="shared" si="595"/>
        <v>1371271.5380000002</v>
      </c>
      <c r="CI259" s="32">
        <f t="shared" si="595"/>
        <v>1427762.2085999998</v>
      </c>
      <c r="CJ259" s="32">
        <f t="shared" si="595"/>
        <v>1437272.2416000001</v>
      </c>
      <c r="CK259" s="32">
        <f t="shared" si="595"/>
        <v>1418886.1777999999</v>
      </c>
      <c r="CL259" s="32">
        <f t="shared" si="595"/>
        <v>1467145.5656000001</v>
      </c>
      <c r="CM259" s="32">
        <f t="shared" si="595"/>
        <v>1526870.7220000003</v>
      </c>
      <c r="CN259" s="32">
        <f t="shared" si="595"/>
        <v>1566759.1316</v>
      </c>
      <c r="CO259" s="32">
        <f t="shared" si="595"/>
        <v>1531437.6869999999</v>
      </c>
      <c r="CP259" s="32">
        <f t="shared" si="595"/>
        <v>1449436.4872000001</v>
      </c>
      <c r="CQ259" s="32">
        <f t="shared" si="595"/>
        <v>1341000.6194000002</v>
      </c>
      <c r="CR259" s="32">
        <f t="shared" si="595"/>
        <v>1163813.1232</v>
      </c>
      <c r="CS259" s="32">
        <f t="shared" si="595"/>
        <v>1075869.496</v>
      </c>
      <c r="CT259" s="32">
        <f t="shared" si="595"/>
        <v>1047371.6344</v>
      </c>
      <c r="CU259" s="32">
        <f t="shared" si="595"/>
        <v>1074580</v>
      </c>
      <c r="CV259" s="32">
        <f t="shared" si="595"/>
        <v>1124891.8356000001</v>
      </c>
      <c r="CW259" s="32">
        <f t="shared" si="595"/>
        <v>1182983.6303999999</v>
      </c>
      <c r="CX259" s="32">
        <f t="shared" si="595"/>
        <v>1265737.0362</v>
      </c>
      <c r="CY259" s="32">
        <f t="shared" si="595"/>
        <v>1335573.9904</v>
      </c>
      <c r="CZ259" s="32">
        <f t="shared" si="595"/>
        <v>1357194.54</v>
      </c>
      <c r="DA259" s="32">
        <f t="shared" si="595"/>
        <v>1351864.6232</v>
      </c>
    </row>
    <row r="260" spans="52:105" x14ac:dyDescent="0.25">
      <c r="AZ260" s="17" t="s">
        <v>330</v>
      </c>
      <c r="BA260" s="37" t="s">
        <v>325</v>
      </c>
      <c r="BB260" s="31"/>
      <c r="BC260" s="31"/>
      <c r="BD260" s="32"/>
      <c r="BE260" s="32">
        <f>BE252+BE255+BE259</f>
        <v>1362761.19765</v>
      </c>
      <c r="BF260" s="32">
        <f t="shared" ref="BF260:DA260" si="596">BF252+BF255+BF259</f>
        <v>1442492.7459300002</v>
      </c>
      <c r="BG260" s="32">
        <f t="shared" si="596"/>
        <v>1539378.8648299999</v>
      </c>
      <c r="BH260" s="32">
        <f t="shared" si="596"/>
        <v>1567697.6290800001</v>
      </c>
      <c r="BI260" s="32">
        <f t="shared" si="596"/>
        <v>1454849.41527</v>
      </c>
      <c r="BJ260" s="32">
        <f t="shared" si="596"/>
        <v>1365610.9358799998</v>
      </c>
      <c r="BK260" s="32">
        <f t="shared" si="596"/>
        <v>1436548.4193799999</v>
      </c>
      <c r="BL260" s="32">
        <f t="shared" si="596"/>
        <v>1523024.6168</v>
      </c>
      <c r="BM260" s="32">
        <f t="shared" si="596"/>
        <v>1619257.4163500001</v>
      </c>
      <c r="BN260" s="32">
        <f t="shared" si="596"/>
        <v>1666235.4184100002</v>
      </c>
      <c r="BO260" s="32">
        <f t="shared" si="596"/>
        <v>1578613.0169100002</v>
      </c>
      <c r="BP260" s="32">
        <f t="shared" si="596"/>
        <v>1590002.3119399999</v>
      </c>
      <c r="BQ260" s="32">
        <f t="shared" si="596"/>
        <v>1503844.2279299998</v>
      </c>
      <c r="BR260" s="32">
        <f t="shared" si="596"/>
        <v>1535716.1575000002</v>
      </c>
      <c r="BS260" s="32">
        <f t="shared" si="596"/>
        <v>1733328.7984600002</v>
      </c>
      <c r="BT260" s="32">
        <f t="shared" si="596"/>
        <v>1809055.4726000002</v>
      </c>
      <c r="BU260" s="32">
        <f t="shared" si="596"/>
        <v>1819807.1822600001</v>
      </c>
      <c r="BV260" s="32">
        <f t="shared" si="596"/>
        <v>1862354.8542700002</v>
      </c>
      <c r="BW260" s="32">
        <f t="shared" si="596"/>
        <v>1859489.7672299999</v>
      </c>
      <c r="BX260" s="32">
        <f t="shared" si="596"/>
        <v>1849446.8917099999</v>
      </c>
      <c r="BY260" s="32">
        <f t="shared" si="596"/>
        <v>1853530.4450600001</v>
      </c>
      <c r="BZ260" s="32">
        <f t="shared" si="596"/>
        <v>1771023.9006499997</v>
      </c>
      <c r="CA260" s="32">
        <f t="shared" si="596"/>
        <v>1810402.8657499999</v>
      </c>
      <c r="CB260" s="32">
        <f t="shared" si="596"/>
        <v>1833169.9520400001</v>
      </c>
      <c r="CC260" s="32">
        <f t="shared" si="596"/>
        <v>1914135.1641299999</v>
      </c>
      <c r="CD260" s="32">
        <f t="shared" si="596"/>
        <v>1901826.02055</v>
      </c>
      <c r="CE260" s="32">
        <f t="shared" si="596"/>
        <v>1992144.1130600004</v>
      </c>
      <c r="CF260" s="32">
        <f t="shared" si="596"/>
        <v>2067106.9709399999</v>
      </c>
      <c r="CG260" s="32">
        <f t="shared" si="596"/>
        <v>2154793.3201700002</v>
      </c>
      <c r="CH260" s="32">
        <f t="shared" si="596"/>
        <v>2203525.5185600002</v>
      </c>
      <c r="CI260" s="32">
        <f t="shared" si="596"/>
        <v>2273777.8553099995</v>
      </c>
      <c r="CJ260" s="32">
        <f t="shared" si="596"/>
        <v>2310138.8116000001</v>
      </c>
      <c r="CK260" s="32">
        <f t="shared" si="596"/>
        <v>2260653.6917500002</v>
      </c>
      <c r="CL260" s="32">
        <f t="shared" si="596"/>
        <v>2329679.7292599999</v>
      </c>
      <c r="CM260" s="32">
        <f t="shared" si="596"/>
        <v>2412609.7754500005</v>
      </c>
      <c r="CN260" s="32">
        <f t="shared" si="596"/>
        <v>2477157.1227899999</v>
      </c>
      <c r="CO260" s="32">
        <f t="shared" si="596"/>
        <v>2474998.8621199997</v>
      </c>
      <c r="CP260" s="32">
        <f t="shared" si="596"/>
        <v>2390744.1785500003</v>
      </c>
      <c r="CQ260" s="32">
        <f t="shared" si="596"/>
        <v>2297895.8172500003</v>
      </c>
      <c r="CR260" s="32">
        <f t="shared" si="596"/>
        <v>2117480.1557700001</v>
      </c>
      <c r="CS260" s="32">
        <f t="shared" si="596"/>
        <v>2049462.0943800001</v>
      </c>
      <c r="CT260" s="32">
        <f t="shared" si="596"/>
        <v>2058386.37619</v>
      </c>
      <c r="CU260" s="32">
        <f t="shared" si="596"/>
        <v>2140264</v>
      </c>
      <c r="CV260" s="32">
        <f t="shared" si="596"/>
        <v>2244915.7100800001</v>
      </c>
      <c r="CW260" s="32">
        <f t="shared" si="596"/>
        <v>2403735.1920699999</v>
      </c>
      <c r="CX260" s="32">
        <f t="shared" si="596"/>
        <v>2439787.77673</v>
      </c>
      <c r="CY260" s="32">
        <f t="shared" si="596"/>
        <v>2417693.1506699999</v>
      </c>
      <c r="CZ260" s="32">
        <f t="shared" si="596"/>
        <v>2516662.8795400001</v>
      </c>
      <c r="DA260" s="32">
        <f t="shared" si="596"/>
        <v>2588667.6608100003</v>
      </c>
    </row>
    <row r="261" spans="52:105" x14ac:dyDescent="0.25">
      <c r="BA261" s="37"/>
      <c r="BB261" s="31"/>
      <c r="BC261" s="31"/>
      <c r="BD261" s="32"/>
      <c r="BE261" s="32"/>
      <c r="BF261" s="32"/>
    </row>
    <row r="262" spans="52:105" ht="18.75" x14ac:dyDescent="0.3">
      <c r="AZ262" s="46" t="s">
        <v>337</v>
      </c>
      <c r="BA262" s="47"/>
      <c r="BB262" s="31"/>
      <c r="BC262" s="31"/>
      <c r="BD262" s="32"/>
      <c r="BE262" s="32"/>
      <c r="BF262" s="32"/>
    </row>
    <row r="264" spans="52:105" x14ac:dyDescent="0.25">
      <c r="BA264" s="17" t="s">
        <v>331</v>
      </c>
      <c r="BE264" s="17">
        <v>9354676.6524800006</v>
      </c>
      <c r="BF264" s="17">
        <v>9655301.1868800018</v>
      </c>
      <c r="BG264" s="17">
        <v>10302081.73856</v>
      </c>
      <c r="BH264" s="17">
        <v>10773449.333759999</v>
      </c>
      <c r="BI264" s="17">
        <v>10814310.92096</v>
      </c>
      <c r="BJ264" s="17">
        <v>10488001.96032</v>
      </c>
      <c r="BK264" s="17">
        <v>11174476.625280002</v>
      </c>
      <c r="BL264" s="17">
        <v>11836434.337920001</v>
      </c>
      <c r="BM264" s="17">
        <v>12419295.692480002</v>
      </c>
      <c r="BN264" s="17">
        <v>12779753.265280001</v>
      </c>
      <c r="BO264" s="17">
        <v>12726049.464959998</v>
      </c>
      <c r="BP264" s="17">
        <v>12852428.516799999</v>
      </c>
      <c r="BQ264" s="17">
        <v>12581282.69888</v>
      </c>
      <c r="BR264" s="17">
        <v>13080085.9312</v>
      </c>
      <c r="BS264" s="17">
        <v>13963279.951680001</v>
      </c>
      <c r="BT264" s="17">
        <v>14535925.90944</v>
      </c>
      <c r="BU264" s="17">
        <v>14963513.23264</v>
      </c>
      <c r="BV264" s="17">
        <v>15749515.049280001</v>
      </c>
      <c r="BW264" s="17">
        <v>16437740.925120002</v>
      </c>
      <c r="BX264" s="17">
        <v>16885467.173440002</v>
      </c>
      <c r="BY264" s="17">
        <v>17189885.99808</v>
      </c>
      <c r="BZ264" s="17">
        <v>17075473.553920001</v>
      </c>
      <c r="CA264" s="17">
        <v>17618640.795200001</v>
      </c>
      <c r="CB264" s="17">
        <v>18214052.494400002</v>
      </c>
      <c r="CC264" s="17">
        <v>19034202.923200004</v>
      </c>
      <c r="CD264" s="17">
        <v>19685069.6336</v>
      </c>
      <c r="CE264" s="17">
        <v>20532363.831039999</v>
      </c>
      <c r="CF264" s="17">
        <v>21628913.7104</v>
      </c>
      <c r="CG264" s="17">
        <v>22792593.340159997</v>
      </c>
      <c r="CH264" s="17">
        <v>23954813.627519999</v>
      </c>
      <c r="CI264" s="17">
        <v>25025387.212160002</v>
      </c>
      <c r="CJ264" s="17">
        <v>25018382.368640006</v>
      </c>
      <c r="CK264" s="17">
        <v>25181828.717440002</v>
      </c>
      <c r="CL264" s="17">
        <v>25753890.938239999</v>
      </c>
      <c r="CM264" s="17">
        <v>26690205.022079997</v>
      </c>
      <c r="CN264" s="17">
        <v>27742974.629439998</v>
      </c>
      <c r="CO264" s="17">
        <v>28362319.544</v>
      </c>
      <c r="CP264" s="17">
        <v>28917453.392960001</v>
      </c>
      <c r="CQ264" s="17">
        <v>28533646.341760002</v>
      </c>
      <c r="CR264" s="17">
        <v>26952011.048640005</v>
      </c>
      <c r="CS264" s="17">
        <v>27831994.515840001</v>
      </c>
      <c r="CT264" s="17">
        <v>28439080.954240002</v>
      </c>
      <c r="CU264" s="17">
        <v>29186848</v>
      </c>
      <c r="CV264" s="17">
        <v>29797728.728640005</v>
      </c>
      <c r="CW264" s="17">
        <v>30700769.805759996</v>
      </c>
      <c r="CX264" s="17">
        <v>31448828.719999999</v>
      </c>
      <c r="CY264" s="17">
        <v>32021474.677760001</v>
      </c>
      <c r="CZ264" s="17">
        <v>32831993.44672</v>
      </c>
      <c r="DA264" s="17">
        <v>33790781.403520003</v>
      </c>
    </row>
    <row r="265" spans="52:105" x14ac:dyDescent="0.25">
      <c r="BA265" s="17" t="s">
        <v>332</v>
      </c>
      <c r="BE265" s="17">
        <v>1472868.5441412416</v>
      </c>
      <c r="BF265" s="17">
        <v>1534037.9995401492</v>
      </c>
      <c r="BG265" s="17">
        <v>1662466.7849897388</v>
      </c>
      <c r="BH265" s="17">
        <v>1759678.4333820143</v>
      </c>
      <c r="BI265" s="17">
        <v>1710592.7781361358</v>
      </c>
      <c r="BJ265" s="17">
        <v>1592487.0261367422</v>
      </c>
      <c r="BK265" s="17">
        <v>1707225.0477798653</v>
      </c>
      <c r="BL265" s="17">
        <v>1822489.3205943343</v>
      </c>
      <c r="BM265" s="17">
        <v>1918990.0988900522</v>
      </c>
      <c r="BN265" s="17">
        <v>1969793.8463136724</v>
      </c>
      <c r="BO265" s="17">
        <v>1871030.814605155</v>
      </c>
      <c r="BP265" s="17">
        <v>1884343.1458499474</v>
      </c>
      <c r="BQ265" s="17">
        <v>1785133.6455372467</v>
      </c>
      <c r="BR265" s="17">
        <v>1823745.2738929123</v>
      </c>
      <c r="BS265" s="17">
        <v>2009503.5843965441</v>
      </c>
      <c r="BT265" s="17">
        <v>2065632.5424326169</v>
      </c>
      <c r="BU265" s="17">
        <v>2081122.4605730558</v>
      </c>
      <c r="BV265" s="17">
        <v>2174332.0281873113</v>
      </c>
      <c r="BW265" s="17">
        <v>2212173.1293344558</v>
      </c>
      <c r="BX265" s="17">
        <v>2222728.2978810905</v>
      </c>
      <c r="BY265" s="17">
        <v>2223806.470679617</v>
      </c>
      <c r="BZ265" s="17">
        <v>2148157.7265437683</v>
      </c>
      <c r="CA265" s="17">
        <v>2216371.3779726964</v>
      </c>
      <c r="CB265" s="17">
        <v>2263375.4179972033</v>
      </c>
      <c r="CC265" s="17">
        <v>2383246.3037785925</v>
      </c>
      <c r="CD265" s="17">
        <v>2416460.06968759</v>
      </c>
      <c r="CE265" s="17">
        <v>2520573.4396939944</v>
      </c>
      <c r="CF265" s="17">
        <v>2646078.965975767</v>
      </c>
      <c r="CG265" s="17">
        <v>2767531.5189023744</v>
      </c>
      <c r="CH265" s="17">
        <v>2851748.0554175051</v>
      </c>
      <c r="CI265" s="17">
        <v>2939693.5798952281</v>
      </c>
      <c r="CJ265" s="17">
        <v>2925743.7440987979</v>
      </c>
      <c r="CK265" s="17">
        <v>2879456.638851753</v>
      </c>
      <c r="CL265" s="17">
        <v>2941502.4353637742</v>
      </c>
      <c r="CM265" s="17">
        <v>3042222.9691011929</v>
      </c>
      <c r="CN265" s="17">
        <v>3135951.5785904713</v>
      </c>
      <c r="CO265" s="17">
        <v>3147718.534177938</v>
      </c>
      <c r="CP265" s="17">
        <v>3084120.7990409094</v>
      </c>
      <c r="CQ265" s="17">
        <v>2958887.3830390102</v>
      </c>
      <c r="CR265" s="17">
        <v>2688979.135028108</v>
      </c>
      <c r="CS265" s="17">
        <v>2655025.2448107633</v>
      </c>
      <c r="CT265" s="17">
        <v>2686893.9744314123</v>
      </c>
      <c r="CU265" s="17">
        <v>2782564</v>
      </c>
      <c r="CV265" s="17">
        <v>2905810.8924077819</v>
      </c>
      <c r="CW265" s="17">
        <v>3071927.6793467142</v>
      </c>
      <c r="CX265" s="17">
        <v>3124893.6552276793</v>
      </c>
      <c r="CY265" s="17">
        <v>3140855.8319815686</v>
      </c>
      <c r="CZ265" s="17">
        <v>3233779.7619178896</v>
      </c>
      <c r="DA265" s="17">
        <v>3307673.7139976099</v>
      </c>
    </row>
    <row r="266" spans="52:105" x14ac:dyDescent="0.25">
      <c r="BA266" s="17" t="s">
        <v>335</v>
      </c>
      <c r="BE266" s="17">
        <v>1335150.8481879637</v>
      </c>
      <c r="BF266" s="17">
        <v>1423169.091891479</v>
      </c>
      <c r="BG266" s="17">
        <v>1522856.4667228719</v>
      </c>
      <c r="BH266" s="17">
        <v>1544478.3839421065</v>
      </c>
      <c r="BI266" s="17">
        <v>1432005.021061566</v>
      </c>
      <c r="BJ266" s="17">
        <v>1367494.043559985</v>
      </c>
      <c r="BK266" s="17">
        <v>1433130.7234257064</v>
      </c>
      <c r="BL266" s="17">
        <v>1516534.74199122</v>
      </c>
      <c r="BM266" s="17">
        <v>1608394.9706034479</v>
      </c>
      <c r="BN266" s="17">
        <v>1658871.5589924844</v>
      </c>
      <c r="BO266" s="17">
        <v>1580570.948848469</v>
      </c>
      <c r="BP266" s="17">
        <v>1601198.2020289707</v>
      </c>
      <c r="BQ266" s="17">
        <v>1519079.2386954087</v>
      </c>
      <c r="BR266" s="17">
        <v>1525890.5419342683</v>
      </c>
      <c r="BS266" s="17">
        <v>1718116.8161183572</v>
      </c>
      <c r="BT266" s="17">
        <v>1784704.6376839089</v>
      </c>
      <c r="BU266" s="17">
        <v>1791803.8186142009</v>
      </c>
      <c r="BV266" s="17">
        <v>1835220.8105164778</v>
      </c>
      <c r="BW266" s="17">
        <v>1826110.8423596225</v>
      </c>
      <c r="BX266" s="17">
        <v>1822651.2281666298</v>
      </c>
      <c r="BY266" s="17">
        <v>1828020.4256680277</v>
      </c>
      <c r="BZ266" s="17">
        <v>1746607.567223486</v>
      </c>
      <c r="CA266" s="17">
        <v>1792105.0215310049</v>
      </c>
      <c r="CB266" s="17">
        <v>1811752.3118883136</v>
      </c>
      <c r="CC266" s="17">
        <v>1896757.8612948623</v>
      </c>
      <c r="CD266" s="17">
        <v>1883632.1446587048</v>
      </c>
      <c r="CE266" s="17">
        <v>1973222.5834410798</v>
      </c>
      <c r="CF266" s="17">
        <v>2047195.4006704441</v>
      </c>
      <c r="CG266" s="17">
        <v>2140492.7471181997</v>
      </c>
      <c r="CH266" s="17">
        <v>2200024.9313113713</v>
      </c>
      <c r="CI266" s="17">
        <v>2270256.5997337457</v>
      </c>
      <c r="CJ266" s="17">
        <v>2303107.2183106975</v>
      </c>
      <c r="CK266" s="17">
        <v>2258479.8572812141</v>
      </c>
      <c r="CL266" s="17">
        <v>2328586.5599615676</v>
      </c>
      <c r="CM266" s="17">
        <v>2412411.6087274691</v>
      </c>
      <c r="CN266" s="17">
        <v>2478600.4135781708</v>
      </c>
      <c r="CO266" s="17">
        <v>2477667.2836598647</v>
      </c>
      <c r="CP266" s="17">
        <v>2392480.2306912038</v>
      </c>
      <c r="CQ266" s="17">
        <v>2305243.9266301962</v>
      </c>
      <c r="CR266" s="17">
        <v>2116389.4318316565</v>
      </c>
      <c r="CS266" s="17">
        <v>2043308.6232289032</v>
      </c>
      <c r="CT266" s="17">
        <v>2056683.1710766053</v>
      </c>
      <c r="CU266" s="17">
        <v>2140264</v>
      </c>
      <c r="CV266" s="17">
        <v>2244892.493745497</v>
      </c>
      <c r="CW266" s="17">
        <v>2403662.8962642993</v>
      </c>
      <c r="CX266" s="17">
        <v>2452718.500860638</v>
      </c>
      <c r="CY266" s="17">
        <v>2468457.5169946905</v>
      </c>
      <c r="CZ266" s="17">
        <v>2554741.7403576747</v>
      </c>
      <c r="DA266" s="17">
        <v>2612929.1708178991</v>
      </c>
    </row>
    <row r="267" spans="52:105" x14ac:dyDescent="0.25">
      <c r="BA267" s="17" t="s">
        <v>336</v>
      </c>
      <c r="BE267" s="17">
        <v>2526384.824</v>
      </c>
      <c r="BF267" s="17">
        <v>2611453.7270400003</v>
      </c>
      <c r="BG267" s="17">
        <v>2843459.8262400003</v>
      </c>
      <c r="BH267" s="17">
        <v>3066174.13888</v>
      </c>
      <c r="BI267" s="17">
        <v>3050880.2044800003</v>
      </c>
      <c r="BJ267" s="17">
        <v>2803118.4672000003</v>
      </c>
      <c r="BK267" s="17">
        <v>3042742.6771200001</v>
      </c>
      <c r="BL267" s="17">
        <v>3265572.4156800001</v>
      </c>
      <c r="BM267" s="17">
        <v>3421108.8428799999</v>
      </c>
      <c r="BN267" s="17">
        <v>3497809.3667199998</v>
      </c>
      <c r="BO267" s="17">
        <v>3312839.3299199999</v>
      </c>
      <c r="BP267" s="17">
        <v>3316128.9686400001</v>
      </c>
      <c r="BQ267" s="17">
        <v>3136641.6630399995</v>
      </c>
      <c r="BR267" s="17">
        <v>3262629.0547199999</v>
      </c>
      <c r="BS267" s="17">
        <v>3507505.1439999999</v>
      </c>
      <c r="BT267" s="17">
        <v>3559331.3820799999</v>
      </c>
      <c r="BU267" s="17">
        <v>3601288.7039999999</v>
      </c>
      <c r="BV267" s="17">
        <v>3854706.3113599997</v>
      </c>
      <c r="BW267" s="17">
        <v>4034020.4780799998</v>
      </c>
      <c r="BX267" s="17">
        <v>4089020.9289599997</v>
      </c>
      <c r="BY267" s="17">
        <v>4077189.7721600002</v>
      </c>
      <c r="BZ267" s="17">
        <v>3997661.3132800004</v>
      </c>
      <c r="CA267" s="17">
        <v>4155448.5459199995</v>
      </c>
      <c r="CB267" s="17">
        <v>4303482.2883199994</v>
      </c>
      <c r="CC267" s="17">
        <v>4569654.4598400006</v>
      </c>
      <c r="CD267" s="17">
        <v>4782384.4304</v>
      </c>
      <c r="CE267" s="17">
        <v>4954022.7734399997</v>
      </c>
      <c r="CF267" s="17">
        <v>5308380.3478399999</v>
      </c>
      <c r="CG267" s="17">
        <v>5555160.9648000002</v>
      </c>
      <c r="CH267" s="17">
        <v>5751731.3065600004</v>
      </c>
      <c r="CI267" s="17">
        <v>5916444.0944000008</v>
      </c>
      <c r="CJ267" s="17">
        <v>5647213.1359999999</v>
      </c>
      <c r="CK267" s="17">
        <v>5602543.3049599994</v>
      </c>
      <c r="CL267" s="17">
        <v>5602485.5920000002</v>
      </c>
      <c r="CM267" s="17">
        <v>5768987.4815999996</v>
      </c>
      <c r="CN267" s="17">
        <v>6003648.37696</v>
      </c>
      <c r="CO267" s="17">
        <v>6105511.7513600001</v>
      </c>
      <c r="CP267" s="17">
        <v>6278304.3536</v>
      </c>
      <c r="CQ267" s="17">
        <v>5934623.6767999995</v>
      </c>
      <c r="CR267" s="17">
        <v>5222157.1856000004</v>
      </c>
      <c r="CS267" s="17">
        <v>5502757.59712</v>
      </c>
      <c r="CT267" s="17">
        <v>5661756.8019200005</v>
      </c>
      <c r="CU267" s="17">
        <v>5771296</v>
      </c>
      <c r="CV267" s="17">
        <v>5936124.2137599997</v>
      </c>
      <c r="CW267" s="17">
        <v>5983217.9891199991</v>
      </c>
      <c r="CX267" s="17">
        <v>6015825.81152</v>
      </c>
      <c r="CY267" s="17">
        <v>6018422.8947200002</v>
      </c>
      <c r="CZ267" s="17">
        <v>6077982.6694400003</v>
      </c>
      <c r="DA267" s="17">
        <v>6218686.8659199998</v>
      </c>
    </row>
    <row r="268" spans="52:105" x14ac:dyDescent="0.25">
      <c r="BA268" s="17" t="s">
        <v>305</v>
      </c>
      <c r="BE268" s="17">
        <v>60426.460099999997</v>
      </c>
      <c r="BF268" s="17">
        <v>62365.747800000005</v>
      </c>
      <c r="BG268" s="17">
        <v>73875.472800000003</v>
      </c>
      <c r="BH268" s="17">
        <v>71394.218399999998</v>
      </c>
      <c r="BI268" s="17">
        <v>72320.650300000008</v>
      </c>
      <c r="BJ268" s="17">
        <v>67866.992500000008</v>
      </c>
      <c r="BK268" s="17">
        <v>72506.421300000016</v>
      </c>
      <c r="BL268" s="17">
        <v>73594.393200000006</v>
      </c>
      <c r="BM268" s="17">
        <v>70253.746000000014</v>
      </c>
      <c r="BN268" s="17">
        <v>69407.276400000002</v>
      </c>
      <c r="BO268" s="17">
        <v>67884.761899999998</v>
      </c>
      <c r="BP268" s="17">
        <v>67165.101200000005</v>
      </c>
      <c r="BQ268" s="17">
        <v>60814.156100000007</v>
      </c>
      <c r="BR268" s="17">
        <v>66483.402400000006</v>
      </c>
      <c r="BS268" s="17">
        <v>74092.744099999996</v>
      </c>
      <c r="BT268" s="17">
        <v>74349.592700000008</v>
      </c>
      <c r="BU268" s="17">
        <v>78262.091499999995</v>
      </c>
      <c r="BV268" s="17">
        <v>90464.823100000009</v>
      </c>
      <c r="BW268" s="17">
        <v>90445.438300000009</v>
      </c>
      <c r="BX268" s="17">
        <v>88462.534800000009</v>
      </c>
      <c r="BY268" s="17">
        <v>87066.021500000003</v>
      </c>
      <c r="BZ268" s="17">
        <v>80513.151400000002</v>
      </c>
      <c r="CA268" s="17">
        <v>84914.308699999994</v>
      </c>
      <c r="CB268" s="17">
        <v>86160.589800000002</v>
      </c>
      <c r="CC268" s="17">
        <v>91779.758699999991</v>
      </c>
      <c r="CD268" s="17">
        <v>93937.125400000004</v>
      </c>
      <c r="CE268" s="17">
        <v>96289.147799999992</v>
      </c>
      <c r="CF268" s="17">
        <v>99095.905299999999</v>
      </c>
      <c r="CG268" s="17">
        <v>104426.72529999999</v>
      </c>
      <c r="CH268" s="17">
        <v>107654.29449999999</v>
      </c>
      <c r="CI268" s="17">
        <v>107097.7892</v>
      </c>
      <c r="CJ268" s="17">
        <v>100674.95880000001</v>
      </c>
      <c r="CK268" s="17">
        <v>103704.64150000001</v>
      </c>
      <c r="CL268" s="17">
        <v>103316.1378</v>
      </c>
      <c r="CM268" s="17">
        <v>106265.8582</v>
      </c>
      <c r="CN268" s="17">
        <v>114110.24059999999</v>
      </c>
      <c r="CO268" s="17">
        <v>115362.98330000001</v>
      </c>
      <c r="CP268" s="17">
        <v>107036.40400000001</v>
      </c>
      <c r="CQ268" s="17">
        <v>92223.993699999992</v>
      </c>
      <c r="CR268" s="17">
        <v>71970.108500000002</v>
      </c>
      <c r="CS268" s="17">
        <v>74195.322</v>
      </c>
      <c r="CT268" s="17">
        <v>75327.717400000009</v>
      </c>
      <c r="CU268" s="17">
        <v>80770</v>
      </c>
      <c r="CV268" s="17">
        <v>84363.457300000009</v>
      </c>
      <c r="CW268" s="17">
        <v>85448.198399999994</v>
      </c>
      <c r="CX268" s="17">
        <v>91078.675099999993</v>
      </c>
      <c r="CY268" s="17">
        <v>94763.402499999997</v>
      </c>
      <c r="CZ268" s="17">
        <v>98147.665500000003</v>
      </c>
      <c r="DA268" s="17">
        <v>95395.831600000005</v>
      </c>
    </row>
    <row r="269" spans="52:105" x14ac:dyDescent="0.25">
      <c r="BA269" s="17" t="s">
        <v>306</v>
      </c>
      <c r="BE269" s="17">
        <v>80732.499750000003</v>
      </c>
      <c r="BF269" s="17">
        <v>83663.879130000001</v>
      </c>
      <c r="BG269" s="17">
        <v>94104.053549999982</v>
      </c>
      <c r="BH269" s="17">
        <v>99391.895279999997</v>
      </c>
      <c r="BI269" s="17">
        <v>96956.718120000005</v>
      </c>
      <c r="BJ269" s="17">
        <v>87408.312749999983</v>
      </c>
      <c r="BK269" s="17">
        <v>91733.641740000006</v>
      </c>
      <c r="BL269" s="17">
        <v>98146.407779999994</v>
      </c>
      <c r="BM269" s="17">
        <v>104525.29656</v>
      </c>
      <c r="BN269" s="17">
        <v>104279.18822999999</v>
      </c>
      <c r="BO269" s="17">
        <v>93949.613100000002</v>
      </c>
      <c r="BP269" s="17">
        <v>90049.742640000011</v>
      </c>
      <c r="BQ269" s="17">
        <v>80986.579200000007</v>
      </c>
      <c r="BR269" s="17">
        <v>85480.2981</v>
      </c>
      <c r="BS269" s="17">
        <v>90988.342019999996</v>
      </c>
      <c r="BT269" s="17">
        <v>91901.03525999999</v>
      </c>
      <c r="BU269" s="17">
        <v>94623.172740000009</v>
      </c>
      <c r="BV269" s="17">
        <v>105202.84176000001</v>
      </c>
      <c r="BW269" s="17">
        <v>106142.43753000001</v>
      </c>
      <c r="BX269" s="17">
        <v>105331.37607</v>
      </c>
      <c r="BY269" s="17">
        <v>103877.64306</v>
      </c>
      <c r="BZ269" s="17">
        <v>95751.086219999997</v>
      </c>
      <c r="CA269" s="17">
        <v>99426.76893000002</v>
      </c>
      <c r="CB269" s="17">
        <v>101724.44427000001</v>
      </c>
      <c r="CC269" s="17">
        <v>106386.55308</v>
      </c>
      <c r="CD269" s="17">
        <v>109354.79889000001</v>
      </c>
      <c r="CE269" s="17">
        <v>116658.33759</v>
      </c>
      <c r="CF269" s="17">
        <v>120834.20808000001</v>
      </c>
      <c r="CG269" s="17">
        <v>127242.98855999998</v>
      </c>
      <c r="CH269" s="17">
        <v>129505.79024999999</v>
      </c>
      <c r="CI269" s="17">
        <v>130383.60983999999</v>
      </c>
      <c r="CJ269" s="17">
        <v>125276.11470000001</v>
      </c>
      <c r="CK269" s="17">
        <v>125205.37101</v>
      </c>
      <c r="CL269" s="17">
        <v>126226.67075999999</v>
      </c>
      <c r="CM269" s="17">
        <v>129478.88772</v>
      </c>
      <c r="CN269" s="17">
        <v>133769.34306000001</v>
      </c>
      <c r="CO269" s="17">
        <v>137666.22434999997</v>
      </c>
      <c r="CP269" s="17">
        <v>137745.93554999999</v>
      </c>
      <c r="CQ269" s="17">
        <v>120198.51126</v>
      </c>
      <c r="CR269" s="17">
        <v>92758.927049999998</v>
      </c>
      <c r="CS269" s="17">
        <v>95766.032070000001</v>
      </c>
      <c r="CT269" s="17">
        <v>96345.931049999985</v>
      </c>
      <c r="CU269" s="17">
        <v>99639</v>
      </c>
      <c r="CV269" s="17">
        <v>103366.49499000001</v>
      </c>
      <c r="CW269" s="17">
        <v>107059.11632999999</v>
      </c>
      <c r="CX269" s="17">
        <v>108967.20318</v>
      </c>
      <c r="CY269" s="17">
        <v>110960.97957000001</v>
      </c>
      <c r="CZ269" s="17">
        <v>112017.15297000001</v>
      </c>
      <c r="DA269" s="17">
        <v>111969.32625</v>
      </c>
    </row>
    <row r="270" spans="52:105" x14ac:dyDescent="0.25">
      <c r="BA270" s="17" t="s">
        <v>307</v>
      </c>
      <c r="BE270" s="17">
        <v>280551.03569999995</v>
      </c>
      <c r="BF270" s="17">
        <v>273850.22457000002</v>
      </c>
      <c r="BG270" s="17">
        <v>299662.75053000002</v>
      </c>
      <c r="BH270" s="17">
        <v>348964.45974000008</v>
      </c>
      <c r="BI270" s="17">
        <v>353810.36574000004</v>
      </c>
      <c r="BJ270" s="17">
        <v>272676.43845000002</v>
      </c>
      <c r="BK270" s="17">
        <v>295961.01678000001</v>
      </c>
      <c r="BL270" s="17">
        <v>301649.57199000003</v>
      </c>
      <c r="BM270" s="17">
        <v>321978.14766000002</v>
      </c>
      <c r="BN270" s="17">
        <v>330708.85496999999</v>
      </c>
      <c r="BO270" s="17">
        <v>298820.10132000002</v>
      </c>
      <c r="BP270" s="17">
        <v>298149.75099000003</v>
      </c>
      <c r="BQ270" s="17">
        <v>222047.48943000002</v>
      </c>
      <c r="BR270" s="17">
        <v>225442.31579999998</v>
      </c>
      <c r="BS270" s="17">
        <v>236472.13629000002</v>
      </c>
      <c r="BT270" s="17">
        <v>219495.31227000002</v>
      </c>
      <c r="BU270" s="17">
        <v>212877.95840999999</v>
      </c>
      <c r="BV270" s="17">
        <v>221974.80083999998</v>
      </c>
      <c r="BW270" s="17">
        <v>247162.74336000002</v>
      </c>
      <c r="BX270" s="17">
        <v>245218.99662000002</v>
      </c>
      <c r="BY270" s="17">
        <v>239998.87899</v>
      </c>
      <c r="BZ270" s="17">
        <v>227248.76186999999</v>
      </c>
      <c r="CA270" s="17">
        <v>232361.19270000001</v>
      </c>
      <c r="CB270" s="17">
        <v>242219.91923999999</v>
      </c>
      <c r="CC270" s="17">
        <v>256149.20681999999</v>
      </c>
      <c r="CD270" s="17">
        <v>261129.72132000001</v>
      </c>
      <c r="CE270" s="17">
        <v>268250.51097000006</v>
      </c>
      <c r="CF270" s="17">
        <v>277648.87644000002</v>
      </c>
      <c r="CG270" s="17">
        <v>287954.50319999998</v>
      </c>
      <c r="CH270" s="17">
        <v>285313.48443000001</v>
      </c>
      <c r="CI270" s="17">
        <v>271707.25724999997</v>
      </c>
      <c r="CJ270" s="17">
        <v>248804.96706</v>
      </c>
      <c r="CK270" s="17">
        <v>253769.32853999999</v>
      </c>
      <c r="CL270" s="17">
        <v>244696.71564000001</v>
      </c>
      <c r="CM270" s="17">
        <v>268514.34363000002</v>
      </c>
      <c r="CN270" s="17">
        <v>269012.39508000005</v>
      </c>
      <c r="CO270" s="17">
        <v>265321.43001000001</v>
      </c>
      <c r="CP270" s="17">
        <v>273941.75834999996</v>
      </c>
      <c r="CQ270" s="17">
        <v>276515.47287</v>
      </c>
      <c r="CR270" s="17">
        <v>204273.78309000001</v>
      </c>
      <c r="CS270" s="17">
        <v>251526.75093000004</v>
      </c>
      <c r="CT270" s="17">
        <v>270151.18299</v>
      </c>
      <c r="CU270" s="17">
        <v>269217</v>
      </c>
      <c r="CV270" s="17">
        <v>278615.36546999996</v>
      </c>
      <c r="CW270" s="17">
        <v>278483.44913999998</v>
      </c>
      <c r="CX270" s="17">
        <v>262158.13026000001</v>
      </c>
      <c r="CY270" s="17">
        <v>251001.77777999997</v>
      </c>
      <c r="CZ270" s="17">
        <v>248075.38899000001</v>
      </c>
      <c r="DA270" s="17">
        <v>261678.92400000003</v>
      </c>
    </row>
    <row r="271" spans="52:105" x14ac:dyDescent="0.25">
      <c r="BA271" s="17" t="s">
        <v>308</v>
      </c>
      <c r="BE271" s="17">
        <v>223259.21856000004</v>
      </c>
      <c r="BF271" s="17">
        <v>218779.74384000001</v>
      </c>
      <c r="BG271" s="17">
        <v>236769.78149999998</v>
      </c>
      <c r="BH271" s="17">
        <v>262059.57666000002</v>
      </c>
      <c r="BI271" s="17">
        <v>257466.74100000001</v>
      </c>
      <c r="BJ271" s="17">
        <v>231458.99322</v>
      </c>
      <c r="BK271" s="17">
        <v>246724.93314000001</v>
      </c>
      <c r="BL271" s="17">
        <v>264113.81430000003</v>
      </c>
      <c r="BM271" s="17">
        <v>277624.37724</v>
      </c>
      <c r="BN271" s="17">
        <v>290660.88533999998</v>
      </c>
      <c r="BO271" s="17">
        <v>278435.07971999998</v>
      </c>
      <c r="BP271" s="17">
        <v>276109.46285999997</v>
      </c>
      <c r="BQ271" s="17">
        <v>252228.09149999998</v>
      </c>
      <c r="BR271" s="17">
        <v>246405.4614</v>
      </c>
      <c r="BS271" s="17">
        <v>261942.78054000001</v>
      </c>
      <c r="BT271" s="17">
        <v>262210.72458000004</v>
      </c>
      <c r="BU271" s="17">
        <v>260317.94039999999</v>
      </c>
      <c r="BV271" s="17">
        <v>265305.82176000002</v>
      </c>
      <c r="BW271" s="17">
        <v>277335.82211999997</v>
      </c>
      <c r="BX271" s="17">
        <v>275772.81521999999</v>
      </c>
      <c r="BY271" s="17">
        <v>275769.38004000002</v>
      </c>
      <c r="BZ271" s="17">
        <v>265841.70984000002</v>
      </c>
      <c r="CA271" s="17">
        <v>274288.81745999999</v>
      </c>
      <c r="CB271" s="17">
        <v>283677.16440000001</v>
      </c>
      <c r="CC271" s="17">
        <v>306469.58370000002</v>
      </c>
      <c r="CD271" s="17">
        <v>323435.93771999999</v>
      </c>
      <c r="CE271" s="17">
        <v>336912.14886000002</v>
      </c>
      <c r="CF271" s="17">
        <v>352786.11563999997</v>
      </c>
      <c r="CG271" s="17">
        <v>364689.01433999999</v>
      </c>
      <c r="CH271" s="17">
        <v>366856.61291999999</v>
      </c>
      <c r="CI271" s="17">
        <v>380027.09304000001</v>
      </c>
      <c r="CJ271" s="17">
        <v>354630.80729999999</v>
      </c>
      <c r="CK271" s="17">
        <v>345541.32101999997</v>
      </c>
      <c r="CL271" s="17">
        <v>339821.74631999998</v>
      </c>
      <c r="CM271" s="17">
        <v>338591.95188000001</v>
      </c>
      <c r="CN271" s="17">
        <v>354342.25218000001</v>
      </c>
      <c r="CO271" s="17">
        <v>374218.20366</v>
      </c>
      <c r="CP271" s="17">
        <v>389803.61531999998</v>
      </c>
      <c r="CQ271" s="17">
        <v>377880.10553999996</v>
      </c>
      <c r="CR271" s="17">
        <v>295899.53484000004</v>
      </c>
      <c r="CS271" s="17">
        <v>310409.73515999998</v>
      </c>
      <c r="CT271" s="17">
        <v>331371.20351999998</v>
      </c>
      <c r="CU271" s="17">
        <v>343518</v>
      </c>
      <c r="CV271" s="17">
        <v>348681.07553999999</v>
      </c>
      <c r="CW271" s="17">
        <v>355791.89813999995</v>
      </c>
      <c r="CX271" s="17">
        <v>346784.85618</v>
      </c>
      <c r="CY271" s="17">
        <v>334737.67992000002</v>
      </c>
      <c r="CZ271" s="17">
        <v>355918.99979999999</v>
      </c>
      <c r="DA271" s="17">
        <v>370587.21839999995</v>
      </c>
    </row>
    <row r="272" spans="52:105" x14ac:dyDescent="0.25">
      <c r="BA272" s="17" t="s">
        <v>309</v>
      </c>
      <c r="BE272" s="17">
        <v>177825.58719999998</v>
      </c>
      <c r="BF272" s="17">
        <v>192071.37279999998</v>
      </c>
      <c r="BG272" s="17">
        <v>240066.96959999998</v>
      </c>
      <c r="BH272" s="17">
        <v>272154.36799999996</v>
      </c>
      <c r="BI272" s="17">
        <v>279564.44160000002</v>
      </c>
      <c r="BJ272" s="17">
        <v>250425.70239999998</v>
      </c>
      <c r="BK272" s="17">
        <v>252880.89600000001</v>
      </c>
      <c r="BL272" s="17">
        <v>269468.62079999998</v>
      </c>
      <c r="BM272" s="17">
        <v>287366.86080000002</v>
      </c>
      <c r="BN272" s="17">
        <v>301980.72320000007</v>
      </c>
      <c r="BO272" s="17">
        <v>287419.44320000004</v>
      </c>
      <c r="BP272" s="17">
        <v>286594.304</v>
      </c>
      <c r="BQ272" s="17">
        <v>244884.32640000002</v>
      </c>
      <c r="BR272" s="17">
        <v>217929.77919999999</v>
      </c>
      <c r="BS272" s="17">
        <v>245450.59840000002</v>
      </c>
      <c r="BT272" s="17">
        <v>251360.05120000002</v>
      </c>
      <c r="BU272" s="17">
        <v>242247.11679999999</v>
      </c>
      <c r="BV272" s="17">
        <v>254587.80160000001</v>
      </c>
      <c r="BW272" s="17">
        <v>276288.15360000002</v>
      </c>
      <c r="BX272" s="17">
        <v>289749.24800000002</v>
      </c>
      <c r="BY272" s="17">
        <v>281255.16800000001</v>
      </c>
      <c r="BZ272" s="17">
        <v>264825.19040000002</v>
      </c>
      <c r="CA272" s="17">
        <v>264505.65120000002</v>
      </c>
      <c r="CB272" s="17">
        <v>282416.02560000005</v>
      </c>
      <c r="CC272" s="17">
        <v>309204.73599999998</v>
      </c>
      <c r="CD272" s="17">
        <v>334076.21119999996</v>
      </c>
      <c r="CE272" s="17">
        <v>342618.82880000002</v>
      </c>
      <c r="CF272" s="17">
        <v>358349.05600000004</v>
      </c>
      <c r="CG272" s="17">
        <v>366272.81920000003</v>
      </c>
      <c r="CH272" s="17">
        <v>359683.84000000003</v>
      </c>
      <c r="CI272" s="17">
        <v>381210.26560000004</v>
      </c>
      <c r="CJ272" s="17">
        <v>339860.27520000003</v>
      </c>
      <c r="CK272" s="17">
        <v>315482.26559999998</v>
      </c>
      <c r="CL272" s="17">
        <v>317816.1152</v>
      </c>
      <c r="CM272" s="17">
        <v>330140.62079999998</v>
      </c>
      <c r="CN272" s="17">
        <v>356990.00320000004</v>
      </c>
      <c r="CO272" s="17">
        <v>374681.95839999994</v>
      </c>
      <c r="CP272" s="17">
        <v>389190.65600000002</v>
      </c>
      <c r="CQ272" s="17">
        <v>380987.80159999995</v>
      </c>
      <c r="CR272" s="17">
        <v>299638.78399999999</v>
      </c>
      <c r="CS272" s="17">
        <v>333926.55359999998</v>
      </c>
      <c r="CT272" s="17">
        <v>376955.13599999994</v>
      </c>
      <c r="CU272" s="17">
        <v>404480</v>
      </c>
      <c r="CV272" s="17">
        <v>390626.56</v>
      </c>
      <c r="CW272" s="17">
        <v>395799.85920000001</v>
      </c>
      <c r="CX272" s="17">
        <v>362478.79680000001</v>
      </c>
      <c r="CY272" s="17">
        <v>333453.31199999998</v>
      </c>
      <c r="CZ272" s="17">
        <v>357924.35199999996</v>
      </c>
      <c r="DA272" s="17">
        <v>368323.53280000004</v>
      </c>
    </row>
    <row r="273" spans="53:105" x14ac:dyDescent="0.25">
      <c r="BA273" s="17" t="s">
        <v>310</v>
      </c>
      <c r="BE273" s="17">
        <v>10321.3737</v>
      </c>
      <c r="BF273" s="17">
        <v>10101.845340000002</v>
      </c>
      <c r="BG273" s="17">
        <v>11252.598840000001</v>
      </c>
      <c r="BH273" s="17">
        <v>12799.9197</v>
      </c>
      <c r="BI273" s="17">
        <v>13745.307960000002</v>
      </c>
      <c r="BJ273" s="17">
        <v>12860.11296</v>
      </c>
      <c r="BK273" s="17">
        <v>14513.657220000001</v>
      </c>
      <c r="BL273" s="17">
        <v>17445.423059999997</v>
      </c>
      <c r="BM273" s="17">
        <v>19977.080760000001</v>
      </c>
      <c r="BN273" s="17">
        <v>23185.027440000002</v>
      </c>
      <c r="BO273" s="17">
        <v>26361.107100000001</v>
      </c>
      <c r="BP273" s="17">
        <v>28882.142459999999</v>
      </c>
      <c r="BQ273" s="17">
        <v>31204.894140000004</v>
      </c>
      <c r="BR273" s="17">
        <v>34589.879820000002</v>
      </c>
      <c r="BS273" s="17">
        <v>41593.542659999999</v>
      </c>
      <c r="BT273" s="17">
        <v>44755.459199999998</v>
      </c>
      <c r="BU273" s="17">
        <v>46047.843900000007</v>
      </c>
      <c r="BV273" s="17">
        <v>50767.70364</v>
      </c>
      <c r="BW273" s="17">
        <v>55452.155580000006</v>
      </c>
      <c r="BX273" s="17">
        <v>56779.948080000002</v>
      </c>
      <c r="BY273" s="17">
        <v>60373.839779999995</v>
      </c>
      <c r="BZ273" s="17">
        <v>61832.64114</v>
      </c>
      <c r="CA273" s="17">
        <v>68071.495500000005</v>
      </c>
      <c r="CB273" s="17">
        <v>74048.332139999999</v>
      </c>
      <c r="CC273" s="17">
        <v>86299.430940000006</v>
      </c>
      <c r="CD273" s="17">
        <v>109208.27754000001</v>
      </c>
      <c r="CE273" s="17">
        <v>131929.46280000001</v>
      </c>
      <c r="CF273" s="17">
        <v>159420.07871999999</v>
      </c>
      <c r="CG273" s="17">
        <v>187625.93220000004</v>
      </c>
      <c r="CH273" s="17">
        <v>223724.18429999999</v>
      </c>
      <c r="CI273" s="17">
        <v>281180.42136000004</v>
      </c>
      <c r="CJ273" s="17">
        <v>266238.32975999999</v>
      </c>
      <c r="CK273" s="17">
        <v>236630.32739999998</v>
      </c>
      <c r="CL273" s="17">
        <v>254879.50751999998</v>
      </c>
      <c r="CM273" s="17">
        <v>277901.65908000001</v>
      </c>
      <c r="CN273" s="17">
        <v>296830.66895999998</v>
      </c>
      <c r="CO273" s="17">
        <v>328743.71909999999</v>
      </c>
      <c r="CP273" s="17">
        <v>366318.47645999998</v>
      </c>
      <c r="CQ273" s="17">
        <v>375081.90696000005</v>
      </c>
      <c r="CR273" s="17">
        <v>325263.13235999999</v>
      </c>
      <c r="CS273" s="17">
        <v>345739.46309999994</v>
      </c>
      <c r="CT273" s="17">
        <v>355179.18258000002</v>
      </c>
      <c r="CU273" s="17">
        <v>354078</v>
      </c>
      <c r="CV273" s="17">
        <v>357023.92895999999</v>
      </c>
      <c r="CW273" s="17">
        <v>358518.13812000002</v>
      </c>
      <c r="CX273" s="17">
        <v>363765.57407999999</v>
      </c>
      <c r="CY273" s="17">
        <v>366484.89312000002</v>
      </c>
      <c r="CZ273" s="17">
        <v>381136.64075999998</v>
      </c>
      <c r="DA273" s="17">
        <v>409919.64138000004</v>
      </c>
    </row>
    <row r="274" spans="53:105" x14ac:dyDescent="0.25">
      <c r="BA274" s="17" t="s">
        <v>311</v>
      </c>
      <c r="BE274" s="17">
        <v>89988.964500000016</v>
      </c>
      <c r="BF274" s="17">
        <v>88312.403249999988</v>
      </c>
      <c r="BG274" s="17">
        <v>98408.61825</v>
      </c>
      <c r="BH274" s="17">
        <v>109691.32275000001</v>
      </c>
      <c r="BI274" s="17">
        <v>106748.43574999999</v>
      </c>
      <c r="BJ274" s="17">
        <v>88302.577250000002</v>
      </c>
      <c r="BK274" s="17">
        <v>96315.680250000005</v>
      </c>
      <c r="BL274" s="17">
        <v>106264.50525</v>
      </c>
      <c r="BM274" s="17">
        <v>111742.50025000001</v>
      </c>
      <c r="BN274" s="17">
        <v>115311.79475</v>
      </c>
      <c r="BO274" s="17">
        <v>107830.524</v>
      </c>
      <c r="BP274" s="17">
        <v>105743.72725</v>
      </c>
      <c r="BQ274" s="17">
        <v>96658.361999999994</v>
      </c>
      <c r="BR274" s="17">
        <v>99700.737250000006</v>
      </c>
      <c r="BS274" s="17">
        <v>110519.16325</v>
      </c>
      <c r="BT274" s="17">
        <v>110509.33725</v>
      </c>
      <c r="BU274" s="17">
        <v>112313.63649999999</v>
      </c>
      <c r="BV274" s="17">
        <v>116069.625</v>
      </c>
      <c r="BW274" s="17">
        <v>120020.90525000001</v>
      </c>
      <c r="BX274" s="17">
        <v>121104.22175000001</v>
      </c>
      <c r="BY274" s="17">
        <v>117248.745</v>
      </c>
      <c r="BZ274" s="17">
        <v>110530.2175</v>
      </c>
      <c r="CA274" s="17">
        <v>118340.65925000001</v>
      </c>
      <c r="CB274" s="17">
        <v>126362.36</v>
      </c>
      <c r="CC274" s="17">
        <v>135865.33025</v>
      </c>
      <c r="CD274" s="17">
        <v>140543.73450000002</v>
      </c>
      <c r="CE274" s="17">
        <v>145044.04250000001</v>
      </c>
      <c r="CF274" s="17">
        <v>151356.01925000001</v>
      </c>
      <c r="CG274" s="17">
        <v>157005.96924999999</v>
      </c>
      <c r="CH274" s="17">
        <v>160916.71725000002</v>
      </c>
      <c r="CI274" s="17">
        <v>170330.02524999998</v>
      </c>
      <c r="CJ274" s="17">
        <v>150735.753</v>
      </c>
      <c r="CK274" s="17">
        <v>138681.70749999999</v>
      </c>
      <c r="CL274" s="17">
        <v>135188.56450000001</v>
      </c>
      <c r="CM274" s="17">
        <v>136527.35700000002</v>
      </c>
      <c r="CN274" s="17">
        <v>138587.13225</v>
      </c>
      <c r="CO274" s="17">
        <v>138819.2715</v>
      </c>
      <c r="CP274" s="17">
        <v>142953.56100000002</v>
      </c>
      <c r="CQ274" s="17">
        <v>137279.046</v>
      </c>
      <c r="CR274" s="17">
        <v>110107.69949999999</v>
      </c>
      <c r="CS274" s="17">
        <v>113968.08925</v>
      </c>
      <c r="CT274" s="17">
        <v>120062.66575000001</v>
      </c>
      <c r="CU274" s="17">
        <v>122825</v>
      </c>
      <c r="CV274" s="17">
        <v>123701.97050000001</v>
      </c>
      <c r="CW274" s="17">
        <v>126539.22800000002</v>
      </c>
      <c r="CX274" s="17">
        <v>126793.47575</v>
      </c>
      <c r="CY274" s="17">
        <v>126578.53199999999</v>
      </c>
      <c r="CZ274" s="17">
        <v>129221.726</v>
      </c>
      <c r="DA274" s="17">
        <v>131088.666</v>
      </c>
    </row>
    <row r="275" spans="53:105" x14ac:dyDescent="0.25">
      <c r="BA275" s="17" t="s">
        <v>312</v>
      </c>
      <c r="BE275" s="17">
        <v>350305.80415723094</v>
      </c>
      <c r="BF275" s="17">
        <v>392559.91353617277</v>
      </c>
      <c r="BG275" s="17">
        <v>407850.76126051374</v>
      </c>
      <c r="BH275" s="17">
        <v>459306.1950462737</v>
      </c>
      <c r="BI275" s="17">
        <v>410546.288096509</v>
      </c>
      <c r="BJ275" s="17">
        <v>374641.61558812304</v>
      </c>
      <c r="BK275" s="17">
        <v>425840.11478937819</v>
      </c>
      <c r="BL275" s="17">
        <v>462832.73901960196</v>
      </c>
      <c r="BM275" s="17">
        <v>494715.33250622335</v>
      </c>
      <c r="BN275" s="17">
        <v>492215.89991063281</v>
      </c>
      <c r="BO275" s="17">
        <v>420542.77414146828</v>
      </c>
      <c r="BP275" s="17">
        <v>411814.36548627185</v>
      </c>
      <c r="BQ275" s="17">
        <v>373611.46130677674</v>
      </c>
      <c r="BR275" s="17">
        <v>426623.10419158323</v>
      </c>
      <c r="BS275" s="17">
        <v>478611.27766443224</v>
      </c>
      <c r="BT275" s="17">
        <v>498783.79687903932</v>
      </c>
      <c r="BU275" s="17">
        <v>514533.19279094139</v>
      </c>
      <c r="BV275" s="17">
        <v>525270.83801790455</v>
      </c>
      <c r="BW275" s="17">
        <v>552377.47248839319</v>
      </c>
      <c r="BX275" s="17">
        <v>556880.28954255744</v>
      </c>
      <c r="BY275" s="17">
        <v>535331.05455838784</v>
      </c>
      <c r="BZ275" s="17">
        <v>506501.96574078302</v>
      </c>
      <c r="CA275" s="17">
        <v>541779.54700125975</v>
      </c>
      <c r="CB275" s="17">
        <v>563538.52142050443</v>
      </c>
      <c r="CC275" s="17">
        <v>602543.34700447775</v>
      </c>
      <c r="CD275" s="17">
        <v>607086.33234763518</v>
      </c>
      <c r="CE275" s="17">
        <v>617432.99045705888</v>
      </c>
      <c r="CF275" s="17">
        <v>677758.99260511727</v>
      </c>
      <c r="CG275" s="17">
        <v>733406.20715363324</v>
      </c>
      <c r="CH275" s="17">
        <v>789491.75398187188</v>
      </c>
      <c r="CI275" s="17">
        <v>736640.02423126635</v>
      </c>
      <c r="CJ275" s="17">
        <v>729469.78468395816</v>
      </c>
      <c r="CK275" s="17">
        <v>749947.11765671789</v>
      </c>
      <c r="CL275" s="17">
        <v>754915.60565144243</v>
      </c>
      <c r="CM275" s="17">
        <v>769543.51906827185</v>
      </c>
      <c r="CN275" s="17">
        <v>810142.48162186041</v>
      </c>
      <c r="CO275" s="17">
        <v>815774.34719765664</v>
      </c>
      <c r="CP275" s="17">
        <v>844402.67067017464</v>
      </c>
      <c r="CQ275" s="17">
        <v>737879.45178777247</v>
      </c>
      <c r="CR275" s="17">
        <v>619996.95387152326</v>
      </c>
      <c r="CS275" s="17">
        <v>711316.20850985509</v>
      </c>
      <c r="CT275" s="17">
        <v>773743.96154255362</v>
      </c>
      <c r="CU275" s="17">
        <v>806427</v>
      </c>
      <c r="CV275" s="17">
        <v>865587.78746256756</v>
      </c>
      <c r="CW275" s="17">
        <v>935208.59847751423</v>
      </c>
      <c r="CX275" s="17">
        <v>977748.85811002494</v>
      </c>
      <c r="CY275" s="17">
        <v>983835.21114325977</v>
      </c>
      <c r="CZ275" s="17">
        <v>987270.70096430928</v>
      </c>
      <c r="DA275" s="17">
        <v>1036690.1977467281</v>
      </c>
    </row>
    <row r="276" spans="53:105" x14ac:dyDescent="0.25">
      <c r="BA276" s="17" t="s">
        <v>313</v>
      </c>
      <c r="BE276" s="17">
        <v>39617.551999999996</v>
      </c>
      <c r="BF276" s="17">
        <v>41120.751360000002</v>
      </c>
      <c r="BG276" s="17">
        <v>47914.397440000001</v>
      </c>
      <c r="BH276" s="17">
        <v>50857.04</v>
      </c>
      <c r="BI276" s="17">
        <v>46832.514559999996</v>
      </c>
      <c r="BJ276" s="17">
        <v>40803.28512</v>
      </c>
      <c r="BK276" s="17">
        <v>44933.632640000003</v>
      </c>
      <c r="BL276" s="17">
        <v>51867.279360000008</v>
      </c>
      <c r="BM276" s="17">
        <v>56009.457920000008</v>
      </c>
      <c r="BN276" s="17">
        <v>55411.990400000002</v>
      </c>
      <c r="BO276" s="17">
        <v>53843.72032</v>
      </c>
      <c r="BP276" s="17">
        <v>53532.169600000001</v>
      </c>
      <c r="BQ276" s="17">
        <v>51001.641600000003</v>
      </c>
      <c r="BR276" s="17">
        <v>55195.745280000003</v>
      </c>
      <c r="BS276" s="17">
        <v>61204.599040000001</v>
      </c>
      <c r="BT276" s="17">
        <v>61870.42368</v>
      </c>
      <c r="BU276" s="17">
        <v>64163.016320000002</v>
      </c>
      <c r="BV276" s="17">
        <v>71905.117440000002</v>
      </c>
      <c r="BW276" s="17">
        <v>70983.610879999993</v>
      </c>
      <c r="BX276" s="17">
        <v>71408.213759999999</v>
      </c>
      <c r="BY276" s="17">
        <v>69600.693760000009</v>
      </c>
      <c r="BZ276" s="17">
        <v>64353.627520000002</v>
      </c>
      <c r="CA276" s="17">
        <v>69375.24672000001</v>
      </c>
      <c r="CB276" s="17">
        <v>71537.040639999992</v>
      </c>
      <c r="CC276" s="17">
        <v>74080.056960000002</v>
      </c>
      <c r="CD276" s="17">
        <v>75318.372480000005</v>
      </c>
      <c r="CE276" s="17">
        <v>76641.47712000001</v>
      </c>
      <c r="CF276" s="17">
        <v>84340.855040000009</v>
      </c>
      <c r="CG276" s="17">
        <v>89718.720000000001</v>
      </c>
      <c r="CH276" s="17">
        <v>91643.235840000008</v>
      </c>
      <c r="CI276" s="17">
        <v>96772.648960000006</v>
      </c>
      <c r="CJ276" s="17">
        <v>91987.650559999995</v>
      </c>
      <c r="CK276" s="17">
        <v>94299.96160000001</v>
      </c>
      <c r="CL276" s="17">
        <v>93044.556800000006</v>
      </c>
      <c r="CM276" s="17">
        <v>95055.176319999999</v>
      </c>
      <c r="CN276" s="17">
        <v>98670.216319999992</v>
      </c>
      <c r="CO276" s="17">
        <v>98119.415680000006</v>
      </c>
      <c r="CP276" s="17">
        <v>95203.064320000005</v>
      </c>
      <c r="CQ276" s="17">
        <v>82658.218240000002</v>
      </c>
      <c r="CR276" s="17">
        <v>62272.021760000003</v>
      </c>
      <c r="CS276" s="17">
        <v>59877.550720000007</v>
      </c>
      <c r="CT276" s="17">
        <v>58669.470079999999</v>
      </c>
      <c r="CU276" s="17">
        <v>65728</v>
      </c>
      <c r="CV276" s="17">
        <v>66343.214080000005</v>
      </c>
      <c r="CW276" s="17">
        <v>66742.183040000004</v>
      </c>
      <c r="CX276" s="17">
        <v>70497.223679999996</v>
      </c>
      <c r="CY276" s="17">
        <v>70501.167359999992</v>
      </c>
      <c r="CZ276" s="17">
        <v>70808.774400000009</v>
      </c>
      <c r="DA276" s="17">
        <v>70876.474239999996</v>
      </c>
    </row>
    <row r="277" spans="53:105" x14ac:dyDescent="0.25">
      <c r="BA277" s="17" t="s">
        <v>314</v>
      </c>
      <c r="BE277" s="17">
        <v>59788.297979999996</v>
      </c>
      <c r="BF277" s="17">
        <v>60038.888039999998</v>
      </c>
      <c r="BG277" s="17">
        <v>68915.379419999997</v>
      </c>
      <c r="BH277" s="17">
        <v>70246.152719999998</v>
      </c>
      <c r="BI277" s="17">
        <v>67407.169680000006</v>
      </c>
      <c r="BJ277" s="17">
        <v>64311.370739999998</v>
      </c>
      <c r="BK277" s="17">
        <v>67604.840100000001</v>
      </c>
      <c r="BL277" s="17">
        <v>73200.313800000004</v>
      </c>
      <c r="BM277" s="17">
        <v>74274.271200000003</v>
      </c>
      <c r="BN277" s="17">
        <v>74258.706600000005</v>
      </c>
      <c r="BO277" s="17">
        <v>69581.544299999994</v>
      </c>
      <c r="BP277" s="17">
        <v>72758.279160000006</v>
      </c>
      <c r="BQ277" s="17">
        <v>73788.655679999996</v>
      </c>
      <c r="BR277" s="17">
        <v>71928.685980000009</v>
      </c>
      <c r="BS277" s="17">
        <v>75776.255100000009</v>
      </c>
      <c r="BT277" s="17">
        <v>76412.847240000003</v>
      </c>
      <c r="BU277" s="17">
        <v>77570.853480000005</v>
      </c>
      <c r="BV277" s="17">
        <v>89809.298460000005</v>
      </c>
      <c r="BW277" s="17">
        <v>96102.06624</v>
      </c>
      <c r="BX277" s="17">
        <v>96603.246360000005</v>
      </c>
      <c r="BY277" s="17">
        <v>100707.63138000001</v>
      </c>
      <c r="BZ277" s="17">
        <v>101510.76474</v>
      </c>
      <c r="CA277" s="17">
        <v>105333.43049999999</v>
      </c>
      <c r="CB277" s="17">
        <v>112261.23396000001</v>
      </c>
      <c r="CC277" s="17">
        <v>114872.97383999999</v>
      </c>
      <c r="CD277" s="17">
        <v>120586.73849999999</v>
      </c>
      <c r="CE277" s="17">
        <v>128059.30296</v>
      </c>
      <c r="CF277" s="17">
        <v>138160.72836000001</v>
      </c>
      <c r="CG277" s="17">
        <v>144146.87351999999</v>
      </c>
      <c r="CH277" s="17">
        <v>141209.83350000001</v>
      </c>
      <c r="CI277" s="17">
        <v>157085.7255</v>
      </c>
      <c r="CJ277" s="17">
        <v>143518.06367999999</v>
      </c>
      <c r="CK277" s="17">
        <v>152095.71474</v>
      </c>
      <c r="CL277" s="17">
        <v>156038.22792</v>
      </c>
      <c r="CM277" s="17">
        <v>156041.34084000002</v>
      </c>
      <c r="CN277" s="17">
        <v>169269.69438</v>
      </c>
      <c r="CO277" s="17">
        <v>173965.53419999999</v>
      </c>
      <c r="CP277" s="17">
        <v>173579.53212000002</v>
      </c>
      <c r="CQ277" s="17">
        <v>179915.88078000001</v>
      </c>
      <c r="CR277" s="17">
        <v>168479.01269999999</v>
      </c>
      <c r="CS277" s="17">
        <v>165700.7316</v>
      </c>
      <c r="CT277" s="17">
        <v>164055.55338000003</v>
      </c>
      <c r="CU277" s="17">
        <v>155646</v>
      </c>
      <c r="CV277" s="17">
        <v>165766.10292</v>
      </c>
      <c r="CW277" s="17">
        <v>160253.12159999998</v>
      </c>
      <c r="CX277" s="17">
        <v>162281.18898000001</v>
      </c>
      <c r="CY277" s="17">
        <v>162578.47283999997</v>
      </c>
      <c r="CZ277" s="17">
        <v>164615.87898000001</v>
      </c>
      <c r="DA277" s="17">
        <v>168686.02188000001</v>
      </c>
    </row>
    <row r="278" spans="53:105" x14ac:dyDescent="0.25">
      <c r="BA278" s="17" t="s">
        <v>315</v>
      </c>
      <c r="BE278" s="17">
        <v>488296.49848000007</v>
      </c>
      <c r="BF278" s="17">
        <v>501860.78784</v>
      </c>
      <c r="BG278" s="17">
        <v>532367.00004000007</v>
      </c>
      <c r="BH278" s="17">
        <v>538181.54680000001</v>
      </c>
      <c r="BI278" s="17">
        <v>567200.52515999996</v>
      </c>
      <c r="BJ278" s="17">
        <v>557210.97256000002</v>
      </c>
      <c r="BK278" s="17">
        <v>590969.3888800001</v>
      </c>
      <c r="BL278" s="17">
        <v>598378.68036</v>
      </c>
      <c r="BM278" s="17">
        <v>615562.50267999992</v>
      </c>
      <c r="BN278" s="17">
        <v>613931.92099999997</v>
      </c>
      <c r="BO278" s="17">
        <v>622317.76964000007</v>
      </c>
      <c r="BP278" s="17">
        <v>633982.70012000005</v>
      </c>
      <c r="BQ278" s="17">
        <v>648631.05752000003</v>
      </c>
      <c r="BR278" s="17">
        <v>649311.95976</v>
      </c>
      <c r="BS278" s="17">
        <v>658611.65087999997</v>
      </c>
      <c r="BT278" s="17">
        <v>676789.94884000008</v>
      </c>
      <c r="BU278" s="17">
        <v>682416.3515600001</v>
      </c>
      <c r="BV278" s="17">
        <v>715843.27600000007</v>
      </c>
      <c r="BW278" s="17">
        <v>734353.06583999994</v>
      </c>
      <c r="BX278" s="17">
        <v>754072.35308000003</v>
      </c>
      <c r="BY278" s="17">
        <v>753346.65464000008</v>
      </c>
      <c r="BZ278" s="17">
        <v>765817.91671999998</v>
      </c>
      <c r="CA278" s="17">
        <v>782213.32592000009</v>
      </c>
      <c r="CB278" s="17">
        <v>791584.69096000004</v>
      </c>
      <c r="CC278" s="17">
        <v>810775.38303999987</v>
      </c>
      <c r="CD278" s="17">
        <v>838092.10580000002</v>
      </c>
      <c r="CE278" s="17">
        <v>832152.12968000013</v>
      </c>
      <c r="CF278" s="17">
        <v>863697.61372000014</v>
      </c>
      <c r="CG278" s="17">
        <v>883640.88196000014</v>
      </c>
      <c r="CH278" s="17">
        <v>860472.28732000012</v>
      </c>
      <c r="CI278" s="17">
        <v>872558.30207999994</v>
      </c>
      <c r="CJ278" s="17">
        <v>867066.2879600001</v>
      </c>
      <c r="CK278" s="17">
        <v>856198.72984000004</v>
      </c>
      <c r="CL278" s="17">
        <v>867191.71732000005</v>
      </c>
      <c r="CM278" s="17">
        <v>867800.94564000017</v>
      </c>
      <c r="CN278" s="17">
        <v>899427.06284000014</v>
      </c>
      <c r="CO278" s="17">
        <v>906128.57435999997</v>
      </c>
      <c r="CP278" s="17">
        <v>910948.64548000006</v>
      </c>
      <c r="CQ278" s="17">
        <v>900314.02759999991</v>
      </c>
      <c r="CR278" s="17">
        <v>907777.07451999991</v>
      </c>
      <c r="CS278" s="17">
        <v>902903.24796000007</v>
      </c>
      <c r="CT278" s="17">
        <v>888219.05359999998</v>
      </c>
      <c r="CU278" s="17">
        <v>895924</v>
      </c>
      <c r="CV278" s="17">
        <v>911226.38192000007</v>
      </c>
      <c r="CW278" s="17">
        <v>905931.47108000016</v>
      </c>
      <c r="CX278" s="17">
        <v>938328.08292000007</v>
      </c>
      <c r="CY278" s="17">
        <v>950987.48904000001</v>
      </c>
      <c r="CZ278" s="17">
        <v>963109.34075999993</v>
      </c>
      <c r="DA278" s="17">
        <v>971898.35520000011</v>
      </c>
    </row>
    <row r="279" spans="53:105" x14ac:dyDescent="0.25">
      <c r="BA279" s="17" t="s">
        <v>316</v>
      </c>
      <c r="BE279" s="17">
        <v>73644.982650000005</v>
      </c>
      <c r="BF279" s="17">
        <v>78079.203450000001</v>
      </c>
      <c r="BG279" s="17">
        <v>85196.913750000007</v>
      </c>
      <c r="BH279" s="17">
        <v>86362.344450000004</v>
      </c>
      <c r="BI279" s="17">
        <v>78579.707850000006</v>
      </c>
      <c r="BJ279" s="17">
        <v>76940.142300000007</v>
      </c>
      <c r="BK279" s="17">
        <v>85311.181800000006</v>
      </c>
      <c r="BL279" s="17">
        <v>94333.704299999998</v>
      </c>
      <c r="BM279" s="17">
        <v>93249.967499999999</v>
      </c>
      <c r="BN279" s="17">
        <v>92920.089599999992</v>
      </c>
      <c r="BO279" s="17">
        <v>86886.116099999999</v>
      </c>
      <c r="BP279" s="17">
        <v>83959.096050000007</v>
      </c>
      <c r="BQ279" s="17">
        <v>77461.845750000008</v>
      </c>
      <c r="BR279" s="17">
        <v>86885.59904999999</v>
      </c>
      <c r="BS279" s="17">
        <v>88105.837050000002</v>
      </c>
      <c r="BT279" s="17">
        <v>84766.211100000015</v>
      </c>
      <c r="BU279" s="17">
        <v>87477.621300000013</v>
      </c>
      <c r="BV279" s="17">
        <v>99029.5524</v>
      </c>
      <c r="BW279" s="17">
        <v>99342.367650000015</v>
      </c>
      <c r="BX279" s="17">
        <v>100719.78885</v>
      </c>
      <c r="BY279" s="17">
        <v>96351.750450000007</v>
      </c>
      <c r="BZ279" s="17">
        <v>95460.873300000007</v>
      </c>
      <c r="CA279" s="17">
        <v>101191.85550000001</v>
      </c>
      <c r="CB279" s="17">
        <v>105856.16355000001</v>
      </c>
      <c r="CC279" s="17">
        <v>111571.11719999999</v>
      </c>
      <c r="CD279" s="17">
        <v>109709.7372</v>
      </c>
      <c r="CE279" s="17">
        <v>107793.03285</v>
      </c>
      <c r="CF279" s="17">
        <v>111280.01805</v>
      </c>
      <c r="CG279" s="17">
        <v>109673.54370000001</v>
      </c>
      <c r="CH279" s="17">
        <v>110928.9411</v>
      </c>
      <c r="CI279" s="17">
        <v>108680.8077</v>
      </c>
      <c r="CJ279" s="17">
        <v>97781.393700000015</v>
      </c>
      <c r="CK279" s="17">
        <v>97215.22395</v>
      </c>
      <c r="CL279" s="17">
        <v>93090.716099999991</v>
      </c>
      <c r="CM279" s="17">
        <v>93246.348149999991</v>
      </c>
      <c r="CN279" s="17">
        <v>94132.571849999993</v>
      </c>
      <c r="CO279" s="17">
        <v>84778.10325</v>
      </c>
      <c r="CP279" s="17">
        <v>75091.688549999992</v>
      </c>
      <c r="CQ279" s="17">
        <v>63731.582999999999</v>
      </c>
      <c r="CR279" s="17">
        <v>51639.851699999999</v>
      </c>
      <c r="CS279" s="17">
        <v>54239.06205</v>
      </c>
      <c r="CT279" s="17">
        <v>53002.278449999998</v>
      </c>
      <c r="CU279" s="17">
        <v>51705</v>
      </c>
      <c r="CV279" s="17">
        <v>53608.778100000003</v>
      </c>
      <c r="CW279" s="17">
        <v>54536.3658</v>
      </c>
      <c r="CX279" s="17">
        <v>52649.133300000001</v>
      </c>
      <c r="CY279" s="17">
        <v>51618.135599999994</v>
      </c>
      <c r="CZ279" s="17">
        <v>52870.430700000004</v>
      </c>
      <c r="DA279" s="17">
        <v>54075.674249999996</v>
      </c>
    </row>
    <row r="280" spans="53:105" x14ac:dyDescent="0.25">
      <c r="BA280" s="17" t="s">
        <v>317</v>
      </c>
      <c r="BE280" s="17">
        <v>85283.163680000012</v>
      </c>
      <c r="BF280" s="17">
        <v>87991.712379999997</v>
      </c>
      <c r="BG280" s="17">
        <v>86245.096080000018</v>
      </c>
      <c r="BH280" s="17">
        <v>87719.037119999994</v>
      </c>
      <c r="BI280" s="17">
        <v>82381.845260000002</v>
      </c>
      <c r="BJ280" s="17">
        <v>81450.188819999996</v>
      </c>
      <c r="BK280" s="17">
        <v>83741.197539999994</v>
      </c>
      <c r="BL280" s="17">
        <v>87834.392359999998</v>
      </c>
      <c r="BM280" s="17">
        <v>89186.654700000014</v>
      </c>
      <c r="BN280" s="17">
        <v>84440.418919999996</v>
      </c>
      <c r="BO280" s="17">
        <v>85258.25308000001</v>
      </c>
      <c r="BP280" s="17">
        <v>85434.926720000003</v>
      </c>
      <c r="BQ280" s="17">
        <v>85956.707980000007</v>
      </c>
      <c r="BR280" s="17">
        <v>87532.590859999997</v>
      </c>
      <c r="BS280" s="17">
        <v>87430.265780000002</v>
      </c>
      <c r="BT280" s="17">
        <v>84470.886500000008</v>
      </c>
      <c r="BU280" s="17">
        <v>83111.917460000011</v>
      </c>
      <c r="BV280" s="17">
        <v>90729.578940000021</v>
      </c>
      <c r="BW280" s="17">
        <v>90784.573880000011</v>
      </c>
      <c r="BX280" s="17">
        <v>86429.817760000005</v>
      </c>
      <c r="BY280" s="17">
        <v>84966.032579999999</v>
      </c>
      <c r="BZ280" s="17">
        <v>85012.021380000006</v>
      </c>
      <c r="CA280" s="17">
        <v>89381.53224</v>
      </c>
      <c r="CB280" s="17">
        <v>92411.236059999996</v>
      </c>
      <c r="CC280" s="17">
        <v>96251.875719999996</v>
      </c>
      <c r="CD280" s="17">
        <v>96761.201679999998</v>
      </c>
      <c r="CE280" s="17">
        <v>96912.964719999989</v>
      </c>
      <c r="CF280" s="17">
        <v>100668.14185999999</v>
      </c>
      <c r="CG280" s="17">
        <v>90580.498580000014</v>
      </c>
      <c r="CH280" s="17">
        <v>86910.783960000001</v>
      </c>
      <c r="CI280" s="17">
        <v>85719.865659999996</v>
      </c>
      <c r="CJ280" s="17">
        <v>66764.623640000005</v>
      </c>
      <c r="CK280" s="17">
        <v>58055.87788</v>
      </c>
      <c r="CL280" s="17">
        <v>50904.619480000001</v>
      </c>
      <c r="CM280" s="17">
        <v>44177.032899999998</v>
      </c>
      <c r="CN280" s="17">
        <v>45133.216699999997</v>
      </c>
      <c r="CO280" s="17">
        <v>43462.290300000001</v>
      </c>
      <c r="CP280" s="17">
        <v>32625.604440000003</v>
      </c>
      <c r="CQ280" s="17">
        <v>28675.933000000005</v>
      </c>
      <c r="CR280" s="17">
        <v>25786.303400000001</v>
      </c>
      <c r="CS280" s="17">
        <v>24429.058939999999</v>
      </c>
      <c r="CT280" s="17">
        <v>25488.525919999996</v>
      </c>
      <c r="CU280" s="17">
        <v>19162</v>
      </c>
      <c r="CV280" s="17">
        <v>19020.009580000002</v>
      </c>
      <c r="CW280" s="17">
        <v>18218.84636</v>
      </c>
      <c r="CX280" s="17">
        <v>17601.44672</v>
      </c>
      <c r="CY280" s="17">
        <v>17308.076500000003</v>
      </c>
      <c r="CZ280" s="17">
        <v>17782.527620000001</v>
      </c>
      <c r="DA280" s="17">
        <v>18491.713240000001</v>
      </c>
    </row>
    <row r="281" spans="53:105" x14ac:dyDescent="0.25">
      <c r="BA281" s="17" t="s">
        <v>318</v>
      </c>
      <c r="BE281" s="17">
        <v>131844.03990999999</v>
      </c>
      <c r="BF281" s="17">
        <v>132314.7389</v>
      </c>
      <c r="BG281" s="17">
        <v>142516.19989999998</v>
      </c>
      <c r="BH281" s="17">
        <v>153285.00531000001</v>
      </c>
      <c r="BI281" s="17">
        <v>154287.25410999998</v>
      </c>
      <c r="BJ281" s="17">
        <v>139794.02056999999</v>
      </c>
      <c r="BK281" s="17">
        <v>152621.01548</v>
      </c>
      <c r="BL281" s="17">
        <v>162135.22016</v>
      </c>
      <c r="BM281" s="17">
        <v>170004.66297000003</v>
      </c>
      <c r="BN281" s="17">
        <v>169678.93210999999</v>
      </c>
      <c r="BO281" s="17">
        <v>164628.31404999999</v>
      </c>
      <c r="BP281" s="17">
        <v>165669.93690999999</v>
      </c>
      <c r="BQ281" s="17">
        <v>166367.93161</v>
      </c>
      <c r="BR281" s="17">
        <v>175941.19738</v>
      </c>
      <c r="BS281" s="17">
        <v>181931.42369000003</v>
      </c>
      <c r="BT281" s="17">
        <v>181469.67335000003</v>
      </c>
      <c r="BU281" s="17">
        <v>189528.82754</v>
      </c>
      <c r="BV281" s="17">
        <v>194774.52617</v>
      </c>
      <c r="BW281" s="17">
        <v>202119.57809</v>
      </c>
      <c r="BX281" s="17">
        <v>204854.28552999999</v>
      </c>
      <c r="BY281" s="17">
        <v>204893.65959000002</v>
      </c>
      <c r="BZ281" s="17">
        <v>205178.22665999999</v>
      </c>
      <c r="CA281" s="17">
        <v>207422.54807999998</v>
      </c>
      <c r="CB281" s="17">
        <v>208804.21964000002</v>
      </c>
      <c r="CC281" s="17">
        <v>216577.01702999999</v>
      </c>
      <c r="CD281" s="17">
        <v>218391.80325</v>
      </c>
      <c r="CE281" s="17">
        <v>215936.29369000002</v>
      </c>
      <c r="CF281" s="17">
        <v>220421.35707000003</v>
      </c>
      <c r="CG281" s="17">
        <v>220829.41550999999</v>
      </c>
      <c r="CH281" s="17">
        <v>223574.86133000001</v>
      </c>
      <c r="CI281" s="17">
        <v>217142.57171000002</v>
      </c>
      <c r="CJ281" s="17">
        <v>206235.95709000004</v>
      </c>
      <c r="CK281" s="17">
        <v>207494.13728</v>
      </c>
      <c r="CL281" s="17">
        <v>201285.56391</v>
      </c>
      <c r="CM281" s="17">
        <v>201602.34612</v>
      </c>
      <c r="CN281" s="17">
        <v>201156.70335000003</v>
      </c>
      <c r="CO281" s="17">
        <v>198803.2084</v>
      </c>
      <c r="CP281" s="17">
        <v>200859.60817000002</v>
      </c>
      <c r="CQ281" s="17">
        <v>191612.07326</v>
      </c>
      <c r="CR281" s="17">
        <v>173063.31154</v>
      </c>
      <c r="CS281" s="17">
        <v>175697.7941</v>
      </c>
      <c r="CT281" s="17">
        <v>176003.83792999998</v>
      </c>
      <c r="CU281" s="17">
        <v>178973</v>
      </c>
      <c r="CV281" s="17">
        <v>178838.77025</v>
      </c>
      <c r="CW281" s="17">
        <v>177242.33109000002</v>
      </c>
      <c r="CX281" s="17">
        <v>175898.24386000002</v>
      </c>
      <c r="CY281" s="17">
        <v>174181.89278999998</v>
      </c>
      <c r="CZ281" s="17">
        <v>170366.18843000004</v>
      </c>
      <c r="DA281" s="17">
        <v>170963.95825</v>
      </c>
    </row>
    <row r="282" spans="53:105" x14ac:dyDescent="0.25">
      <c r="BA282" s="17" t="s">
        <v>319</v>
      </c>
      <c r="BE282" s="17">
        <v>51174.886700000003</v>
      </c>
      <c r="BF282" s="17">
        <v>50778.523550000005</v>
      </c>
      <c r="BG282" s="17">
        <v>56272.764950000004</v>
      </c>
      <c r="BH282" s="17">
        <v>58976.67624999999</v>
      </c>
      <c r="BI282" s="17">
        <v>58016.098050000008</v>
      </c>
      <c r="BJ282" s="17">
        <v>55153.475299999991</v>
      </c>
      <c r="BK282" s="17">
        <v>59035.673699999999</v>
      </c>
      <c r="BL282" s="17">
        <v>64124.411500000002</v>
      </c>
      <c r="BM282" s="17">
        <v>68114.633400000006</v>
      </c>
      <c r="BN282" s="17">
        <v>69882.89499999999</v>
      </c>
      <c r="BO282" s="17">
        <v>70307.510450000002</v>
      </c>
      <c r="BP282" s="17">
        <v>71951.129549999998</v>
      </c>
      <c r="BQ282" s="17">
        <v>76783.103799999997</v>
      </c>
      <c r="BR282" s="17">
        <v>80533.181150000004</v>
      </c>
      <c r="BS282" s="17">
        <v>86782.756099999999</v>
      </c>
      <c r="BT282" s="17">
        <v>89415.205700000006</v>
      </c>
      <c r="BU282" s="17">
        <v>92356.768700000001</v>
      </c>
      <c r="BV282" s="17">
        <v>102735.3342</v>
      </c>
      <c r="BW282" s="17">
        <v>105527.3262</v>
      </c>
      <c r="BX282" s="17">
        <v>106722.2323</v>
      </c>
      <c r="BY282" s="17">
        <v>109555.7718</v>
      </c>
      <c r="BZ282" s="17">
        <v>104937.3517</v>
      </c>
      <c r="CA282" s="17">
        <v>109417.00315</v>
      </c>
      <c r="CB282" s="17">
        <v>108036.79519999999</v>
      </c>
      <c r="CC282" s="17">
        <v>108337.59909999999</v>
      </c>
      <c r="CD282" s="17">
        <v>110498.90005000001</v>
      </c>
      <c r="CE282" s="17">
        <v>111914.0079</v>
      </c>
      <c r="CF282" s="17">
        <v>115172.16285000001</v>
      </c>
      <c r="CG282" s="17">
        <v>116466.78295000001</v>
      </c>
      <c r="CH282" s="17">
        <v>117807.1053</v>
      </c>
      <c r="CI282" s="17">
        <v>119429.11970000001</v>
      </c>
      <c r="CJ282" s="17">
        <v>116666.21095000001</v>
      </c>
      <c r="CK282" s="17">
        <v>115063.30839999999</v>
      </c>
      <c r="CL282" s="17">
        <v>109393.73655</v>
      </c>
      <c r="CM282" s="17">
        <v>109169.38004999999</v>
      </c>
      <c r="CN282" s="17">
        <v>108112.41164999999</v>
      </c>
      <c r="CO282" s="17">
        <v>105733.40179999999</v>
      </c>
      <c r="CP282" s="17">
        <v>107128.56685</v>
      </c>
      <c r="CQ282" s="17">
        <v>100941.31315</v>
      </c>
      <c r="CR282" s="17">
        <v>85719.140100000004</v>
      </c>
      <c r="CS282" s="17">
        <v>85277.074700000012</v>
      </c>
      <c r="CT282" s="17">
        <v>84385.465349999999</v>
      </c>
      <c r="CU282" s="17">
        <v>83095</v>
      </c>
      <c r="CV282" s="17">
        <v>82898.895799999998</v>
      </c>
      <c r="CW282" s="17">
        <v>81566.051999999996</v>
      </c>
      <c r="CX282" s="17">
        <v>81011.808350000007</v>
      </c>
      <c r="CY282" s="17">
        <v>83095.830950000003</v>
      </c>
      <c r="CZ282" s="17">
        <v>79905.813900000008</v>
      </c>
      <c r="DA282" s="17">
        <v>80490.8027</v>
      </c>
    </row>
    <row r="283" spans="53:105" x14ac:dyDescent="0.25">
      <c r="BA283" s="17" t="s">
        <v>320</v>
      </c>
      <c r="BE283" s="17">
        <v>534724.86794999999</v>
      </c>
      <c r="BF283" s="17">
        <v>538400.55444000009</v>
      </c>
      <c r="BG283" s="17">
        <v>549227.57655</v>
      </c>
      <c r="BH283" s="17">
        <v>537016.96270000003</v>
      </c>
      <c r="BI283" s="17">
        <v>590576.96583999996</v>
      </c>
      <c r="BJ283" s="17">
        <v>608280.27220000012</v>
      </c>
      <c r="BK283" s="17">
        <v>681135.54569000006</v>
      </c>
      <c r="BL283" s="17">
        <v>738537.93312000006</v>
      </c>
      <c r="BM283" s="17">
        <v>742105.26604000002</v>
      </c>
      <c r="BN283" s="17">
        <v>798049.04772000003</v>
      </c>
      <c r="BO283" s="17">
        <v>726093.94235000003</v>
      </c>
      <c r="BP283" s="17">
        <v>696038.32900999999</v>
      </c>
      <c r="BQ283" s="17">
        <v>679951.99130999995</v>
      </c>
      <c r="BR283" s="17">
        <v>669825.09996000014</v>
      </c>
      <c r="BS283" s="17">
        <v>669408.35545999999</v>
      </c>
      <c r="BT283" s="17">
        <v>650896.56477000006</v>
      </c>
      <c r="BU283" s="17">
        <v>650813.21586999996</v>
      </c>
      <c r="BV283" s="17">
        <v>672150.53427000006</v>
      </c>
      <c r="BW283" s="17">
        <v>693354.49443000008</v>
      </c>
      <c r="BX283" s="17">
        <v>693087.77795000002</v>
      </c>
      <c r="BY283" s="17">
        <v>690545.63649999991</v>
      </c>
      <c r="BZ283" s="17">
        <v>695663.25896000001</v>
      </c>
      <c r="CA283" s="17">
        <v>673459.11200000008</v>
      </c>
      <c r="CB283" s="17">
        <v>669641.73237999994</v>
      </c>
      <c r="CC283" s="17">
        <v>684736.21817000001</v>
      </c>
      <c r="CD283" s="17">
        <v>697671.96745000011</v>
      </c>
      <c r="CE283" s="17">
        <v>709515.84614000004</v>
      </c>
      <c r="CF283" s="17">
        <v>737179.34604999993</v>
      </c>
      <c r="CG283" s="17">
        <v>727827.59947000002</v>
      </c>
      <c r="CH283" s="17">
        <v>747506.27475999994</v>
      </c>
      <c r="CI283" s="17">
        <v>744147.31409000012</v>
      </c>
      <c r="CJ283" s="17">
        <v>750356.80714000005</v>
      </c>
      <c r="CK283" s="17">
        <v>776211.63591999991</v>
      </c>
      <c r="CL283" s="17">
        <v>734995.60487000004</v>
      </c>
      <c r="CM283" s="17">
        <v>799357.62545000005</v>
      </c>
      <c r="CN283" s="17">
        <v>845091.16687999992</v>
      </c>
      <c r="CO283" s="17">
        <v>837231.3656100001</v>
      </c>
      <c r="CP283" s="17">
        <v>860327.34580000001</v>
      </c>
      <c r="CQ283" s="17">
        <v>824637.34681999998</v>
      </c>
      <c r="CR283" s="17">
        <v>823203.74574000004</v>
      </c>
      <c r="CS283" s="17">
        <v>804591.93637000001</v>
      </c>
      <c r="CT283" s="17">
        <v>826854.42755999998</v>
      </c>
      <c r="CU283" s="17">
        <v>833489</v>
      </c>
      <c r="CV283" s="17">
        <v>865453.30315000005</v>
      </c>
      <c r="CW283" s="17">
        <v>839615.14415000007</v>
      </c>
      <c r="CX283" s="17">
        <v>837598.1007699999</v>
      </c>
      <c r="CY283" s="17">
        <v>871371.07504999998</v>
      </c>
      <c r="CZ283" s="17">
        <v>882139.75292999996</v>
      </c>
      <c r="DA283" s="17">
        <v>895825.64231000002</v>
      </c>
    </row>
    <row r="284" spans="53:105" x14ac:dyDescent="0.25">
      <c r="BA284" s="17" t="s">
        <v>321</v>
      </c>
      <c r="BE284" s="17">
        <v>337091.90756999998</v>
      </c>
      <c r="BF284" s="17">
        <v>348238.71775000001</v>
      </c>
      <c r="BG284" s="17">
        <v>378539.64840999997</v>
      </c>
      <c r="BH284" s="17">
        <v>414540.83263999998</v>
      </c>
      <c r="BI284" s="17">
        <v>427748.93062</v>
      </c>
      <c r="BJ284" s="17">
        <v>390392.05325999996</v>
      </c>
      <c r="BK284" s="17">
        <v>435026.86216000002</v>
      </c>
      <c r="BL284" s="17">
        <v>474341.96293000004</v>
      </c>
      <c r="BM284" s="17">
        <v>493107.60994000005</v>
      </c>
      <c r="BN284" s="17">
        <v>498355.96580000001</v>
      </c>
      <c r="BO284" s="17">
        <v>454252.33490999998</v>
      </c>
      <c r="BP284" s="17">
        <v>454728.01671</v>
      </c>
      <c r="BQ284" s="17">
        <v>422667.06339000002</v>
      </c>
      <c r="BR284" s="17">
        <v>467428.72077000001</v>
      </c>
      <c r="BS284" s="17">
        <v>505308.84811000008</v>
      </c>
      <c r="BT284" s="17">
        <v>514441.93867</v>
      </c>
      <c r="BU284" s="17">
        <v>514148.60156000004</v>
      </c>
      <c r="BV284" s="17">
        <v>594126.56819999998</v>
      </c>
      <c r="BW284" s="17">
        <v>619416.98389999999</v>
      </c>
      <c r="BX284" s="17">
        <v>638380.83166000003</v>
      </c>
      <c r="BY284" s="17">
        <v>647680.41084999999</v>
      </c>
      <c r="BZ284" s="17">
        <v>647371.21768000012</v>
      </c>
      <c r="CA284" s="17">
        <v>664004.22462000011</v>
      </c>
      <c r="CB284" s="17">
        <v>677513.5877400001</v>
      </c>
      <c r="CC284" s="17">
        <v>704151.76854000008</v>
      </c>
      <c r="CD284" s="17">
        <v>700679.29139999999</v>
      </c>
      <c r="CE284" s="17">
        <v>705586.74196999997</v>
      </c>
      <c r="CF284" s="17">
        <v>753757.45225000009</v>
      </c>
      <c r="CG284" s="17">
        <v>760551.77396000002</v>
      </c>
      <c r="CH284" s="17">
        <v>771825.43261999998</v>
      </c>
      <c r="CI284" s="17">
        <v>770739.29251000006</v>
      </c>
      <c r="CJ284" s="17">
        <v>752663.38410999998</v>
      </c>
      <c r="CK284" s="17">
        <v>795601.59458999988</v>
      </c>
      <c r="CL284" s="17">
        <v>793128.04923</v>
      </c>
      <c r="CM284" s="17">
        <v>830857.54399999988</v>
      </c>
      <c r="CN284" s="17">
        <v>845746.38433999999</v>
      </c>
      <c r="CO284" s="17">
        <v>862799.57686999999</v>
      </c>
      <c r="CP284" s="17">
        <v>922790.97988000012</v>
      </c>
      <c r="CQ284" s="17">
        <v>833434.15375000006</v>
      </c>
      <c r="CR284" s="17">
        <v>738289.86572</v>
      </c>
      <c r="CS284" s="17">
        <v>794206.26131000009</v>
      </c>
      <c r="CT284" s="17">
        <v>781830.60648000007</v>
      </c>
      <c r="CU284" s="17">
        <v>792803</v>
      </c>
      <c r="CV284" s="17">
        <v>824293.13516000006</v>
      </c>
      <c r="CW284" s="17">
        <v>812710.28332999989</v>
      </c>
      <c r="CX284" s="17">
        <v>807255.79868999985</v>
      </c>
      <c r="CY284" s="17">
        <v>814779.49916000012</v>
      </c>
      <c r="CZ284" s="17">
        <v>793056.69695999997</v>
      </c>
      <c r="DA284" s="17">
        <v>790868.56068000011</v>
      </c>
    </row>
    <row r="285" spans="53:105" x14ac:dyDescent="0.25">
      <c r="BA285" s="17" t="s">
        <v>322</v>
      </c>
      <c r="BE285" s="17">
        <v>71838.903290000002</v>
      </c>
      <c r="BF285" s="17">
        <v>78161.90436</v>
      </c>
      <c r="BG285" s="17">
        <v>91351.238670000006</v>
      </c>
      <c r="BH285" s="17">
        <v>103220.12427999999</v>
      </c>
      <c r="BI285" s="17">
        <v>99641.924769999998</v>
      </c>
      <c r="BJ285" s="17">
        <v>86621.43471999999</v>
      </c>
      <c r="BK285" s="17">
        <v>95295.26741</v>
      </c>
      <c r="BL285" s="17">
        <v>111675.32530000001</v>
      </c>
      <c r="BM285" s="17">
        <v>116060.94672000001</v>
      </c>
      <c r="BN285" s="17">
        <v>113948.22880000001</v>
      </c>
      <c r="BO285" s="17">
        <v>103889.00731000002</v>
      </c>
      <c r="BP285" s="17">
        <v>108469.44903000002</v>
      </c>
      <c r="BQ285" s="17">
        <v>108172.88924</v>
      </c>
      <c r="BR285" s="17">
        <v>117353.25471000001</v>
      </c>
      <c r="BS285" s="17">
        <v>131566.47793000002</v>
      </c>
      <c r="BT285" s="17">
        <v>136006.21609999999</v>
      </c>
      <c r="BU285" s="17">
        <v>140080.12504000001</v>
      </c>
      <c r="BV285" s="17">
        <v>160111.98121999999</v>
      </c>
      <c r="BW285" s="17">
        <v>167186.12278000001</v>
      </c>
      <c r="BX285" s="17">
        <v>171283.84309000001</v>
      </c>
      <c r="BY285" s="17">
        <v>175695.44055</v>
      </c>
      <c r="BZ285" s="17">
        <v>171941.90276999999</v>
      </c>
      <c r="CA285" s="17">
        <v>182228.41461000004</v>
      </c>
      <c r="CB285" s="17">
        <v>193478.20459999997</v>
      </c>
      <c r="CC285" s="17">
        <v>208931.78373</v>
      </c>
      <c r="CD285" s="17">
        <v>213596.64758000002</v>
      </c>
      <c r="CE285" s="17">
        <v>220841.79807000002</v>
      </c>
      <c r="CF285" s="17">
        <v>234215.12933</v>
      </c>
      <c r="CG285" s="17">
        <v>242570.75552999999</v>
      </c>
      <c r="CH285" s="17">
        <v>255136.66488000003</v>
      </c>
      <c r="CI285" s="17">
        <v>258717.02906</v>
      </c>
      <c r="CJ285" s="17">
        <v>243813.27610999998</v>
      </c>
      <c r="CK285" s="17">
        <v>248655.64290000004</v>
      </c>
      <c r="CL285" s="17">
        <v>247506.20313000001</v>
      </c>
      <c r="CM285" s="17">
        <v>250207.71129000001</v>
      </c>
      <c r="CN285" s="17">
        <v>252634.30636000002</v>
      </c>
      <c r="CO285" s="17">
        <v>251088.73197999998</v>
      </c>
      <c r="CP285" s="17">
        <v>245982.27545000002</v>
      </c>
      <c r="CQ285" s="17">
        <v>221629.73795000001</v>
      </c>
      <c r="CR285" s="17">
        <v>188192.08046</v>
      </c>
      <c r="CS285" s="17">
        <v>203595.87218000003</v>
      </c>
      <c r="CT285" s="17">
        <v>206184.8175</v>
      </c>
      <c r="CU285" s="17">
        <v>216467</v>
      </c>
      <c r="CV285" s="17">
        <v>219798.42713</v>
      </c>
      <c r="CW285" s="17">
        <v>224255.48265999998</v>
      </c>
      <c r="CX285" s="17">
        <v>229082.69675999999</v>
      </c>
      <c r="CY285" s="17">
        <v>230933.48961000005</v>
      </c>
      <c r="CZ285" s="17">
        <v>223961.08754000001</v>
      </c>
      <c r="DA285" s="17">
        <v>222095.14199999999</v>
      </c>
    </row>
    <row r="286" spans="53:105" x14ac:dyDescent="0.25">
      <c r="BA286" s="17" t="s">
        <v>323</v>
      </c>
      <c r="BE286" s="17">
        <v>3146716.0438772305</v>
      </c>
      <c r="BF286" s="17">
        <v>3238690.9123361725</v>
      </c>
      <c r="BG286" s="17">
        <v>3500537.221540513</v>
      </c>
      <c r="BH286" s="17">
        <v>3736167.6778462743</v>
      </c>
      <c r="BI286" s="17">
        <v>3763831.8844665079</v>
      </c>
      <c r="BJ286" s="17">
        <v>3486597.9607081227</v>
      </c>
      <c r="BK286" s="17">
        <v>3792150.9666193784</v>
      </c>
      <c r="BL286" s="17">
        <v>4049944.698589602</v>
      </c>
      <c r="BM286" s="17">
        <v>4205859.3148462232</v>
      </c>
      <c r="BN286" s="17">
        <v>4298627.8461906333</v>
      </c>
      <c r="BO286" s="17">
        <v>4018301.9169914695</v>
      </c>
      <c r="BP286" s="17">
        <v>3991032.6297462722</v>
      </c>
      <c r="BQ286" s="17">
        <v>3753218.2479567765</v>
      </c>
      <c r="BR286" s="17">
        <v>3864591.013061583</v>
      </c>
      <c r="BS286" s="17">
        <v>4085797.0540644326</v>
      </c>
      <c r="BT286" s="17">
        <v>4109905.2252890393</v>
      </c>
      <c r="BU286" s="17">
        <v>4142890.2518709414</v>
      </c>
      <c r="BV286" s="17">
        <v>4420860.0230179047</v>
      </c>
      <c r="BW286" s="17">
        <v>4604395.3181183934</v>
      </c>
      <c r="BX286" s="17">
        <v>4662861.8204225572</v>
      </c>
      <c r="BY286" s="17">
        <v>4634264.4130283883</v>
      </c>
      <c r="BZ286" s="17">
        <v>4550291.8855407825</v>
      </c>
      <c r="CA286" s="17">
        <v>4667715.1340812603</v>
      </c>
      <c r="CB286" s="17">
        <v>4791272.2616005046</v>
      </c>
      <c r="CC286" s="17">
        <v>5024983.7398244776</v>
      </c>
      <c r="CD286" s="17">
        <v>5160078.9043076336</v>
      </c>
      <c r="CE286" s="17">
        <v>5260489.0648770593</v>
      </c>
      <c r="CF286" s="17">
        <v>5556142.056615117</v>
      </c>
      <c r="CG286" s="17">
        <v>5714631.0043836329</v>
      </c>
      <c r="CH286" s="17">
        <v>5830162.0982418731</v>
      </c>
      <c r="CI286" s="17">
        <v>5889569.1627412662</v>
      </c>
      <c r="CJ286" s="17">
        <v>5652544.6454439582</v>
      </c>
      <c r="CK286" s="17">
        <v>5669853.9073267188</v>
      </c>
      <c r="CL286" s="17">
        <v>5623440.0587014426</v>
      </c>
      <c r="CM286" s="17">
        <v>5804479.6481382716</v>
      </c>
      <c r="CN286" s="17">
        <v>6033158.251621861</v>
      </c>
      <c r="CO286" s="17">
        <v>6112698.3399676569</v>
      </c>
      <c r="CP286" s="17">
        <v>6275930.3884101743</v>
      </c>
      <c r="CQ286" s="17">
        <v>5925596.557267773</v>
      </c>
      <c r="CR286" s="17">
        <v>5244331.3308515232</v>
      </c>
      <c r="CS286" s="17">
        <v>5507366.7445498556</v>
      </c>
      <c r="CT286" s="17">
        <v>5663831.0170825543</v>
      </c>
      <c r="CU286" s="17">
        <v>5773946</v>
      </c>
      <c r="CV286" s="17">
        <v>5939213.6583125675</v>
      </c>
      <c r="CW286" s="17">
        <v>5983919.7669175146</v>
      </c>
      <c r="CX286" s="17">
        <v>6011979.2934900243</v>
      </c>
      <c r="CY286" s="17">
        <v>6029170.916933259</v>
      </c>
      <c r="CZ286" s="17">
        <v>6088329.1192043098</v>
      </c>
      <c r="DA286" s="17">
        <v>6229925.6829267284</v>
      </c>
    </row>
    <row r="287" spans="53:105" x14ac:dyDescent="0.25">
      <c r="BA287" s="17" t="s">
        <v>334</v>
      </c>
      <c r="BE287" s="17">
        <v>1335150.8481879637</v>
      </c>
      <c r="BF287" s="17">
        <v>1423169.091891479</v>
      </c>
      <c r="BG287" s="17">
        <v>1522856.4667228719</v>
      </c>
      <c r="BH287" s="17">
        <v>1544478.3839421065</v>
      </c>
      <c r="BI287" s="17">
        <v>1432005.021061566</v>
      </c>
      <c r="BJ287" s="17">
        <v>1367494.043559985</v>
      </c>
      <c r="BK287" s="17">
        <v>1433130.7234257064</v>
      </c>
      <c r="BL287" s="17">
        <v>1516534.74199122</v>
      </c>
      <c r="BM287" s="17">
        <v>1608394.9706034479</v>
      </c>
      <c r="BN287" s="17">
        <v>1658871.5589924844</v>
      </c>
      <c r="BO287" s="17">
        <v>1580570.948848469</v>
      </c>
      <c r="BP287" s="17">
        <v>1601198.2020289707</v>
      </c>
      <c r="BQ287" s="17">
        <v>1519079.2386954087</v>
      </c>
      <c r="BR287" s="17">
        <v>1525890.5419342683</v>
      </c>
      <c r="BS287" s="17">
        <v>1718116.8161183572</v>
      </c>
      <c r="BT287" s="17">
        <v>1784704.6376839089</v>
      </c>
      <c r="BU287" s="17">
        <v>1791803.8186142009</v>
      </c>
      <c r="BV287" s="17">
        <v>1835220.8105164778</v>
      </c>
      <c r="BW287" s="17">
        <v>1826110.8423596225</v>
      </c>
      <c r="BX287" s="17">
        <v>1822651.2281666298</v>
      </c>
      <c r="BY287" s="17">
        <v>1828020.4256680277</v>
      </c>
      <c r="BZ287" s="17">
        <v>1746607.567223486</v>
      </c>
      <c r="CA287" s="17">
        <v>1792105.0215310049</v>
      </c>
      <c r="CB287" s="17">
        <v>1811752.3118883136</v>
      </c>
      <c r="CC287" s="17">
        <v>1896757.8612948623</v>
      </c>
      <c r="CD287" s="17">
        <v>1883632.1446587048</v>
      </c>
      <c r="CE287" s="17">
        <v>1973222.5834410798</v>
      </c>
      <c r="CF287" s="17">
        <v>2047195.4006704441</v>
      </c>
      <c r="CG287" s="17">
        <v>2140492.7471181997</v>
      </c>
      <c r="CH287" s="17">
        <v>2200024.9313113713</v>
      </c>
      <c r="CI287" s="17">
        <v>2270256.5997337457</v>
      </c>
      <c r="CJ287" s="17">
        <v>2303107.2183106975</v>
      </c>
      <c r="CK287" s="17">
        <v>2258479.8572812141</v>
      </c>
      <c r="CL287" s="17">
        <v>2328586.5599615676</v>
      </c>
      <c r="CM287" s="17">
        <v>2412411.6087274691</v>
      </c>
      <c r="CN287" s="17">
        <v>2478600.4135781708</v>
      </c>
      <c r="CO287" s="17">
        <v>2477667.2836598647</v>
      </c>
      <c r="CP287" s="17">
        <v>2392480.2306912038</v>
      </c>
      <c r="CQ287" s="17">
        <v>2305243.9266301962</v>
      </c>
      <c r="CR287" s="17">
        <v>2116389.4318316565</v>
      </c>
      <c r="CS287" s="17">
        <v>2043308.6232289032</v>
      </c>
      <c r="CT287" s="17">
        <v>2056683.1710766053</v>
      </c>
      <c r="CU287" s="17">
        <v>2140264</v>
      </c>
      <c r="CV287" s="17">
        <v>2244892.493745497</v>
      </c>
      <c r="CW287" s="17">
        <v>2403662.8962642993</v>
      </c>
      <c r="CX287" s="17">
        <v>2452718.500860638</v>
      </c>
      <c r="CY287" s="17">
        <v>2468457.5169946905</v>
      </c>
      <c r="CZ287" s="17">
        <v>2554741.7403576747</v>
      </c>
      <c r="DA287" s="17">
        <v>2612929.1708178991</v>
      </c>
    </row>
    <row r="288" spans="53:105" x14ac:dyDescent="0.25">
      <c r="BA288" s="17" t="s">
        <v>22</v>
      </c>
      <c r="BE288" s="17">
        <v>240833.50445000001</v>
      </c>
      <c r="BF288" s="17">
        <v>250583.26235</v>
      </c>
      <c r="BG288" s="17">
        <v>263709.67735000001</v>
      </c>
      <c r="BH288" s="17">
        <v>265325.58429999999</v>
      </c>
      <c r="BI288" s="17">
        <v>253878.44515000001</v>
      </c>
      <c r="BJ288" s="17">
        <v>266031.6949</v>
      </c>
      <c r="BK288" s="17">
        <v>271784.68575</v>
      </c>
      <c r="BL288" s="17">
        <v>283331.40459999995</v>
      </c>
      <c r="BM288" s="17">
        <v>294837.38630000001</v>
      </c>
      <c r="BN288" s="17">
        <v>308932.44020000001</v>
      </c>
      <c r="BO288" s="17">
        <v>298902.04859999998</v>
      </c>
      <c r="BP288" s="17">
        <v>317600.40045000002</v>
      </c>
      <c r="BQ288" s="17">
        <v>319646.31065</v>
      </c>
      <c r="BR288" s="17">
        <v>286585.85025000002</v>
      </c>
      <c r="BS288" s="17">
        <v>323326.23320000002</v>
      </c>
      <c r="BT288" s="17">
        <v>333429.04639999999</v>
      </c>
      <c r="BU288" s="17">
        <v>329984.49405000004</v>
      </c>
      <c r="BV288" s="17">
        <v>341816.37295000005</v>
      </c>
      <c r="BW288" s="17">
        <v>327983.84735</v>
      </c>
      <c r="BX288" s="17">
        <v>344237.97020000004</v>
      </c>
      <c r="BY288" s="17">
        <v>357577.12364999996</v>
      </c>
      <c r="BZ288" s="17">
        <v>360722.93689999997</v>
      </c>
      <c r="CA288" s="17">
        <v>379810.55485000001</v>
      </c>
      <c r="CB288" s="17">
        <v>370314.27255000005</v>
      </c>
      <c r="CC288" s="17">
        <v>402080.19685000001</v>
      </c>
      <c r="CD288" s="17">
        <v>388134.51250000001</v>
      </c>
      <c r="CE288" s="17">
        <v>394005.18845000002</v>
      </c>
      <c r="CF288" s="17">
        <v>414572.92284999997</v>
      </c>
      <c r="CG288" s="17">
        <v>423399.30534999998</v>
      </c>
      <c r="CH288" s="17">
        <v>437946.99424999999</v>
      </c>
      <c r="CI288" s="17">
        <v>431723.26299999998</v>
      </c>
      <c r="CJ288" s="17">
        <v>432053.68655000004</v>
      </c>
      <c r="CK288" s="17">
        <v>432189.47704999999</v>
      </c>
      <c r="CL288" s="17">
        <v>444532.83349999995</v>
      </c>
      <c r="CM288" s="17">
        <v>457953.46124999999</v>
      </c>
      <c r="CN288" s="17">
        <v>459954.10795000003</v>
      </c>
      <c r="CO288" s="17">
        <v>461778.22699999996</v>
      </c>
      <c r="CP288" s="17">
        <v>454730.70004999998</v>
      </c>
      <c r="CQ288" s="17">
        <v>445275.15489999996</v>
      </c>
      <c r="CR288" s="17">
        <v>461891.38575000002</v>
      </c>
      <c r="CS288" s="17">
        <v>463738.13655</v>
      </c>
      <c r="CT288" s="17">
        <v>452091.83799999999</v>
      </c>
      <c r="CU288" s="17">
        <v>452635</v>
      </c>
      <c r="CV288" s="17">
        <v>479068.88400000002</v>
      </c>
      <c r="CW288" s="17">
        <v>495128.37380000006</v>
      </c>
      <c r="CX288" s="17">
        <v>499899.14669999992</v>
      </c>
      <c r="CY288" s="17">
        <v>519996.14069999999</v>
      </c>
      <c r="CZ288" s="17">
        <v>529646.31890000007</v>
      </c>
      <c r="DA288" s="17">
        <v>527021.03590000002</v>
      </c>
    </row>
    <row r="289" spans="53:141" x14ac:dyDescent="0.25">
      <c r="BA289" s="17" t="s">
        <v>24</v>
      </c>
      <c r="BE289" s="17">
        <v>202706.26569</v>
      </c>
      <c r="BF289" s="17">
        <v>210569.29371</v>
      </c>
      <c r="BG289" s="17">
        <v>216066.92165999999</v>
      </c>
      <c r="BH289" s="17">
        <v>219868.60239000001</v>
      </c>
      <c r="BI289" s="17">
        <v>207173.34198</v>
      </c>
      <c r="BJ289" s="17">
        <v>220517.76879</v>
      </c>
      <c r="BK289" s="17">
        <v>224562.88691999999</v>
      </c>
      <c r="BL289" s="17">
        <v>234568.16406000001</v>
      </c>
      <c r="BM289" s="17">
        <v>245149.57638000001</v>
      </c>
      <c r="BN289" s="17">
        <v>259820.73702</v>
      </c>
      <c r="BO289" s="17">
        <v>248837.65299000003</v>
      </c>
      <c r="BP289" s="17">
        <v>267586.39007999998</v>
      </c>
      <c r="BQ289" s="17">
        <v>271834.37270999997</v>
      </c>
      <c r="BR289" s="17">
        <v>235752.89274000001</v>
      </c>
      <c r="BS289" s="17">
        <v>270613.12841999996</v>
      </c>
      <c r="BT289" s="17">
        <v>284521.51854000002</v>
      </c>
      <c r="BU289" s="17">
        <v>279133.43742000003</v>
      </c>
      <c r="BV289" s="17">
        <v>290290.98492000002</v>
      </c>
      <c r="BW289" s="17">
        <v>278390.95334999997</v>
      </c>
      <c r="BX289" s="17">
        <v>295180.01936999999</v>
      </c>
      <c r="BY289" s="17">
        <v>308289.12336000003</v>
      </c>
      <c r="BZ289" s="17">
        <v>312606.07992000005</v>
      </c>
      <c r="CA289" s="17">
        <v>328892.04197999998</v>
      </c>
      <c r="CB289" s="17">
        <v>321207.53472000005</v>
      </c>
      <c r="CC289" s="17">
        <v>350736.49133999995</v>
      </c>
      <c r="CD289" s="17">
        <v>336552.20550000004</v>
      </c>
      <c r="CE289" s="17">
        <v>343011.41118</v>
      </c>
      <c r="CF289" s="17">
        <v>367172.57313000003</v>
      </c>
      <c r="CG289" s="17">
        <v>369355.39515</v>
      </c>
      <c r="CH289" s="17">
        <v>377782.38647999993</v>
      </c>
      <c r="CI289" s="17">
        <v>382740.39486</v>
      </c>
      <c r="CJ289" s="17">
        <v>377664.72506999999</v>
      </c>
      <c r="CK289" s="17">
        <v>376135.12674000004</v>
      </c>
      <c r="CL289" s="17">
        <v>387138.49722000002</v>
      </c>
      <c r="CM289" s="17">
        <v>398081.00835000002</v>
      </c>
      <c r="CN289" s="17">
        <v>400795.33536000008</v>
      </c>
      <c r="CO289" s="17">
        <v>403379.82909000001</v>
      </c>
      <c r="CP289" s="17">
        <v>404787.70872</v>
      </c>
      <c r="CQ289" s="17">
        <v>396137.56644000002</v>
      </c>
      <c r="CR289" s="17">
        <v>415287.97524</v>
      </c>
      <c r="CS289" s="17">
        <v>416131.89155999996</v>
      </c>
      <c r="CT289" s="17">
        <v>402191.04311999999</v>
      </c>
      <c r="CU289" s="17">
        <v>405729</v>
      </c>
      <c r="CV289" s="17">
        <v>431362.95821999997</v>
      </c>
      <c r="CW289" s="17">
        <v>442589.47964999999</v>
      </c>
      <c r="CX289" s="17">
        <v>449381.38311</v>
      </c>
      <c r="CY289" s="17">
        <v>470698.38477000006</v>
      </c>
      <c r="CZ289" s="17">
        <v>477445.65804000001</v>
      </c>
      <c r="DA289" s="17">
        <v>474638.01335999998</v>
      </c>
    </row>
    <row r="290" spans="53:141" x14ac:dyDescent="0.25">
      <c r="BA290" s="17" t="s">
        <v>26</v>
      </c>
      <c r="BE290" s="17">
        <v>36095.779199999997</v>
      </c>
      <c r="BF290" s="17">
        <v>37954.50546</v>
      </c>
      <c r="BG290" s="17">
        <v>46314.786960000005</v>
      </c>
      <c r="BH290" s="17">
        <v>43482.8442</v>
      </c>
      <c r="BI290" s="17">
        <v>46023.056519999998</v>
      </c>
      <c r="BJ290" s="17">
        <v>43504.419119999999</v>
      </c>
      <c r="BK290" s="17">
        <v>45346.260660000007</v>
      </c>
      <c r="BL290" s="17">
        <v>46790.373240000001</v>
      </c>
      <c r="BM290" s="17">
        <v>47642.582579999995</v>
      </c>
      <c r="BN290" s="17">
        <v>46951.716119999997</v>
      </c>
      <c r="BO290" s="17">
        <v>48074.080980000006</v>
      </c>
      <c r="BP290" s="17">
        <v>47732.165399999998</v>
      </c>
      <c r="BQ290" s="17">
        <v>45443.347800000003</v>
      </c>
      <c r="BR290" s="17">
        <v>48936.608760000003</v>
      </c>
      <c r="BS290" s="17">
        <v>50357.73936</v>
      </c>
      <c r="BT290" s="17">
        <v>46383.732900000003</v>
      </c>
      <c r="BU290" s="17">
        <v>48202.123440000003</v>
      </c>
      <c r="BV290" s="17">
        <v>48903.308339999996</v>
      </c>
      <c r="BW290" s="17">
        <v>47057.245620000002</v>
      </c>
      <c r="BX290" s="17">
        <v>46723.303380000005</v>
      </c>
      <c r="BY290" s="17">
        <v>47042.705999999998</v>
      </c>
      <c r="BZ290" s="17">
        <v>46067.144400000005</v>
      </c>
      <c r="CA290" s="17">
        <v>48717.107400000001</v>
      </c>
      <c r="CB290" s="17">
        <v>47092.422120000003</v>
      </c>
      <c r="CC290" s="17">
        <v>49726.907460000002</v>
      </c>
      <c r="CD290" s="17">
        <v>49401.876600000003</v>
      </c>
      <c r="CE290" s="17">
        <v>49141.570500000002</v>
      </c>
      <c r="CF290" s="17">
        <v>47003.777340000001</v>
      </c>
      <c r="CG290" s="17">
        <v>52025.105459999999</v>
      </c>
      <c r="CH290" s="17">
        <v>56708.739180000004</v>
      </c>
      <c r="CI290" s="17">
        <v>49039.793160000008</v>
      </c>
      <c r="CJ290" s="17">
        <v>52895.60658</v>
      </c>
      <c r="CK290" s="17">
        <v>54146.951939999999</v>
      </c>
      <c r="CL290" s="17">
        <v>55498.667579999994</v>
      </c>
      <c r="CM290" s="17">
        <v>57778.104780000001</v>
      </c>
      <c r="CN290" s="17">
        <v>57247.643160000007</v>
      </c>
      <c r="CO290" s="17">
        <v>56718.588600000003</v>
      </c>
      <c r="CP290" s="17">
        <v>49876.524840000005</v>
      </c>
      <c r="CQ290" s="17">
        <v>49046.35944</v>
      </c>
      <c r="CR290" s="17">
        <v>47105.554680000001</v>
      </c>
      <c r="CS290" s="17">
        <v>47963.861279999997</v>
      </c>
      <c r="CT290" s="17">
        <v>49845.569519999997</v>
      </c>
      <c r="CU290" s="17">
        <v>46902</v>
      </c>
      <c r="CV290" s="17">
        <v>47714.811659999999</v>
      </c>
      <c r="CW290" s="17">
        <v>52439.719140000001</v>
      </c>
      <c r="CX290" s="17">
        <v>50683.239239999995</v>
      </c>
      <c r="CY290" s="17">
        <v>50129.32662</v>
      </c>
      <c r="CZ290" s="17">
        <v>52574.796900000008</v>
      </c>
      <c r="DA290" s="17">
        <v>52647.025980000006</v>
      </c>
    </row>
    <row r="291" spans="53:141" x14ac:dyDescent="0.25">
      <c r="BA291" s="17" t="s">
        <v>28</v>
      </c>
      <c r="BE291" s="17">
        <v>344533.53800000006</v>
      </c>
      <c r="BF291" s="17">
        <v>329096.96418000001</v>
      </c>
      <c r="BG291" s="17">
        <v>333327.00228000002</v>
      </c>
      <c r="BH291" s="17">
        <v>348714.53218000004</v>
      </c>
      <c r="BI291" s="17">
        <v>361380.12452000001</v>
      </c>
      <c r="BJ291" s="17">
        <v>348469.31258000003</v>
      </c>
      <c r="BK291" s="17">
        <v>355733.94322999998</v>
      </c>
      <c r="BL291" s="17">
        <v>366725.9118</v>
      </c>
      <c r="BM291" s="17">
        <v>381347.13045</v>
      </c>
      <c r="BN291" s="17">
        <v>395962.21861000004</v>
      </c>
      <c r="BO291" s="17">
        <v>410859.30931000004</v>
      </c>
      <c r="BP291" s="17">
        <v>416756.84068999998</v>
      </c>
      <c r="BQ291" s="17">
        <v>386171.82607999997</v>
      </c>
      <c r="BR291" s="17">
        <v>366266.12504999997</v>
      </c>
      <c r="BS291" s="17">
        <v>400284.21405999997</v>
      </c>
      <c r="BT291" s="17">
        <v>389408.72480000003</v>
      </c>
      <c r="BU291" s="17">
        <v>354765.32581000001</v>
      </c>
      <c r="BV291" s="17">
        <v>356843.56192000001</v>
      </c>
      <c r="BW291" s="17">
        <v>378202.18907999998</v>
      </c>
      <c r="BX291" s="17">
        <v>366229.34210999997</v>
      </c>
      <c r="BY291" s="17">
        <v>380635.99361</v>
      </c>
      <c r="BZ291" s="17">
        <v>390481.56054999999</v>
      </c>
      <c r="CA291" s="17">
        <v>375247.2929</v>
      </c>
      <c r="CB291" s="17">
        <v>381935.65749000001</v>
      </c>
      <c r="CC291" s="17">
        <v>389237.07107999997</v>
      </c>
      <c r="CD291" s="17">
        <v>385393.25384999998</v>
      </c>
      <c r="CE291" s="17">
        <v>397188.31660999998</v>
      </c>
      <c r="CF291" s="17">
        <v>416143.79168999998</v>
      </c>
      <c r="CG291" s="17">
        <v>413550.59442000004</v>
      </c>
      <c r="CH291" s="17">
        <v>394306.98631000007</v>
      </c>
      <c r="CI291" s="17">
        <v>414292.38371000002</v>
      </c>
      <c r="CJ291" s="17">
        <v>440812.88345000002</v>
      </c>
      <c r="CK291" s="17">
        <v>409578.03690000006</v>
      </c>
      <c r="CL291" s="17">
        <v>418001.33015999995</v>
      </c>
      <c r="CM291" s="17">
        <v>427785.59220000001</v>
      </c>
      <c r="CN291" s="17">
        <v>450443.88324</v>
      </c>
      <c r="CO291" s="17">
        <v>481782.94812000002</v>
      </c>
      <c r="CP291" s="17">
        <v>486576.99130000005</v>
      </c>
      <c r="CQ291" s="17">
        <v>511620.04295000003</v>
      </c>
      <c r="CR291" s="17">
        <v>491775.64682000002</v>
      </c>
      <c r="CS291" s="17">
        <v>509854.46182999999</v>
      </c>
      <c r="CT291" s="17">
        <v>558922.90379000001</v>
      </c>
      <c r="CU291" s="17">
        <v>613049</v>
      </c>
      <c r="CV291" s="17">
        <v>640954.99048000004</v>
      </c>
      <c r="CW291" s="17">
        <v>725623.18787000002</v>
      </c>
      <c r="CX291" s="17">
        <v>674151.59383000003</v>
      </c>
      <c r="CY291" s="17">
        <v>562123.01957</v>
      </c>
      <c r="CZ291" s="17">
        <v>629822.02064</v>
      </c>
      <c r="DA291" s="17">
        <v>709782.0017100001</v>
      </c>
    </row>
    <row r="292" spans="53:141" x14ac:dyDescent="0.25">
      <c r="BA292" s="17" t="s">
        <v>30</v>
      </c>
      <c r="BE292" s="17">
        <v>278893.89408</v>
      </c>
      <c r="BF292" s="17">
        <v>276050.70240000001</v>
      </c>
      <c r="BG292" s="17">
        <v>274262.82803999999</v>
      </c>
      <c r="BH292" s="17">
        <v>272558.36364</v>
      </c>
      <c r="BI292" s="17">
        <v>267473.98259999999</v>
      </c>
      <c r="BJ292" s="17">
        <v>253073.07168000002</v>
      </c>
      <c r="BK292" s="17">
        <v>256228.14408</v>
      </c>
      <c r="BL292" s="17">
        <v>262074.09432000003</v>
      </c>
      <c r="BM292" s="17">
        <v>265062.3468</v>
      </c>
      <c r="BN292" s="17">
        <v>260123.02656</v>
      </c>
      <c r="BO292" s="17">
        <v>255506.46660000001</v>
      </c>
      <c r="BP292" s="17">
        <v>250984.19616000002</v>
      </c>
      <c r="BQ292" s="17">
        <v>239158.11444000003</v>
      </c>
      <c r="BR292" s="17">
        <v>234690.24179999999</v>
      </c>
      <c r="BS292" s="17">
        <v>250973.31660000002</v>
      </c>
      <c r="BT292" s="17">
        <v>249965.14404000004</v>
      </c>
      <c r="BU292" s="17">
        <v>240427.39643999998</v>
      </c>
      <c r="BV292" s="17">
        <v>246422.03400000001</v>
      </c>
      <c r="BW292" s="17">
        <v>249907.11971999999</v>
      </c>
      <c r="BX292" s="17">
        <v>238672.16076000003</v>
      </c>
      <c r="BY292" s="17">
        <v>241979.54699999999</v>
      </c>
      <c r="BZ292" s="17">
        <v>247285.14576000001</v>
      </c>
      <c r="CA292" s="17">
        <v>241645.90715999997</v>
      </c>
      <c r="CB292" s="17">
        <v>243803.68656</v>
      </c>
      <c r="CC292" s="17">
        <v>244402.06236000001</v>
      </c>
      <c r="CD292" s="17">
        <v>250483.73639999997</v>
      </c>
      <c r="CE292" s="17">
        <v>258063.16320000001</v>
      </c>
      <c r="CF292" s="17">
        <v>262777.63919999998</v>
      </c>
      <c r="CG292" s="17">
        <v>255916.26336000001</v>
      </c>
      <c r="CH292" s="17">
        <v>250552.64028000002</v>
      </c>
      <c r="CI292" s="17">
        <v>260598.10067999997</v>
      </c>
      <c r="CJ292" s="17">
        <v>270494.87375999999</v>
      </c>
      <c r="CK292" s="17">
        <v>253624.30272000004</v>
      </c>
      <c r="CL292" s="17">
        <v>254019.59340000001</v>
      </c>
      <c r="CM292" s="17">
        <v>244956.91992000001</v>
      </c>
      <c r="CN292" s="17">
        <v>243295.97375999999</v>
      </c>
      <c r="CO292" s="17">
        <v>245138.24592000002</v>
      </c>
      <c r="CP292" s="17">
        <v>248325.95699999999</v>
      </c>
      <c r="CQ292" s="17">
        <v>263136.66467999999</v>
      </c>
      <c r="CR292" s="17">
        <v>286067.15064000007</v>
      </c>
      <c r="CS292" s="17">
        <v>297113.53055999998</v>
      </c>
      <c r="CT292" s="17">
        <v>326850.99456000002</v>
      </c>
      <c r="CU292" s="17">
        <v>362652</v>
      </c>
      <c r="CV292" s="17">
        <v>399758.55264000001</v>
      </c>
      <c r="CW292" s="17">
        <v>451073.81064000004</v>
      </c>
      <c r="CX292" s="17">
        <v>442203.34272000002</v>
      </c>
      <c r="CY292" s="17">
        <v>423998.21231999999</v>
      </c>
      <c r="CZ292" s="17">
        <v>456952.39955999999</v>
      </c>
      <c r="DA292" s="17">
        <v>528278.79492000001</v>
      </c>
    </row>
    <row r="293" spans="53:141" x14ac:dyDescent="0.25">
      <c r="BA293" s="17" t="s">
        <v>32</v>
      </c>
      <c r="BE293" s="17">
        <v>86668.354649999994</v>
      </c>
      <c r="BF293" s="17">
        <v>79951.404450000002</v>
      </c>
      <c r="BG293" s="17">
        <v>80174.554799999998</v>
      </c>
      <c r="BH293" s="17">
        <v>89265.126600000003</v>
      </c>
      <c r="BI293" s="17">
        <v>95290.186050000004</v>
      </c>
      <c r="BJ293" s="17">
        <v>90464.403900000005</v>
      </c>
      <c r="BK293" s="17">
        <v>91605.088650000005</v>
      </c>
      <c r="BL293" s="17">
        <v>91874.365050000008</v>
      </c>
      <c r="BM293" s="17">
        <v>95591.875350000002</v>
      </c>
      <c r="BN293" s="17">
        <v>107730.50639999998</v>
      </c>
      <c r="BO293" s="17">
        <v>107911.27065000002</v>
      </c>
      <c r="BP293" s="17">
        <v>105603.72149999999</v>
      </c>
      <c r="BQ293" s="17">
        <v>89583.022349999999</v>
      </c>
      <c r="BR293" s="17">
        <v>90777.313049999997</v>
      </c>
      <c r="BS293" s="17">
        <v>103444.52369999999</v>
      </c>
      <c r="BT293" s="17">
        <v>99766.906200000012</v>
      </c>
      <c r="BU293" s="17">
        <v>99476.436750000008</v>
      </c>
      <c r="BV293" s="17">
        <v>99321.852150000021</v>
      </c>
      <c r="BW293" s="17">
        <v>110370.91110000001</v>
      </c>
      <c r="BX293" s="17">
        <v>111694.85340000001</v>
      </c>
      <c r="BY293" s="17">
        <v>117220.00620000002</v>
      </c>
      <c r="BZ293" s="17">
        <v>121972.236</v>
      </c>
      <c r="CA293" s="17">
        <v>119655.96029999999</v>
      </c>
      <c r="CB293" s="17">
        <v>116366.05095</v>
      </c>
      <c r="CC293" s="17">
        <v>126417.7899</v>
      </c>
      <c r="CD293" s="17">
        <v>124411.93005</v>
      </c>
      <c r="CE293" s="17">
        <v>128388.74354999998</v>
      </c>
      <c r="CF293" s="17">
        <v>132899.12325</v>
      </c>
      <c r="CG293" s="17">
        <v>135391.17660000001</v>
      </c>
      <c r="CH293" s="17">
        <v>132152.3799</v>
      </c>
      <c r="CI293" s="17">
        <v>134013.62834999998</v>
      </c>
      <c r="CJ293" s="17">
        <v>132722.09894999999</v>
      </c>
      <c r="CK293" s="17">
        <v>126496.32885000001</v>
      </c>
      <c r="CL293" s="17">
        <v>127178.2464</v>
      </c>
      <c r="CM293" s="17">
        <v>131509.1085</v>
      </c>
      <c r="CN293" s="17">
        <v>139159.79955</v>
      </c>
      <c r="CO293" s="17">
        <v>147387.68955000001</v>
      </c>
      <c r="CP293" s="17">
        <v>142164.22605</v>
      </c>
      <c r="CQ293" s="17">
        <v>140162.10615000001</v>
      </c>
      <c r="CR293" s="17">
        <v>125216.0193</v>
      </c>
      <c r="CS293" s="17">
        <v>123287.45174999999</v>
      </c>
      <c r="CT293" s="17">
        <v>130474.38900000001</v>
      </c>
      <c r="CU293" s="17">
        <v>124665</v>
      </c>
      <c r="CV293" s="17">
        <v>120529.86195000001</v>
      </c>
      <c r="CW293" s="17">
        <v>125770.77855</v>
      </c>
      <c r="CX293" s="17">
        <v>118489.09590000001</v>
      </c>
      <c r="CY293" s="17">
        <v>106046.28225</v>
      </c>
      <c r="CZ293" s="17">
        <v>110363.43120000001</v>
      </c>
      <c r="DA293" s="17">
        <v>110200.12005000001</v>
      </c>
    </row>
    <row r="294" spans="53:141" x14ac:dyDescent="0.25">
      <c r="BA294" s="17" t="s">
        <v>34</v>
      </c>
      <c r="BE294" s="17">
        <v>17144.67916</v>
      </c>
      <c r="BF294" s="17">
        <v>15903.714190000001</v>
      </c>
      <c r="BG294" s="17">
        <v>18396.959919999998</v>
      </c>
      <c r="BH294" s="17">
        <v>18945.147079999999</v>
      </c>
      <c r="BI294" s="17">
        <v>22371.316829999996</v>
      </c>
      <c r="BJ294" s="17">
        <v>24816.784780000002</v>
      </c>
      <c r="BK294" s="17">
        <v>26864.942770000001</v>
      </c>
      <c r="BL294" s="17">
        <v>30693.451719999997</v>
      </c>
      <c r="BM294" s="17">
        <v>34696.726759999998</v>
      </c>
      <c r="BN294" s="17">
        <v>35824.53383</v>
      </c>
      <c r="BO294" s="17">
        <v>46952.984639999995</v>
      </c>
      <c r="BP294" s="17">
        <v>54990.967470000003</v>
      </c>
      <c r="BQ294" s="17">
        <v>51498.16029</v>
      </c>
      <c r="BR294" s="17">
        <v>41095.177350000005</v>
      </c>
      <c r="BS294" s="17">
        <v>45972.28284</v>
      </c>
      <c r="BT294" s="17">
        <v>41445.966840000001</v>
      </c>
      <c r="BU294" s="17">
        <v>25725.819909999998</v>
      </c>
      <c r="BV294" s="17">
        <v>24237.164870000004</v>
      </c>
      <c r="BW294" s="17">
        <v>27318.831680000003</v>
      </c>
      <c r="BX294" s="17">
        <v>24648.305239999998</v>
      </c>
      <c r="BY294" s="17">
        <v>27838.100709999999</v>
      </c>
      <c r="BZ294" s="17">
        <v>27937.428199999998</v>
      </c>
      <c r="CA294" s="17">
        <v>23497.866590000001</v>
      </c>
      <c r="CB294" s="17">
        <v>28561.053960000001</v>
      </c>
      <c r="CC294" s="17">
        <v>25821.375469999999</v>
      </c>
      <c r="CD294" s="17">
        <v>22263.188170000005</v>
      </c>
      <c r="CE294" s="17">
        <v>22899.387030000002</v>
      </c>
      <c r="CF294" s="17">
        <v>28727.01888</v>
      </c>
      <c r="CG294" s="17">
        <v>28963.393160000003</v>
      </c>
      <c r="CH294" s="17">
        <v>23399.796410000003</v>
      </c>
      <c r="CI294" s="17">
        <v>29019.972110000002</v>
      </c>
      <c r="CJ294" s="17">
        <v>41956.434699999998</v>
      </c>
      <c r="CK294" s="17">
        <v>35351.78527</v>
      </c>
      <c r="CL294" s="17">
        <v>41154.270919999995</v>
      </c>
      <c r="CM294" s="17">
        <v>56081.055240000002</v>
      </c>
      <c r="CN294" s="17">
        <v>75628.453810000006</v>
      </c>
      <c r="CO294" s="17">
        <v>100969.53685999999</v>
      </c>
      <c r="CP294" s="17">
        <v>106519.30320000001</v>
      </c>
      <c r="CQ294" s="17">
        <v>117180.03469</v>
      </c>
      <c r="CR294" s="17">
        <v>80579.740590000001</v>
      </c>
      <c r="CS294" s="17">
        <v>89468.922290000002</v>
      </c>
      <c r="CT294" s="17">
        <v>101565.5018</v>
      </c>
      <c r="CU294" s="17">
        <v>125731</v>
      </c>
      <c r="CV294" s="17">
        <v>119830.44417</v>
      </c>
      <c r="CW294" s="17">
        <v>146982.05361999999</v>
      </c>
      <c r="CX294" s="17">
        <v>116156.58435</v>
      </c>
      <c r="CY294" s="17">
        <v>59814.008629999997</v>
      </c>
      <c r="CZ294" s="17">
        <v>84870.93961999999</v>
      </c>
      <c r="DA294" s="17">
        <v>99273.425669999997</v>
      </c>
    </row>
    <row r="295" spans="53:141" x14ac:dyDescent="0.25">
      <c r="BA295" s="17" t="s">
        <v>38</v>
      </c>
      <c r="BE295" s="17">
        <v>777394.15519999992</v>
      </c>
      <c r="BF295" s="17">
        <v>862812.51940000011</v>
      </c>
      <c r="BG295" s="17">
        <v>942342.18519999995</v>
      </c>
      <c r="BH295" s="17">
        <v>953657.51260000002</v>
      </c>
      <c r="BI295" s="17">
        <v>839590.8456</v>
      </c>
      <c r="BJ295" s="17">
        <v>751109.92839999986</v>
      </c>
      <c r="BK295" s="17">
        <v>809029.79039999994</v>
      </c>
      <c r="BL295" s="17">
        <v>872967.30040000007</v>
      </c>
      <c r="BM295" s="17">
        <v>943072.8996</v>
      </c>
      <c r="BN295" s="17">
        <v>961340.75960000011</v>
      </c>
      <c r="BO295" s="17">
        <v>868851.6590000001</v>
      </c>
      <c r="BP295" s="17">
        <v>855645.07079999999</v>
      </c>
      <c r="BQ295" s="17">
        <v>798026.09119999991</v>
      </c>
      <c r="BR295" s="17">
        <v>882864.18220000016</v>
      </c>
      <c r="BS295" s="17">
        <v>1009718.3512</v>
      </c>
      <c r="BT295" s="17">
        <v>1086217.7014000001</v>
      </c>
      <c r="BU295" s="17">
        <v>1135057.3624</v>
      </c>
      <c r="BV295" s="17">
        <v>1163694.9194000002</v>
      </c>
      <c r="BW295" s="17">
        <v>1153303.7308</v>
      </c>
      <c r="BX295" s="17">
        <v>1138979.5793999999</v>
      </c>
      <c r="BY295" s="17">
        <v>1115317.3278000001</v>
      </c>
      <c r="BZ295" s="17">
        <v>1019819.4031999999</v>
      </c>
      <c r="CA295" s="17">
        <v>1055345.0179999999</v>
      </c>
      <c r="CB295" s="17">
        <v>1080920.0220000001</v>
      </c>
      <c r="CC295" s="17">
        <v>1122817.8962000001</v>
      </c>
      <c r="CD295" s="17">
        <v>1128298.2542000001</v>
      </c>
      <c r="CE295" s="17">
        <v>1200950.6080000002</v>
      </c>
      <c r="CF295" s="17">
        <v>1236390.2564000001</v>
      </c>
      <c r="CG295" s="17">
        <v>1317843.4204000002</v>
      </c>
      <c r="CH295" s="17">
        <v>1371271.5380000002</v>
      </c>
      <c r="CI295" s="17">
        <v>1427762.2085999998</v>
      </c>
      <c r="CJ295" s="17">
        <v>1437272.2416000001</v>
      </c>
      <c r="CK295" s="17">
        <v>1418886.1777999999</v>
      </c>
      <c r="CL295" s="17">
        <v>1467145.5656000001</v>
      </c>
      <c r="CM295" s="17">
        <v>1526870.7220000003</v>
      </c>
      <c r="CN295" s="17">
        <v>1566759.1316</v>
      </c>
      <c r="CO295" s="17">
        <v>1531437.6869999999</v>
      </c>
      <c r="CP295" s="17">
        <v>1449436.4872000001</v>
      </c>
      <c r="CQ295" s="17">
        <v>1341000.6194000002</v>
      </c>
      <c r="CR295" s="17">
        <v>1163813.1232</v>
      </c>
      <c r="CS295" s="17">
        <v>1075869.496</v>
      </c>
      <c r="CT295" s="17">
        <v>1047371.6344</v>
      </c>
      <c r="CU295" s="17">
        <v>1074580</v>
      </c>
      <c r="CV295" s="17">
        <v>1124891.8356000001</v>
      </c>
      <c r="CW295" s="17">
        <v>1182983.6303999999</v>
      </c>
      <c r="CX295" s="17">
        <v>1265737.0362</v>
      </c>
      <c r="CY295" s="17">
        <v>1335573.9904</v>
      </c>
      <c r="CZ295" s="17">
        <v>1357194.54</v>
      </c>
      <c r="DA295" s="17">
        <v>1351864.6232</v>
      </c>
    </row>
    <row r="296" spans="53:141" x14ac:dyDescent="0.25">
      <c r="BA296" s="17" t="s">
        <v>325</v>
      </c>
      <c r="BE296" s="17">
        <v>1362761.19765</v>
      </c>
      <c r="BF296" s="17">
        <v>1442492.7459300002</v>
      </c>
      <c r="BG296" s="17">
        <v>1539378.8648299999</v>
      </c>
      <c r="BH296" s="17">
        <v>1567697.6290800001</v>
      </c>
      <c r="BI296" s="17">
        <v>1454849.41527</v>
      </c>
      <c r="BJ296" s="17">
        <v>1365610.9358799998</v>
      </c>
      <c r="BK296" s="17">
        <v>1436548.4193799999</v>
      </c>
      <c r="BL296" s="17">
        <v>1523024.6168</v>
      </c>
      <c r="BM296" s="17">
        <v>1619257.4163500001</v>
      </c>
      <c r="BN296" s="17">
        <v>1666235.4184100002</v>
      </c>
      <c r="BO296" s="17">
        <v>1578613.0169100002</v>
      </c>
      <c r="BP296" s="17">
        <v>1590002.3119399999</v>
      </c>
      <c r="BQ296" s="17">
        <v>1503844.2279299998</v>
      </c>
      <c r="BR296" s="17">
        <v>1535716.1575000002</v>
      </c>
      <c r="BS296" s="17">
        <v>1733328.7984600002</v>
      </c>
      <c r="BT296" s="17">
        <v>1809055.4726000002</v>
      </c>
      <c r="BU296" s="17">
        <v>1819807.1822600001</v>
      </c>
      <c r="BV296" s="17">
        <v>1862354.8542700002</v>
      </c>
      <c r="BW296" s="17">
        <v>1859489.7672299999</v>
      </c>
      <c r="BX296" s="17">
        <v>1849446.8917099999</v>
      </c>
      <c r="BY296" s="17">
        <v>1853530.4450600001</v>
      </c>
      <c r="BZ296" s="17">
        <v>1771023.9006499997</v>
      </c>
      <c r="CA296" s="17">
        <v>1810402.8657499999</v>
      </c>
      <c r="CB296" s="17">
        <v>1833169.9520400001</v>
      </c>
      <c r="CC296" s="17">
        <v>1914135.1641299999</v>
      </c>
      <c r="CD296" s="17">
        <v>1901826.02055</v>
      </c>
      <c r="CE296" s="17">
        <v>1992144.1130600004</v>
      </c>
      <c r="CF296" s="17">
        <v>2067106.9709399999</v>
      </c>
      <c r="CG296" s="17">
        <v>2154793.3201700002</v>
      </c>
      <c r="CH296" s="17">
        <v>2203525.5185600002</v>
      </c>
      <c r="CI296" s="17">
        <v>2273777.8553099995</v>
      </c>
      <c r="CJ296" s="17">
        <v>2310138.8116000001</v>
      </c>
      <c r="CK296" s="17">
        <v>2260653.6917500002</v>
      </c>
      <c r="CL296" s="17">
        <v>2329679.7292599999</v>
      </c>
      <c r="CM296" s="17">
        <v>2412609.7754500005</v>
      </c>
      <c r="CN296" s="17">
        <v>2477157.1227899999</v>
      </c>
      <c r="CO296" s="17">
        <v>2474998.8621199997</v>
      </c>
      <c r="CP296" s="17">
        <v>2390744.1785500003</v>
      </c>
      <c r="CQ296" s="17">
        <v>2297895.8172500003</v>
      </c>
      <c r="CR296" s="17">
        <v>2117480.1557700001</v>
      </c>
      <c r="CS296" s="17">
        <v>2049462.0943800001</v>
      </c>
      <c r="CT296" s="17">
        <v>2058386.37619</v>
      </c>
      <c r="CU296" s="17">
        <v>2140264</v>
      </c>
      <c r="CV296" s="17">
        <v>2244915.7100800001</v>
      </c>
      <c r="CW296" s="17">
        <v>2403735.1920699999</v>
      </c>
      <c r="CX296" s="17">
        <v>2439787.77673</v>
      </c>
      <c r="CY296" s="17">
        <v>2417693.1506699999</v>
      </c>
      <c r="CZ296" s="17">
        <v>2516662.8795400001</v>
      </c>
      <c r="DA296" s="17">
        <v>2588667.6608100003</v>
      </c>
    </row>
    <row r="299" spans="53:141" x14ac:dyDescent="0.25">
      <c r="DC299" s="31"/>
      <c r="DD299" s="41" t="s">
        <v>338</v>
      </c>
      <c r="DE299" s="31"/>
      <c r="DF299" s="31"/>
      <c r="DG299" s="31"/>
      <c r="DH299" s="31"/>
      <c r="DI299" s="31"/>
      <c r="DJ299" s="31"/>
      <c r="DK299" s="31"/>
      <c r="DL299" s="31"/>
      <c r="DM299" s="31"/>
      <c r="DN299" s="31"/>
      <c r="DO299" s="31"/>
      <c r="DP299" s="31"/>
      <c r="DQ299" s="31"/>
      <c r="DR299" s="31"/>
      <c r="DS299" s="31"/>
      <c r="DT299" s="31"/>
      <c r="DU299" s="31"/>
      <c r="DV299" s="31"/>
      <c r="DW299" s="31"/>
      <c r="DX299" s="31"/>
      <c r="DY299" s="31"/>
      <c r="DZ299" s="31"/>
      <c r="EA299" s="31"/>
      <c r="EB299" s="31"/>
      <c r="EC299" s="31"/>
      <c r="ED299" s="31"/>
      <c r="EE299" s="31"/>
      <c r="EF299" s="37"/>
      <c r="EG299" s="37"/>
      <c r="EH299" s="37"/>
      <c r="EI299" s="37"/>
      <c r="EJ299" s="37"/>
      <c r="EK299" s="37"/>
    </row>
    <row r="300" spans="53:141" ht="120" x14ac:dyDescent="0.25">
      <c r="DC300" s="31"/>
      <c r="DD300" s="48" t="s">
        <v>339</v>
      </c>
      <c r="DE300" s="48" t="s">
        <v>302</v>
      </c>
      <c r="DF300" s="48" t="s">
        <v>303</v>
      </c>
      <c r="DG300" s="48" t="s">
        <v>304</v>
      </c>
      <c r="DH300" s="42" t="s">
        <v>305</v>
      </c>
      <c r="DI300" s="42" t="s">
        <v>306</v>
      </c>
      <c r="DJ300" s="42" t="s">
        <v>307</v>
      </c>
      <c r="DK300" s="42" t="s">
        <v>308</v>
      </c>
      <c r="DL300" s="42" t="s">
        <v>309</v>
      </c>
      <c r="DM300" s="42" t="s">
        <v>310</v>
      </c>
      <c r="DN300" s="42" t="s">
        <v>311</v>
      </c>
      <c r="DO300" s="42" t="s">
        <v>312</v>
      </c>
      <c r="DP300" s="42" t="s">
        <v>313</v>
      </c>
      <c r="DQ300" s="42" t="s">
        <v>314</v>
      </c>
      <c r="DR300" s="42" t="s">
        <v>315</v>
      </c>
      <c r="DS300" s="42" t="s">
        <v>316</v>
      </c>
      <c r="DT300" s="42" t="s">
        <v>317</v>
      </c>
      <c r="DU300" s="42" t="s">
        <v>318</v>
      </c>
      <c r="DV300" s="42" t="s">
        <v>319</v>
      </c>
      <c r="DW300" s="42" t="s">
        <v>320</v>
      </c>
      <c r="DX300" s="42" t="s">
        <v>321</v>
      </c>
      <c r="DY300" s="42" t="s">
        <v>322</v>
      </c>
      <c r="DZ300" s="42" t="s">
        <v>323</v>
      </c>
      <c r="EA300" s="49" t="s">
        <v>324</v>
      </c>
      <c r="EB300" s="49" t="s">
        <v>22</v>
      </c>
      <c r="EC300" s="50" t="s">
        <v>340</v>
      </c>
      <c r="ED300" s="50" t="s">
        <v>341</v>
      </c>
      <c r="EE300" s="51" t="s">
        <v>342</v>
      </c>
      <c r="EF300" s="50" t="s">
        <v>343</v>
      </c>
      <c r="EG300" s="50" t="s">
        <v>344</v>
      </c>
      <c r="EH300" s="50" t="s">
        <v>345</v>
      </c>
      <c r="EI300" s="51" t="s">
        <v>38</v>
      </c>
      <c r="EJ300" s="49" t="s">
        <v>325</v>
      </c>
      <c r="EK300" s="37"/>
    </row>
    <row r="301" spans="53:141" x14ac:dyDescent="0.25">
      <c r="DC301" s="31">
        <v>1970</v>
      </c>
      <c r="DD301" s="32">
        <v>9354676.6524800006</v>
      </c>
      <c r="DE301" s="32">
        <v>1472868.5441412416</v>
      </c>
      <c r="DF301" s="32">
        <v>1335150.8481879637</v>
      </c>
      <c r="DG301" s="32">
        <v>2526384.824</v>
      </c>
      <c r="DH301" s="52">
        <v>60426.460099999997</v>
      </c>
      <c r="DI301" s="52">
        <v>80732.499750000003</v>
      </c>
      <c r="DJ301" s="52">
        <v>280551.03569999995</v>
      </c>
      <c r="DK301" s="52">
        <v>223259.21856000004</v>
      </c>
      <c r="DL301" s="52">
        <v>177825.58719999998</v>
      </c>
      <c r="DM301" s="52">
        <v>10321.3737</v>
      </c>
      <c r="DN301" s="52">
        <v>89988.964500000016</v>
      </c>
      <c r="DO301" s="52">
        <v>350305.80415723094</v>
      </c>
      <c r="DP301" s="52">
        <v>39617.551999999996</v>
      </c>
      <c r="DQ301" s="52">
        <v>59788.297979999996</v>
      </c>
      <c r="DR301" s="52">
        <v>488296.49848000007</v>
      </c>
      <c r="DS301" s="52">
        <v>73644.982650000005</v>
      </c>
      <c r="DT301" s="52">
        <v>85283.163680000012</v>
      </c>
      <c r="DU301" s="52">
        <v>131844.03990999999</v>
      </c>
      <c r="DV301" s="52">
        <v>51174.886700000003</v>
      </c>
      <c r="DW301" s="52">
        <v>534724.86794999999</v>
      </c>
      <c r="DX301" s="52">
        <v>337091.90756999998</v>
      </c>
      <c r="DY301" s="52">
        <v>71838.903290000002</v>
      </c>
      <c r="DZ301" s="32">
        <v>3146716.0438772305</v>
      </c>
      <c r="EA301" s="53">
        <v>1335150.8481879637</v>
      </c>
      <c r="EB301" s="53">
        <v>240833.50445000001</v>
      </c>
      <c r="EC301" s="54">
        <v>202706.26569</v>
      </c>
      <c r="ED301" s="54">
        <v>36095.779199999997</v>
      </c>
      <c r="EE301" s="53">
        <v>344533.53800000006</v>
      </c>
      <c r="EF301" s="54">
        <v>278893.89408</v>
      </c>
      <c r="EG301" s="54">
        <v>86668.354649999994</v>
      </c>
      <c r="EH301" s="54">
        <v>17144.67916</v>
      </c>
      <c r="EI301" s="53">
        <v>777394.15519999992</v>
      </c>
      <c r="EJ301" s="53">
        <v>1362761.19765</v>
      </c>
      <c r="EK301" s="56">
        <f>SUM(EB301:EI301)</f>
        <v>1984270.1704300002</v>
      </c>
    </row>
    <row r="302" spans="53:141" x14ac:dyDescent="0.25">
      <c r="DC302" s="31">
        <v>1971</v>
      </c>
      <c r="DD302" s="32">
        <v>9655301.1868800018</v>
      </c>
      <c r="DE302" s="32">
        <v>1534037.9995401492</v>
      </c>
      <c r="DF302" s="32">
        <v>1423169.091891479</v>
      </c>
      <c r="DG302" s="32">
        <v>2611453.7270400003</v>
      </c>
      <c r="DH302" s="52">
        <v>62365.747800000005</v>
      </c>
      <c r="DI302" s="52">
        <v>83663.879130000001</v>
      </c>
      <c r="DJ302" s="52">
        <v>273850.22457000002</v>
      </c>
      <c r="DK302" s="52">
        <v>218779.74384000001</v>
      </c>
      <c r="DL302" s="52">
        <v>192071.37279999998</v>
      </c>
      <c r="DM302" s="52">
        <v>10101.845340000002</v>
      </c>
      <c r="DN302" s="52">
        <v>88312.403249999988</v>
      </c>
      <c r="DO302" s="52">
        <v>392559.91353617277</v>
      </c>
      <c r="DP302" s="52">
        <v>41120.751360000002</v>
      </c>
      <c r="DQ302" s="52">
        <v>60038.888039999998</v>
      </c>
      <c r="DR302" s="52">
        <v>501860.78784</v>
      </c>
      <c r="DS302" s="52">
        <v>78079.203450000001</v>
      </c>
      <c r="DT302" s="52">
        <v>87991.712379999997</v>
      </c>
      <c r="DU302" s="52">
        <v>132314.7389</v>
      </c>
      <c r="DV302" s="52">
        <v>50778.523550000005</v>
      </c>
      <c r="DW302" s="52">
        <v>538400.55444000009</v>
      </c>
      <c r="DX302" s="52">
        <v>348238.71775000001</v>
      </c>
      <c r="DY302" s="52">
        <v>78161.90436</v>
      </c>
      <c r="DZ302" s="32">
        <v>3238690.9123361725</v>
      </c>
      <c r="EA302" s="53">
        <v>1423169.091891479</v>
      </c>
      <c r="EB302" s="53">
        <v>250583.26235</v>
      </c>
      <c r="EC302" s="54">
        <v>210569.29371</v>
      </c>
      <c r="ED302" s="54">
        <v>37954.50546</v>
      </c>
      <c r="EE302" s="53">
        <v>329096.96418000001</v>
      </c>
      <c r="EF302" s="54">
        <v>276050.70240000001</v>
      </c>
      <c r="EG302" s="54">
        <v>79951.404450000002</v>
      </c>
      <c r="EH302" s="54">
        <v>15903.714190000001</v>
      </c>
      <c r="EI302" s="53">
        <v>862812.51940000011</v>
      </c>
      <c r="EJ302" s="53">
        <v>1442492.7459300002</v>
      </c>
      <c r="EK302" s="37"/>
    </row>
    <row r="303" spans="53:141" x14ac:dyDescent="0.25">
      <c r="DC303" s="31">
        <v>1972</v>
      </c>
      <c r="DD303" s="32">
        <v>10302081.73856</v>
      </c>
      <c r="DE303" s="32">
        <v>1662466.7849897388</v>
      </c>
      <c r="DF303" s="32">
        <v>1522856.4667228719</v>
      </c>
      <c r="DG303" s="32">
        <v>2843459.8262400003</v>
      </c>
      <c r="DH303" s="52">
        <v>73875.472800000003</v>
      </c>
      <c r="DI303" s="52">
        <v>94104.053549999982</v>
      </c>
      <c r="DJ303" s="52">
        <v>299662.75053000002</v>
      </c>
      <c r="DK303" s="52">
        <v>236769.78149999998</v>
      </c>
      <c r="DL303" s="52">
        <v>240066.96959999998</v>
      </c>
      <c r="DM303" s="52">
        <v>11252.598840000001</v>
      </c>
      <c r="DN303" s="52">
        <v>98408.61825</v>
      </c>
      <c r="DO303" s="52">
        <v>407850.76126051374</v>
      </c>
      <c r="DP303" s="52">
        <v>47914.397440000001</v>
      </c>
      <c r="DQ303" s="52">
        <v>68915.379419999997</v>
      </c>
      <c r="DR303" s="52">
        <v>532367.00004000007</v>
      </c>
      <c r="DS303" s="52">
        <v>85196.913750000007</v>
      </c>
      <c r="DT303" s="52">
        <v>86245.096080000018</v>
      </c>
      <c r="DU303" s="52">
        <v>142516.19989999998</v>
      </c>
      <c r="DV303" s="52">
        <v>56272.764950000004</v>
      </c>
      <c r="DW303" s="52">
        <v>549227.57655</v>
      </c>
      <c r="DX303" s="52">
        <v>378539.64840999997</v>
      </c>
      <c r="DY303" s="52">
        <v>91351.238670000006</v>
      </c>
      <c r="DZ303" s="32">
        <v>3500537.221540513</v>
      </c>
      <c r="EA303" s="53">
        <v>1522856.4667228719</v>
      </c>
      <c r="EB303" s="53">
        <v>263709.67735000001</v>
      </c>
      <c r="EC303" s="54">
        <v>216066.92165999999</v>
      </c>
      <c r="ED303" s="54">
        <v>46314.786960000005</v>
      </c>
      <c r="EE303" s="53">
        <v>333327.00228000002</v>
      </c>
      <c r="EF303" s="54">
        <v>274262.82803999999</v>
      </c>
      <c r="EG303" s="54">
        <v>80174.554799999998</v>
      </c>
      <c r="EH303" s="54">
        <v>18396.959919999998</v>
      </c>
      <c r="EI303" s="53">
        <v>942342.18519999995</v>
      </c>
      <c r="EJ303" s="53">
        <v>1539378.8648299999</v>
      </c>
      <c r="EK303" s="37"/>
    </row>
    <row r="304" spans="53:141" x14ac:dyDescent="0.25">
      <c r="DC304" s="31">
        <v>1973</v>
      </c>
      <c r="DD304" s="32">
        <v>10773449.333759999</v>
      </c>
      <c r="DE304" s="32">
        <v>1759678.4333820143</v>
      </c>
      <c r="DF304" s="32">
        <v>1544478.3839421065</v>
      </c>
      <c r="DG304" s="32">
        <v>3066174.13888</v>
      </c>
      <c r="DH304" s="52">
        <v>71394.218399999998</v>
      </c>
      <c r="DI304" s="52">
        <v>99391.895279999997</v>
      </c>
      <c r="DJ304" s="52">
        <v>348964.45974000008</v>
      </c>
      <c r="DK304" s="52">
        <v>262059.57666000002</v>
      </c>
      <c r="DL304" s="52">
        <v>272154.36799999996</v>
      </c>
      <c r="DM304" s="52">
        <v>12799.9197</v>
      </c>
      <c r="DN304" s="52">
        <v>109691.32275000001</v>
      </c>
      <c r="DO304" s="52">
        <v>459306.1950462737</v>
      </c>
      <c r="DP304" s="52">
        <v>50857.04</v>
      </c>
      <c r="DQ304" s="52">
        <v>70246.152719999998</v>
      </c>
      <c r="DR304" s="52">
        <v>538181.54680000001</v>
      </c>
      <c r="DS304" s="52">
        <v>86362.344450000004</v>
      </c>
      <c r="DT304" s="52">
        <v>87719.037119999994</v>
      </c>
      <c r="DU304" s="52">
        <v>153285.00531000001</v>
      </c>
      <c r="DV304" s="52">
        <v>58976.67624999999</v>
      </c>
      <c r="DW304" s="52">
        <v>537016.96270000003</v>
      </c>
      <c r="DX304" s="52">
        <v>414540.83263999998</v>
      </c>
      <c r="DY304" s="52">
        <v>103220.12427999999</v>
      </c>
      <c r="DZ304" s="32">
        <v>3736167.6778462743</v>
      </c>
      <c r="EA304" s="53">
        <v>1544478.3839421065</v>
      </c>
      <c r="EB304" s="53">
        <v>265325.58429999999</v>
      </c>
      <c r="EC304" s="54">
        <v>219868.60239000001</v>
      </c>
      <c r="ED304" s="54">
        <v>43482.8442</v>
      </c>
      <c r="EE304" s="53">
        <v>348714.53218000004</v>
      </c>
      <c r="EF304" s="54">
        <v>272558.36364</v>
      </c>
      <c r="EG304" s="54">
        <v>89265.126600000003</v>
      </c>
      <c r="EH304" s="54">
        <v>18945.147079999999</v>
      </c>
      <c r="EI304" s="53">
        <v>953657.51260000002</v>
      </c>
      <c r="EJ304" s="53">
        <v>1567697.6290800001</v>
      </c>
      <c r="EK304" s="37"/>
    </row>
    <row r="305" spans="107:141" x14ac:dyDescent="0.25">
      <c r="DC305" s="31">
        <v>1974</v>
      </c>
      <c r="DD305" s="32">
        <v>10814310.92096</v>
      </c>
      <c r="DE305" s="32">
        <v>1710592.7781361358</v>
      </c>
      <c r="DF305" s="32">
        <v>1432005.021061566</v>
      </c>
      <c r="DG305" s="32">
        <v>3050880.2044800003</v>
      </c>
      <c r="DH305" s="52">
        <v>72320.650300000008</v>
      </c>
      <c r="DI305" s="52">
        <v>96956.718120000005</v>
      </c>
      <c r="DJ305" s="52">
        <v>353810.36574000004</v>
      </c>
      <c r="DK305" s="52">
        <v>257466.74100000001</v>
      </c>
      <c r="DL305" s="52">
        <v>279564.44160000002</v>
      </c>
      <c r="DM305" s="52">
        <v>13745.307960000002</v>
      </c>
      <c r="DN305" s="52">
        <v>106748.43574999999</v>
      </c>
      <c r="DO305" s="52">
        <v>410546.288096509</v>
      </c>
      <c r="DP305" s="52">
        <v>46832.514559999996</v>
      </c>
      <c r="DQ305" s="52">
        <v>67407.169680000006</v>
      </c>
      <c r="DR305" s="52">
        <v>567200.52515999996</v>
      </c>
      <c r="DS305" s="52">
        <v>78579.707850000006</v>
      </c>
      <c r="DT305" s="52">
        <v>82381.845260000002</v>
      </c>
      <c r="DU305" s="52">
        <v>154287.25410999998</v>
      </c>
      <c r="DV305" s="52">
        <v>58016.098050000008</v>
      </c>
      <c r="DW305" s="52">
        <v>590576.96583999996</v>
      </c>
      <c r="DX305" s="52">
        <v>427748.93062</v>
      </c>
      <c r="DY305" s="52">
        <v>99641.924769999998</v>
      </c>
      <c r="DZ305" s="32">
        <v>3763831.8844665079</v>
      </c>
      <c r="EA305" s="53">
        <v>1432005.021061566</v>
      </c>
      <c r="EB305" s="53">
        <v>253878.44515000001</v>
      </c>
      <c r="EC305" s="54">
        <v>207173.34198</v>
      </c>
      <c r="ED305" s="54">
        <v>46023.056519999998</v>
      </c>
      <c r="EE305" s="53">
        <v>361380.12452000001</v>
      </c>
      <c r="EF305" s="54">
        <v>267473.98259999999</v>
      </c>
      <c r="EG305" s="54">
        <v>95290.186050000004</v>
      </c>
      <c r="EH305" s="54">
        <v>22371.316829999996</v>
      </c>
      <c r="EI305" s="53">
        <v>839590.8456</v>
      </c>
      <c r="EJ305" s="53">
        <v>1454849.41527</v>
      </c>
      <c r="EK305" s="37"/>
    </row>
    <row r="306" spans="107:141" x14ac:dyDescent="0.25">
      <c r="DC306" s="31">
        <v>1975</v>
      </c>
      <c r="DD306" s="32">
        <v>10488001.96032</v>
      </c>
      <c r="DE306" s="32">
        <v>1592487.0261367422</v>
      </c>
      <c r="DF306" s="32">
        <v>1367494.043559985</v>
      </c>
      <c r="DG306" s="32">
        <v>2803118.4672000003</v>
      </c>
      <c r="DH306" s="52">
        <v>67866.992500000008</v>
      </c>
      <c r="DI306" s="52">
        <v>87408.312749999983</v>
      </c>
      <c r="DJ306" s="52">
        <v>272676.43845000002</v>
      </c>
      <c r="DK306" s="52">
        <v>231458.99322</v>
      </c>
      <c r="DL306" s="52">
        <v>250425.70239999998</v>
      </c>
      <c r="DM306" s="52">
        <v>12860.11296</v>
      </c>
      <c r="DN306" s="52">
        <v>88302.577250000002</v>
      </c>
      <c r="DO306" s="52">
        <v>374641.61558812304</v>
      </c>
      <c r="DP306" s="52">
        <v>40803.28512</v>
      </c>
      <c r="DQ306" s="52">
        <v>64311.370739999998</v>
      </c>
      <c r="DR306" s="52">
        <v>557210.97256000002</v>
      </c>
      <c r="DS306" s="52">
        <v>76940.142300000007</v>
      </c>
      <c r="DT306" s="52">
        <v>81450.188819999996</v>
      </c>
      <c r="DU306" s="52">
        <v>139794.02056999999</v>
      </c>
      <c r="DV306" s="52">
        <v>55153.475299999991</v>
      </c>
      <c r="DW306" s="52">
        <v>608280.27220000012</v>
      </c>
      <c r="DX306" s="52">
        <v>390392.05325999996</v>
      </c>
      <c r="DY306" s="52">
        <v>86621.43471999999</v>
      </c>
      <c r="DZ306" s="32">
        <v>3486597.9607081227</v>
      </c>
      <c r="EA306" s="53">
        <v>1367494.043559985</v>
      </c>
      <c r="EB306" s="53">
        <v>266031.6949</v>
      </c>
      <c r="EC306" s="54">
        <v>220517.76879</v>
      </c>
      <c r="ED306" s="54">
        <v>43504.419119999999</v>
      </c>
      <c r="EE306" s="53">
        <v>348469.31258000003</v>
      </c>
      <c r="EF306" s="54">
        <v>253073.07168000002</v>
      </c>
      <c r="EG306" s="54">
        <v>90464.403900000005</v>
      </c>
      <c r="EH306" s="54">
        <v>24816.784780000002</v>
      </c>
      <c r="EI306" s="53">
        <v>751109.92839999986</v>
      </c>
      <c r="EJ306" s="53">
        <v>1365610.9358799998</v>
      </c>
      <c r="EK306" s="37"/>
    </row>
    <row r="307" spans="107:141" x14ac:dyDescent="0.25">
      <c r="DC307" s="31">
        <v>1976</v>
      </c>
      <c r="DD307" s="32">
        <v>11174476.625280002</v>
      </c>
      <c r="DE307" s="32">
        <v>1707225.0477798653</v>
      </c>
      <c r="DF307" s="32">
        <v>1433130.7234257064</v>
      </c>
      <c r="DG307" s="32">
        <v>3042742.6771200001</v>
      </c>
      <c r="DH307" s="52">
        <v>72506.421300000016</v>
      </c>
      <c r="DI307" s="52">
        <v>91733.641740000006</v>
      </c>
      <c r="DJ307" s="52">
        <v>295961.01678000001</v>
      </c>
      <c r="DK307" s="52">
        <v>246724.93314000001</v>
      </c>
      <c r="DL307" s="52">
        <v>252880.89600000001</v>
      </c>
      <c r="DM307" s="52">
        <v>14513.657220000001</v>
      </c>
      <c r="DN307" s="52">
        <v>96315.680250000005</v>
      </c>
      <c r="DO307" s="52">
        <v>425840.11478937819</v>
      </c>
      <c r="DP307" s="52">
        <v>44933.632640000003</v>
      </c>
      <c r="DQ307" s="52">
        <v>67604.840100000001</v>
      </c>
      <c r="DR307" s="52">
        <v>590969.3888800001</v>
      </c>
      <c r="DS307" s="52">
        <v>85311.181800000006</v>
      </c>
      <c r="DT307" s="52">
        <v>83741.197539999994</v>
      </c>
      <c r="DU307" s="52">
        <v>152621.01548</v>
      </c>
      <c r="DV307" s="52">
        <v>59035.673699999999</v>
      </c>
      <c r="DW307" s="52">
        <v>681135.54569000006</v>
      </c>
      <c r="DX307" s="52">
        <v>435026.86216000002</v>
      </c>
      <c r="DY307" s="52">
        <v>95295.26741</v>
      </c>
      <c r="DZ307" s="32">
        <v>3792150.9666193784</v>
      </c>
      <c r="EA307" s="53">
        <v>1433130.7234257064</v>
      </c>
      <c r="EB307" s="53">
        <v>271784.68575</v>
      </c>
      <c r="EC307" s="54">
        <v>224562.88691999999</v>
      </c>
      <c r="ED307" s="54">
        <v>45346.260660000007</v>
      </c>
      <c r="EE307" s="53">
        <v>355733.94322999998</v>
      </c>
      <c r="EF307" s="54">
        <v>256228.14408</v>
      </c>
      <c r="EG307" s="54">
        <v>91605.088650000005</v>
      </c>
      <c r="EH307" s="54">
        <v>26864.942770000001</v>
      </c>
      <c r="EI307" s="53">
        <v>809029.79039999994</v>
      </c>
      <c r="EJ307" s="53">
        <v>1436548.4193799999</v>
      </c>
      <c r="EK307" s="37"/>
    </row>
    <row r="308" spans="107:141" x14ac:dyDescent="0.25">
      <c r="DC308" s="31">
        <v>1977</v>
      </c>
      <c r="DD308" s="32">
        <v>11836434.337920001</v>
      </c>
      <c r="DE308" s="32">
        <v>1822489.3205943343</v>
      </c>
      <c r="DF308" s="32">
        <v>1516534.74199122</v>
      </c>
      <c r="DG308" s="32">
        <v>3265572.4156800001</v>
      </c>
      <c r="DH308" s="52">
        <v>73594.393200000006</v>
      </c>
      <c r="DI308" s="52">
        <v>98146.407779999994</v>
      </c>
      <c r="DJ308" s="52">
        <v>301649.57199000003</v>
      </c>
      <c r="DK308" s="52">
        <v>264113.81430000003</v>
      </c>
      <c r="DL308" s="52">
        <v>269468.62079999998</v>
      </c>
      <c r="DM308" s="52">
        <v>17445.423059999997</v>
      </c>
      <c r="DN308" s="52">
        <v>106264.50525</v>
      </c>
      <c r="DO308" s="52">
        <v>462832.73901960196</v>
      </c>
      <c r="DP308" s="52">
        <v>51867.279360000008</v>
      </c>
      <c r="DQ308" s="52">
        <v>73200.313800000004</v>
      </c>
      <c r="DR308" s="52">
        <v>598378.68036</v>
      </c>
      <c r="DS308" s="52">
        <v>94333.704299999998</v>
      </c>
      <c r="DT308" s="52">
        <v>87834.392359999998</v>
      </c>
      <c r="DU308" s="52">
        <v>162135.22016</v>
      </c>
      <c r="DV308" s="52">
        <v>64124.411500000002</v>
      </c>
      <c r="DW308" s="52">
        <v>738537.93312000006</v>
      </c>
      <c r="DX308" s="52">
        <v>474341.96293000004</v>
      </c>
      <c r="DY308" s="52">
        <v>111675.32530000001</v>
      </c>
      <c r="DZ308" s="32">
        <v>4049944.698589602</v>
      </c>
      <c r="EA308" s="53">
        <v>1516534.74199122</v>
      </c>
      <c r="EB308" s="53">
        <v>283331.40459999995</v>
      </c>
      <c r="EC308" s="54">
        <v>234568.16406000001</v>
      </c>
      <c r="ED308" s="54">
        <v>46790.373240000001</v>
      </c>
      <c r="EE308" s="53">
        <v>366725.9118</v>
      </c>
      <c r="EF308" s="54">
        <v>262074.09432000003</v>
      </c>
      <c r="EG308" s="54">
        <v>91874.365050000008</v>
      </c>
      <c r="EH308" s="54">
        <v>30693.451719999997</v>
      </c>
      <c r="EI308" s="53">
        <v>872967.30040000007</v>
      </c>
      <c r="EJ308" s="53">
        <v>1523024.6168</v>
      </c>
      <c r="EK308" s="37"/>
    </row>
    <row r="309" spans="107:141" x14ac:dyDescent="0.25">
      <c r="DC309" s="31">
        <v>1978</v>
      </c>
      <c r="DD309" s="32">
        <v>12419295.692480002</v>
      </c>
      <c r="DE309" s="32">
        <v>1918990.0988900522</v>
      </c>
      <c r="DF309" s="32">
        <v>1608394.9706034479</v>
      </c>
      <c r="DG309" s="32">
        <v>3421108.8428799999</v>
      </c>
      <c r="DH309" s="52">
        <v>70253.746000000014</v>
      </c>
      <c r="DI309" s="52">
        <v>104525.29656</v>
      </c>
      <c r="DJ309" s="52">
        <v>321978.14766000002</v>
      </c>
      <c r="DK309" s="52">
        <v>277624.37724</v>
      </c>
      <c r="DL309" s="52">
        <v>287366.86080000002</v>
      </c>
      <c r="DM309" s="52">
        <v>19977.080760000001</v>
      </c>
      <c r="DN309" s="52">
        <v>111742.50025000001</v>
      </c>
      <c r="DO309" s="52">
        <v>494715.33250622335</v>
      </c>
      <c r="DP309" s="52">
        <v>56009.457920000008</v>
      </c>
      <c r="DQ309" s="52">
        <v>74274.271200000003</v>
      </c>
      <c r="DR309" s="52">
        <v>615562.50267999992</v>
      </c>
      <c r="DS309" s="52">
        <v>93249.967499999999</v>
      </c>
      <c r="DT309" s="52">
        <v>89186.654700000014</v>
      </c>
      <c r="DU309" s="52">
        <v>170004.66297000003</v>
      </c>
      <c r="DV309" s="52">
        <v>68114.633400000006</v>
      </c>
      <c r="DW309" s="52">
        <v>742105.26604000002</v>
      </c>
      <c r="DX309" s="52">
        <v>493107.60994000005</v>
      </c>
      <c r="DY309" s="52">
        <v>116060.94672000001</v>
      </c>
      <c r="DZ309" s="32">
        <v>4205859.3148462232</v>
      </c>
      <c r="EA309" s="53">
        <v>1608394.9706034479</v>
      </c>
      <c r="EB309" s="53">
        <v>294837.38630000001</v>
      </c>
      <c r="EC309" s="54">
        <v>245149.57638000001</v>
      </c>
      <c r="ED309" s="54">
        <v>47642.582579999995</v>
      </c>
      <c r="EE309" s="53">
        <v>381347.13045</v>
      </c>
      <c r="EF309" s="54">
        <v>265062.3468</v>
      </c>
      <c r="EG309" s="54">
        <v>95591.875350000002</v>
      </c>
      <c r="EH309" s="54">
        <v>34696.726759999998</v>
      </c>
      <c r="EI309" s="53">
        <v>943072.8996</v>
      </c>
      <c r="EJ309" s="53">
        <v>1619257.4163500001</v>
      </c>
      <c r="EK309" s="37"/>
    </row>
    <row r="310" spans="107:141" x14ac:dyDescent="0.25">
      <c r="DC310" s="31">
        <v>1979</v>
      </c>
      <c r="DD310" s="32">
        <v>12779753.265280001</v>
      </c>
      <c r="DE310" s="32">
        <v>1969793.8463136724</v>
      </c>
      <c r="DF310" s="32">
        <v>1658871.5589924844</v>
      </c>
      <c r="DG310" s="32">
        <v>3497809.3667199998</v>
      </c>
      <c r="DH310" s="52">
        <v>69407.276400000002</v>
      </c>
      <c r="DI310" s="52">
        <v>104279.18822999999</v>
      </c>
      <c r="DJ310" s="52">
        <v>330708.85496999999</v>
      </c>
      <c r="DK310" s="52">
        <v>290660.88533999998</v>
      </c>
      <c r="DL310" s="52">
        <v>301980.72320000007</v>
      </c>
      <c r="DM310" s="52">
        <v>23185.027440000002</v>
      </c>
      <c r="DN310" s="52">
        <v>115311.79475</v>
      </c>
      <c r="DO310" s="52">
        <v>492215.89991063281</v>
      </c>
      <c r="DP310" s="52">
        <v>55411.990400000002</v>
      </c>
      <c r="DQ310" s="52">
        <v>74258.706600000005</v>
      </c>
      <c r="DR310" s="52">
        <v>613931.92099999997</v>
      </c>
      <c r="DS310" s="52">
        <v>92920.089599999992</v>
      </c>
      <c r="DT310" s="52">
        <v>84440.418919999996</v>
      </c>
      <c r="DU310" s="52">
        <v>169678.93210999999</v>
      </c>
      <c r="DV310" s="52">
        <v>69882.89499999999</v>
      </c>
      <c r="DW310" s="52">
        <v>798049.04772000003</v>
      </c>
      <c r="DX310" s="52">
        <v>498355.96580000001</v>
      </c>
      <c r="DY310" s="52">
        <v>113948.22880000001</v>
      </c>
      <c r="DZ310" s="32">
        <v>4298627.8461906333</v>
      </c>
      <c r="EA310" s="53">
        <v>1658871.5589924844</v>
      </c>
      <c r="EB310" s="53">
        <v>308932.44020000001</v>
      </c>
      <c r="EC310" s="54">
        <v>259820.73702</v>
      </c>
      <c r="ED310" s="54">
        <v>46951.716119999997</v>
      </c>
      <c r="EE310" s="53">
        <v>395962.21861000004</v>
      </c>
      <c r="EF310" s="54">
        <v>260123.02656</v>
      </c>
      <c r="EG310" s="54">
        <v>107730.50639999998</v>
      </c>
      <c r="EH310" s="54">
        <v>35824.53383</v>
      </c>
      <c r="EI310" s="53">
        <v>961340.75960000011</v>
      </c>
      <c r="EJ310" s="53">
        <v>1666235.4184100002</v>
      </c>
      <c r="EK310" s="37"/>
    </row>
    <row r="311" spans="107:141" x14ac:dyDescent="0.25">
      <c r="DC311" s="31">
        <v>1980</v>
      </c>
      <c r="DD311" s="32">
        <v>12726049.464959998</v>
      </c>
      <c r="DE311" s="32">
        <v>1871030.814605155</v>
      </c>
      <c r="DF311" s="32">
        <v>1580570.948848469</v>
      </c>
      <c r="DG311" s="32">
        <v>3312839.3299199999</v>
      </c>
      <c r="DH311" s="52">
        <v>67884.761899999998</v>
      </c>
      <c r="DI311" s="52">
        <v>93949.613100000002</v>
      </c>
      <c r="DJ311" s="52">
        <v>298820.10132000002</v>
      </c>
      <c r="DK311" s="52">
        <v>278435.07971999998</v>
      </c>
      <c r="DL311" s="52">
        <v>287419.44320000004</v>
      </c>
      <c r="DM311" s="52">
        <v>26361.107100000001</v>
      </c>
      <c r="DN311" s="52">
        <v>107830.524</v>
      </c>
      <c r="DO311" s="52">
        <v>420542.77414146828</v>
      </c>
      <c r="DP311" s="52">
        <v>53843.72032</v>
      </c>
      <c r="DQ311" s="52">
        <v>69581.544299999994</v>
      </c>
      <c r="DR311" s="52">
        <v>622317.76964000007</v>
      </c>
      <c r="DS311" s="52">
        <v>86886.116099999999</v>
      </c>
      <c r="DT311" s="52">
        <v>85258.25308000001</v>
      </c>
      <c r="DU311" s="52">
        <v>164628.31404999999</v>
      </c>
      <c r="DV311" s="52">
        <v>70307.510450000002</v>
      </c>
      <c r="DW311" s="52">
        <v>726093.94235000003</v>
      </c>
      <c r="DX311" s="52">
        <v>454252.33490999998</v>
      </c>
      <c r="DY311" s="52">
        <v>103889.00731000002</v>
      </c>
      <c r="DZ311" s="32">
        <v>4018301.9169914695</v>
      </c>
      <c r="EA311" s="53">
        <v>1580570.948848469</v>
      </c>
      <c r="EB311" s="53">
        <v>298902.04859999998</v>
      </c>
      <c r="EC311" s="54">
        <v>248837.65299000003</v>
      </c>
      <c r="ED311" s="54">
        <v>48074.080980000006</v>
      </c>
      <c r="EE311" s="53">
        <v>410859.30931000004</v>
      </c>
      <c r="EF311" s="54">
        <v>255506.46660000001</v>
      </c>
      <c r="EG311" s="54">
        <v>107911.27065000002</v>
      </c>
      <c r="EH311" s="54">
        <v>46952.984639999995</v>
      </c>
      <c r="EI311" s="53">
        <v>868851.6590000001</v>
      </c>
      <c r="EJ311" s="53">
        <v>1578613.0169100002</v>
      </c>
      <c r="EK311" s="37"/>
    </row>
    <row r="312" spans="107:141" x14ac:dyDescent="0.25">
      <c r="DC312" s="31">
        <v>1981</v>
      </c>
      <c r="DD312" s="32">
        <v>12852428.516799999</v>
      </c>
      <c r="DE312" s="32">
        <v>1884343.1458499474</v>
      </c>
      <c r="DF312" s="32">
        <v>1601198.2020289707</v>
      </c>
      <c r="DG312" s="32">
        <v>3316128.9686400001</v>
      </c>
      <c r="DH312" s="52">
        <v>67165.101200000005</v>
      </c>
      <c r="DI312" s="52">
        <v>90049.742640000011</v>
      </c>
      <c r="DJ312" s="52">
        <v>298149.75099000003</v>
      </c>
      <c r="DK312" s="52">
        <v>276109.46285999997</v>
      </c>
      <c r="DL312" s="52">
        <v>286594.304</v>
      </c>
      <c r="DM312" s="52">
        <v>28882.142459999999</v>
      </c>
      <c r="DN312" s="52">
        <v>105743.72725</v>
      </c>
      <c r="DO312" s="52">
        <v>411814.36548627185</v>
      </c>
      <c r="DP312" s="52">
        <v>53532.169600000001</v>
      </c>
      <c r="DQ312" s="52">
        <v>72758.279160000006</v>
      </c>
      <c r="DR312" s="52">
        <v>633982.70012000005</v>
      </c>
      <c r="DS312" s="52">
        <v>83959.096050000007</v>
      </c>
      <c r="DT312" s="52">
        <v>85434.926720000003</v>
      </c>
      <c r="DU312" s="52">
        <v>165669.93690999999</v>
      </c>
      <c r="DV312" s="52">
        <v>71951.129549999998</v>
      </c>
      <c r="DW312" s="52">
        <v>696038.32900999999</v>
      </c>
      <c r="DX312" s="52">
        <v>454728.01671</v>
      </c>
      <c r="DY312" s="52">
        <v>108469.44903000002</v>
      </c>
      <c r="DZ312" s="32">
        <v>3991032.6297462722</v>
      </c>
      <c r="EA312" s="53">
        <v>1601198.2020289707</v>
      </c>
      <c r="EB312" s="53">
        <v>317600.40045000002</v>
      </c>
      <c r="EC312" s="54">
        <v>267586.39007999998</v>
      </c>
      <c r="ED312" s="54">
        <v>47732.165399999998</v>
      </c>
      <c r="EE312" s="53">
        <v>416756.84068999998</v>
      </c>
      <c r="EF312" s="54">
        <v>250984.19616000002</v>
      </c>
      <c r="EG312" s="54">
        <v>105603.72149999999</v>
      </c>
      <c r="EH312" s="54">
        <v>54990.967470000003</v>
      </c>
      <c r="EI312" s="53">
        <v>855645.07079999999</v>
      </c>
      <c r="EJ312" s="53">
        <v>1590002.3119399999</v>
      </c>
      <c r="EK312" s="37"/>
    </row>
    <row r="313" spans="107:141" x14ac:dyDescent="0.25">
      <c r="DC313" s="31">
        <v>1982</v>
      </c>
      <c r="DD313" s="32">
        <v>12581282.69888</v>
      </c>
      <c r="DE313" s="32">
        <v>1785133.6455372467</v>
      </c>
      <c r="DF313" s="32">
        <v>1519079.2386954087</v>
      </c>
      <c r="DG313" s="32">
        <v>3136641.6630399995</v>
      </c>
      <c r="DH313" s="52">
        <v>60814.156100000007</v>
      </c>
      <c r="DI313" s="52">
        <v>80986.579200000007</v>
      </c>
      <c r="DJ313" s="52">
        <v>222047.48943000002</v>
      </c>
      <c r="DK313" s="52">
        <v>252228.09149999998</v>
      </c>
      <c r="DL313" s="52">
        <v>244884.32640000002</v>
      </c>
      <c r="DM313" s="52">
        <v>31204.894140000004</v>
      </c>
      <c r="DN313" s="52">
        <v>96658.361999999994</v>
      </c>
      <c r="DO313" s="52">
        <v>373611.46130677674</v>
      </c>
      <c r="DP313" s="52">
        <v>51001.641600000003</v>
      </c>
      <c r="DQ313" s="52">
        <v>73788.655679999996</v>
      </c>
      <c r="DR313" s="52">
        <v>648631.05752000003</v>
      </c>
      <c r="DS313" s="52">
        <v>77461.845750000008</v>
      </c>
      <c r="DT313" s="52">
        <v>85956.707980000007</v>
      </c>
      <c r="DU313" s="52">
        <v>166367.93161</v>
      </c>
      <c r="DV313" s="52">
        <v>76783.103799999997</v>
      </c>
      <c r="DW313" s="52">
        <v>679951.99130999995</v>
      </c>
      <c r="DX313" s="52">
        <v>422667.06339000002</v>
      </c>
      <c r="DY313" s="52">
        <v>108172.88924</v>
      </c>
      <c r="DZ313" s="32">
        <v>3753218.2479567765</v>
      </c>
      <c r="EA313" s="53">
        <v>1519079.2386954087</v>
      </c>
      <c r="EB313" s="53">
        <v>319646.31065</v>
      </c>
      <c r="EC313" s="54">
        <v>271834.37270999997</v>
      </c>
      <c r="ED313" s="54">
        <v>45443.347800000003</v>
      </c>
      <c r="EE313" s="53">
        <v>386171.82607999997</v>
      </c>
      <c r="EF313" s="54">
        <v>239158.11444000003</v>
      </c>
      <c r="EG313" s="54">
        <v>89583.022349999999</v>
      </c>
      <c r="EH313" s="54">
        <v>51498.16029</v>
      </c>
      <c r="EI313" s="53">
        <v>798026.09119999991</v>
      </c>
      <c r="EJ313" s="53">
        <v>1503844.2279299998</v>
      </c>
      <c r="EK313" s="37"/>
    </row>
    <row r="314" spans="107:141" x14ac:dyDescent="0.25">
      <c r="DC314" s="31">
        <v>1983</v>
      </c>
      <c r="DD314" s="32">
        <v>13080085.9312</v>
      </c>
      <c r="DE314" s="32">
        <v>1823745.2738929123</v>
      </c>
      <c r="DF314" s="32">
        <v>1525890.5419342683</v>
      </c>
      <c r="DG314" s="32">
        <v>3262629.0547199999</v>
      </c>
      <c r="DH314" s="52">
        <v>66483.402400000006</v>
      </c>
      <c r="DI314" s="52">
        <v>85480.2981</v>
      </c>
      <c r="DJ314" s="52">
        <v>225442.31579999998</v>
      </c>
      <c r="DK314" s="52">
        <v>246405.4614</v>
      </c>
      <c r="DL314" s="52">
        <v>217929.77919999999</v>
      </c>
      <c r="DM314" s="52">
        <v>34589.879820000002</v>
      </c>
      <c r="DN314" s="52">
        <v>99700.737250000006</v>
      </c>
      <c r="DO314" s="52">
        <v>426623.10419158323</v>
      </c>
      <c r="DP314" s="52">
        <v>55195.745280000003</v>
      </c>
      <c r="DQ314" s="52">
        <v>71928.685980000009</v>
      </c>
      <c r="DR314" s="52">
        <v>649311.95976</v>
      </c>
      <c r="DS314" s="52">
        <v>86885.59904999999</v>
      </c>
      <c r="DT314" s="52">
        <v>87532.590859999997</v>
      </c>
      <c r="DU314" s="52">
        <v>175941.19738</v>
      </c>
      <c r="DV314" s="52">
        <v>80533.181150000004</v>
      </c>
      <c r="DW314" s="52">
        <v>669825.09996000014</v>
      </c>
      <c r="DX314" s="52">
        <v>467428.72077000001</v>
      </c>
      <c r="DY314" s="52">
        <v>117353.25471000001</v>
      </c>
      <c r="DZ314" s="32">
        <v>3864591.013061583</v>
      </c>
      <c r="EA314" s="53">
        <v>1525890.5419342683</v>
      </c>
      <c r="EB314" s="53">
        <v>286585.85025000002</v>
      </c>
      <c r="EC314" s="54">
        <v>235752.89274000001</v>
      </c>
      <c r="ED314" s="54">
        <v>48936.608760000003</v>
      </c>
      <c r="EE314" s="53">
        <v>366266.12504999997</v>
      </c>
      <c r="EF314" s="54">
        <v>234690.24179999999</v>
      </c>
      <c r="EG314" s="54">
        <v>90777.313049999997</v>
      </c>
      <c r="EH314" s="54">
        <v>41095.177350000005</v>
      </c>
      <c r="EI314" s="53">
        <v>882864.18220000016</v>
      </c>
      <c r="EJ314" s="53">
        <v>1535716.1575000002</v>
      </c>
      <c r="EK314" s="37"/>
    </row>
    <row r="315" spans="107:141" x14ac:dyDescent="0.25">
      <c r="DC315" s="31">
        <v>1984</v>
      </c>
      <c r="DD315" s="32">
        <v>13963279.951680001</v>
      </c>
      <c r="DE315" s="32">
        <v>2009503.5843965441</v>
      </c>
      <c r="DF315" s="32">
        <v>1718116.8161183572</v>
      </c>
      <c r="DG315" s="32">
        <v>3507505.1439999999</v>
      </c>
      <c r="DH315" s="52">
        <v>74092.744099999996</v>
      </c>
      <c r="DI315" s="52">
        <v>90988.342019999996</v>
      </c>
      <c r="DJ315" s="52">
        <v>236472.13629000002</v>
      </c>
      <c r="DK315" s="52">
        <v>261942.78054000001</v>
      </c>
      <c r="DL315" s="52">
        <v>245450.59840000002</v>
      </c>
      <c r="DM315" s="52">
        <v>41593.542659999999</v>
      </c>
      <c r="DN315" s="52">
        <v>110519.16325</v>
      </c>
      <c r="DO315" s="52">
        <v>478611.27766443224</v>
      </c>
      <c r="DP315" s="52">
        <v>61204.599040000001</v>
      </c>
      <c r="DQ315" s="52">
        <v>75776.255100000009</v>
      </c>
      <c r="DR315" s="52">
        <v>658611.65087999997</v>
      </c>
      <c r="DS315" s="52">
        <v>88105.837050000002</v>
      </c>
      <c r="DT315" s="52">
        <v>87430.265780000002</v>
      </c>
      <c r="DU315" s="52">
        <v>181931.42369000003</v>
      </c>
      <c r="DV315" s="52">
        <v>86782.756099999999</v>
      </c>
      <c r="DW315" s="52">
        <v>669408.35545999999</v>
      </c>
      <c r="DX315" s="52">
        <v>505308.84811000008</v>
      </c>
      <c r="DY315" s="52">
        <v>131566.47793000002</v>
      </c>
      <c r="DZ315" s="32">
        <v>4085797.0540644326</v>
      </c>
      <c r="EA315" s="53">
        <v>1718116.8161183572</v>
      </c>
      <c r="EB315" s="53">
        <v>323326.23320000002</v>
      </c>
      <c r="EC315" s="54">
        <v>270613.12841999996</v>
      </c>
      <c r="ED315" s="54">
        <v>50357.73936</v>
      </c>
      <c r="EE315" s="53">
        <v>400284.21405999997</v>
      </c>
      <c r="EF315" s="54">
        <v>250973.31660000002</v>
      </c>
      <c r="EG315" s="54">
        <v>103444.52369999999</v>
      </c>
      <c r="EH315" s="54">
        <v>45972.28284</v>
      </c>
      <c r="EI315" s="53">
        <v>1009718.3512</v>
      </c>
      <c r="EJ315" s="53">
        <v>1733328.7984600002</v>
      </c>
      <c r="EK315" s="37"/>
    </row>
    <row r="316" spans="107:141" x14ac:dyDescent="0.25">
      <c r="DC316" s="31">
        <v>1985</v>
      </c>
      <c r="DD316" s="32">
        <v>14535925.90944</v>
      </c>
      <c r="DE316" s="32">
        <v>2065632.5424326169</v>
      </c>
      <c r="DF316" s="32">
        <v>1784704.6376839089</v>
      </c>
      <c r="DG316" s="32">
        <v>3559331.3820799999</v>
      </c>
      <c r="DH316" s="52">
        <v>74349.592700000008</v>
      </c>
      <c r="DI316" s="52">
        <v>91901.03525999999</v>
      </c>
      <c r="DJ316" s="52">
        <v>219495.31227000002</v>
      </c>
      <c r="DK316" s="52">
        <v>262210.72458000004</v>
      </c>
      <c r="DL316" s="52">
        <v>251360.05120000002</v>
      </c>
      <c r="DM316" s="52">
        <v>44755.459199999998</v>
      </c>
      <c r="DN316" s="52">
        <v>110509.33725</v>
      </c>
      <c r="DO316" s="52">
        <v>498783.79687903932</v>
      </c>
      <c r="DP316" s="52">
        <v>61870.42368</v>
      </c>
      <c r="DQ316" s="52">
        <v>76412.847240000003</v>
      </c>
      <c r="DR316" s="52">
        <v>676789.94884000008</v>
      </c>
      <c r="DS316" s="52">
        <v>84766.211100000015</v>
      </c>
      <c r="DT316" s="52">
        <v>84470.886500000008</v>
      </c>
      <c r="DU316" s="52">
        <v>181469.67335000003</v>
      </c>
      <c r="DV316" s="52">
        <v>89415.205700000006</v>
      </c>
      <c r="DW316" s="52">
        <v>650896.56477000006</v>
      </c>
      <c r="DX316" s="52">
        <v>514441.93867</v>
      </c>
      <c r="DY316" s="52">
        <v>136006.21609999999</v>
      </c>
      <c r="DZ316" s="32">
        <v>4109905.2252890393</v>
      </c>
      <c r="EA316" s="53">
        <v>1784704.6376839089</v>
      </c>
      <c r="EB316" s="53">
        <v>333429.04639999999</v>
      </c>
      <c r="EC316" s="54">
        <v>284521.51854000002</v>
      </c>
      <c r="ED316" s="54">
        <v>46383.732900000003</v>
      </c>
      <c r="EE316" s="53">
        <v>389408.72480000003</v>
      </c>
      <c r="EF316" s="54">
        <v>249965.14404000004</v>
      </c>
      <c r="EG316" s="54">
        <v>99766.906200000012</v>
      </c>
      <c r="EH316" s="54">
        <v>41445.966840000001</v>
      </c>
      <c r="EI316" s="53">
        <v>1086217.7014000001</v>
      </c>
      <c r="EJ316" s="53">
        <v>1809055.4726000002</v>
      </c>
      <c r="EK316" s="37"/>
    </row>
    <row r="317" spans="107:141" x14ac:dyDescent="0.25">
      <c r="DC317" s="31">
        <v>1986</v>
      </c>
      <c r="DD317" s="32">
        <v>14963513.23264</v>
      </c>
      <c r="DE317" s="32">
        <v>2081122.4605730558</v>
      </c>
      <c r="DF317" s="32">
        <v>1791803.8186142009</v>
      </c>
      <c r="DG317" s="32">
        <v>3601288.7039999999</v>
      </c>
      <c r="DH317" s="52">
        <v>78262.091499999995</v>
      </c>
      <c r="DI317" s="52">
        <v>94623.172740000009</v>
      </c>
      <c r="DJ317" s="52">
        <v>212877.95840999999</v>
      </c>
      <c r="DK317" s="52">
        <v>260317.94039999999</v>
      </c>
      <c r="DL317" s="52">
        <v>242247.11679999999</v>
      </c>
      <c r="DM317" s="52">
        <v>46047.843900000007</v>
      </c>
      <c r="DN317" s="52">
        <v>112313.63649999999</v>
      </c>
      <c r="DO317" s="52">
        <v>514533.19279094139</v>
      </c>
      <c r="DP317" s="52">
        <v>64163.016320000002</v>
      </c>
      <c r="DQ317" s="52">
        <v>77570.853480000005</v>
      </c>
      <c r="DR317" s="52">
        <v>682416.3515600001</v>
      </c>
      <c r="DS317" s="52">
        <v>87477.621300000013</v>
      </c>
      <c r="DT317" s="52">
        <v>83111.917460000011</v>
      </c>
      <c r="DU317" s="52">
        <v>189528.82754</v>
      </c>
      <c r="DV317" s="52">
        <v>92356.768700000001</v>
      </c>
      <c r="DW317" s="52">
        <v>650813.21586999996</v>
      </c>
      <c r="DX317" s="52">
        <v>514148.60156000004</v>
      </c>
      <c r="DY317" s="52">
        <v>140080.12504000001</v>
      </c>
      <c r="DZ317" s="32">
        <v>4142890.2518709414</v>
      </c>
      <c r="EA317" s="53">
        <v>1791803.8186142009</v>
      </c>
      <c r="EB317" s="53">
        <v>329984.49405000004</v>
      </c>
      <c r="EC317" s="54">
        <v>279133.43742000003</v>
      </c>
      <c r="ED317" s="54">
        <v>48202.123440000003</v>
      </c>
      <c r="EE317" s="53">
        <v>354765.32581000001</v>
      </c>
      <c r="EF317" s="54">
        <v>240427.39643999998</v>
      </c>
      <c r="EG317" s="54">
        <v>99476.436750000008</v>
      </c>
      <c r="EH317" s="54">
        <v>25725.819909999998</v>
      </c>
      <c r="EI317" s="53">
        <v>1135057.3624</v>
      </c>
      <c r="EJ317" s="53">
        <v>1819807.1822600001</v>
      </c>
      <c r="EK317" s="37"/>
    </row>
    <row r="318" spans="107:141" x14ac:dyDescent="0.25">
      <c r="DC318" s="31">
        <v>1987</v>
      </c>
      <c r="DD318" s="32">
        <v>15749515.049280001</v>
      </c>
      <c r="DE318" s="32">
        <v>2174332.0281873113</v>
      </c>
      <c r="DF318" s="32">
        <v>1835220.8105164778</v>
      </c>
      <c r="DG318" s="32">
        <v>3854706.3113599997</v>
      </c>
      <c r="DH318" s="52">
        <v>90464.823100000009</v>
      </c>
      <c r="DI318" s="52">
        <v>105202.84176000001</v>
      </c>
      <c r="DJ318" s="52">
        <v>221974.80083999998</v>
      </c>
      <c r="DK318" s="52">
        <v>265305.82176000002</v>
      </c>
      <c r="DL318" s="52">
        <v>254587.80160000001</v>
      </c>
      <c r="DM318" s="52">
        <v>50767.70364</v>
      </c>
      <c r="DN318" s="52">
        <v>116069.625</v>
      </c>
      <c r="DO318" s="52">
        <v>525270.83801790455</v>
      </c>
      <c r="DP318" s="52">
        <v>71905.117440000002</v>
      </c>
      <c r="DQ318" s="52">
        <v>89809.298460000005</v>
      </c>
      <c r="DR318" s="52">
        <v>715843.27600000007</v>
      </c>
      <c r="DS318" s="52">
        <v>99029.5524</v>
      </c>
      <c r="DT318" s="52">
        <v>90729.578940000021</v>
      </c>
      <c r="DU318" s="52">
        <v>194774.52617</v>
      </c>
      <c r="DV318" s="52">
        <v>102735.3342</v>
      </c>
      <c r="DW318" s="52">
        <v>672150.53427000006</v>
      </c>
      <c r="DX318" s="52">
        <v>594126.56819999998</v>
      </c>
      <c r="DY318" s="52">
        <v>160111.98121999999</v>
      </c>
      <c r="DZ318" s="32">
        <v>4420860.0230179047</v>
      </c>
      <c r="EA318" s="53">
        <v>1835220.8105164778</v>
      </c>
      <c r="EB318" s="53">
        <v>341816.37295000005</v>
      </c>
      <c r="EC318" s="54">
        <v>290290.98492000002</v>
      </c>
      <c r="ED318" s="54">
        <v>48903.308339999996</v>
      </c>
      <c r="EE318" s="53">
        <v>356843.56192000001</v>
      </c>
      <c r="EF318" s="54">
        <v>246422.03400000001</v>
      </c>
      <c r="EG318" s="54">
        <v>99321.852150000021</v>
      </c>
      <c r="EH318" s="54">
        <v>24237.164870000004</v>
      </c>
      <c r="EI318" s="53">
        <v>1163694.9194000002</v>
      </c>
      <c r="EJ318" s="53">
        <v>1862354.8542700002</v>
      </c>
      <c r="EK318" s="37"/>
    </row>
    <row r="319" spans="107:141" x14ac:dyDescent="0.25">
      <c r="DC319" s="31">
        <v>1988</v>
      </c>
      <c r="DD319" s="32">
        <v>16437740.925120002</v>
      </c>
      <c r="DE319" s="32">
        <v>2212173.1293344558</v>
      </c>
      <c r="DF319" s="32">
        <v>1826110.8423596225</v>
      </c>
      <c r="DG319" s="32">
        <v>4034020.4780799998</v>
      </c>
      <c r="DH319" s="52">
        <v>90445.438300000009</v>
      </c>
      <c r="DI319" s="52">
        <v>106142.43753000001</v>
      </c>
      <c r="DJ319" s="52">
        <v>247162.74336000002</v>
      </c>
      <c r="DK319" s="52">
        <v>277335.82211999997</v>
      </c>
      <c r="DL319" s="52">
        <v>276288.15360000002</v>
      </c>
      <c r="DM319" s="52">
        <v>55452.155580000006</v>
      </c>
      <c r="DN319" s="52">
        <v>120020.90525000001</v>
      </c>
      <c r="DO319" s="52">
        <v>552377.47248839319</v>
      </c>
      <c r="DP319" s="52">
        <v>70983.610879999993</v>
      </c>
      <c r="DQ319" s="52">
        <v>96102.06624</v>
      </c>
      <c r="DR319" s="52">
        <v>734353.06583999994</v>
      </c>
      <c r="DS319" s="52">
        <v>99342.367650000015</v>
      </c>
      <c r="DT319" s="52">
        <v>90784.573880000011</v>
      </c>
      <c r="DU319" s="52">
        <v>202119.57809</v>
      </c>
      <c r="DV319" s="52">
        <v>105527.3262</v>
      </c>
      <c r="DW319" s="52">
        <v>693354.49443000008</v>
      </c>
      <c r="DX319" s="52">
        <v>619416.98389999999</v>
      </c>
      <c r="DY319" s="52">
        <v>167186.12278000001</v>
      </c>
      <c r="DZ319" s="32">
        <v>4604395.3181183934</v>
      </c>
      <c r="EA319" s="53">
        <v>1826110.8423596225</v>
      </c>
      <c r="EB319" s="53">
        <v>327983.84735</v>
      </c>
      <c r="EC319" s="54">
        <v>278390.95334999997</v>
      </c>
      <c r="ED319" s="54">
        <v>47057.245620000002</v>
      </c>
      <c r="EE319" s="53">
        <v>378202.18907999998</v>
      </c>
      <c r="EF319" s="54">
        <v>249907.11971999999</v>
      </c>
      <c r="EG319" s="54">
        <v>110370.91110000001</v>
      </c>
      <c r="EH319" s="54">
        <v>27318.831680000003</v>
      </c>
      <c r="EI319" s="53">
        <v>1153303.7308</v>
      </c>
      <c r="EJ319" s="53">
        <v>1859489.7672299999</v>
      </c>
      <c r="EK319" s="37"/>
    </row>
    <row r="320" spans="107:141" x14ac:dyDescent="0.25">
      <c r="DC320" s="31">
        <v>1989</v>
      </c>
      <c r="DD320" s="32">
        <v>16885467.173440002</v>
      </c>
      <c r="DE320" s="32">
        <v>2222728.2978810905</v>
      </c>
      <c r="DF320" s="32">
        <v>1822651.2281666298</v>
      </c>
      <c r="DG320" s="32">
        <v>4089020.9289599997</v>
      </c>
      <c r="DH320" s="52">
        <v>88462.534800000009</v>
      </c>
      <c r="DI320" s="52">
        <v>105331.37607</v>
      </c>
      <c r="DJ320" s="52">
        <v>245218.99662000002</v>
      </c>
      <c r="DK320" s="52">
        <v>275772.81521999999</v>
      </c>
      <c r="DL320" s="52">
        <v>289749.24800000002</v>
      </c>
      <c r="DM320" s="52">
        <v>56779.948080000002</v>
      </c>
      <c r="DN320" s="52">
        <v>121104.22175000001</v>
      </c>
      <c r="DO320" s="52">
        <v>556880.28954255744</v>
      </c>
      <c r="DP320" s="52">
        <v>71408.213759999999</v>
      </c>
      <c r="DQ320" s="52">
        <v>96603.246360000005</v>
      </c>
      <c r="DR320" s="52">
        <v>754072.35308000003</v>
      </c>
      <c r="DS320" s="52">
        <v>100719.78885</v>
      </c>
      <c r="DT320" s="52">
        <v>86429.817760000005</v>
      </c>
      <c r="DU320" s="52">
        <v>204854.28552999999</v>
      </c>
      <c r="DV320" s="52">
        <v>106722.2323</v>
      </c>
      <c r="DW320" s="52">
        <v>693087.77795000002</v>
      </c>
      <c r="DX320" s="52">
        <v>638380.83166000003</v>
      </c>
      <c r="DY320" s="52">
        <v>171283.84309000001</v>
      </c>
      <c r="DZ320" s="32">
        <v>4662861.8204225572</v>
      </c>
      <c r="EA320" s="53">
        <v>1822651.2281666298</v>
      </c>
      <c r="EB320" s="53">
        <v>344237.97020000004</v>
      </c>
      <c r="EC320" s="54">
        <v>295180.01936999999</v>
      </c>
      <c r="ED320" s="54">
        <v>46723.303380000005</v>
      </c>
      <c r="EE320" s="53">
        <v>366229.34210999997</v>
      </c>
      <c r="EF320" s="54">
        <v>238672.16076000003</v>
      </c>
      <c r="EG320" s="54">
        <v>111694.85340000001</v>
      </c>
      <c r="EH320" s="54">
        <v>24648.305239999998</v>
      </c>
      <c r="EI320" s="53">
        <v>1138979.5793999999</v>
      </c>
      <c r="EJ320" s="53">
        <v>1849446.8917099999</v>
      </c>
      <c r="EK320" s="37"/>
    </row>
    <row r="321" spans="107:159" x14ac:dyDescent="0.25">
      <c r="DC321" s="31">
        <v>1990</v>
      </c>
      <c r="DD321" s="32">
        <v>17189885.99808</v>
      </c>
      <c r="DE321" s="32">
        <v>2223806.470679617</v>
      </c>
      <c r="DF321" s="32">
        <v>1828020.4256680277</v>
      </c>
      <c r="DG321" s="32">
        <v>4077189.7721600002</v>
      </c>
      <c r="DH321" s="52">
        <v>87066.021500000003</v>
      </c>
      <c r="DI321" s="52">
        <v>103877.64306</v>
      </c>
      <c r="DJ321" s="52">
        <v>239998.87899</v>
      </c>
      <c r="DK321" s="52">
        <v>275769.38004000002</v>
      </c>
      <c r="DL321" s="52">
        <v>281255.16800000001</v>
      </c>
      <c r="DM321" s="52">
        <v>60373.839779999995</v>
      </c>
      <c r="DN321" s="52">
        <v>117248.745</v>
      </c>
      <c r="DO321" s="52">
        <v>535331.05455838784</v>
      </c>
      <c r="DP321" s="52">
        <v>69600.693760000009</v>
      </c>
      <c r="DQ321" s="52">
        <v>100707.63138000001</v>
      </c>
      <c r="DR321" s="52">
        <v>753346.65464000008</v>
      </c>
      <c r="DS321" s="52">
        <v>96351.750450000007</v>
      </c>
      <c r="DT321" s="52">
        <v>84966.032579999999</v>
      </c>
      <c r="DU321" s="52">
        <v>204893.65959000002</v>
      </c>
      <c r="DV321" s="52">
        <v>109555.7718</v>
      </c>
      <c r="DW321" s="52">
        <v>690545.63649999991</v>
      </c>
      <c r="DX321" s="52">
        <v>647680.41084999999</v>
      </c>
      <c r="DY321" s="52">
        <v>175695.44055</v>
      </c>
      <c r="DZ321" s="32">
        <v>4634264.4130283883</v>
      </c>
      <c r="EA321" s="53">
        <v>1828020.4256680277</v>
      </c>
      <c r="EB321" s="53">
        <v>357577.12364999996</v>
      </c>
      <c r="EC321" s="54">
        <v>308289.12336000003</v>
      </c>
      <c r="ED321" s="54">
        <v>47042.705999999998</v>
      </c>
      <c r="EE321" s="53">
        <v>380635.99361</v>
      </c>
      <c r="EF321" s="54">
        <v>241979.54699999999</v>
      </c>
      <c r="EG321" s="54">
        <v>117220.00620000002</v>
      </c>
      <c r="EH321" s="54">
        <v>27838.100709999999</v>
      </c>
      <c r="EI321" s="53">
        <v>1115317.3278000001</v>
      </c>
      <c r="EJ321" s="53">
        <v>1853530.4450600001</v>
      </c>
      <c r="EK321" s="37"/>
    </row>
    <row r="322" spans="107:159" x14ac:dyDescent="0.25">
      <c r="DC322" s="31">
        <v>1991</v>
      </c>
      <c r="DD322" s="32">
        <v>17075473.553920001</v>
      </c>
      <c r="DE322" s="32">
        <v>2148157.7265437683</v>
      </c>
      <c r="DF322" s="32">
        <v>1746607.567223486</v>
      </c>
      <c r="DG322" s="32">
        <v>3997661.3132800004</v>
      </c>
      <c r="DH322" s="52">
        <v>80513.151400000002</v>
      </c>
      <c r="DI322" s="52">
        <v>95751.086219999997</v>
      </c>
      <c r="DJ322" s="52">
        <v>227248.76186999999</v>
      </c>
      <c r="DK322" s="52">
        <v>265841.70984000002</v>
      </c>
      <c r="DL322" s="52">
        <v>264825.19040000002</v>
      </c>
      <c r="DM322" s="52">
        <v>61832.64114</v>
      </c>
      <c r="DN322" s="52">
        <v>110530.2175</v>
      </c>
      <c r="DO322" s="52">
        <v>506501.96574078302</v>
      </c>
      <c r="DP322" s="52">
        <v>64353.627520000002</v>
      </c>
      <c r="DQ322" s="52">
        <v>101510.76474</v>
      </c>
      <c r="DR322" s="52">
        <v>765817.91671999998</v>
      </c>
      <c r="DS322" s="52">
        <v>95460.873300000007</v>
      </c>
      <c r="DT322" s="52">
        <v>85012.021380000006</v>
      </c>
      <c r="DU322" s="52">
        <v>205178.22665999999</v>
      </c>
      <c r="DV322" s="52">
        <v>104937.3517</v>
      </c>
      <c r="DW322" s="52">
        <v>695663.25896000001</v>
      </c>
      <c r="DX322" s="52">
        <v>647371.21768000012</v>
      </c>
      <c r="DY322" s="52">
        <v>171941.90276999999</v>
      </c>
      <c r="DZ322" s="32">
        <v>4550291.8855407825</v>
      </c>
      <c r="EA322" s="53">
        <v>1746607.567223486</v>
      </c>
      <c r="EB322" s="53">
        <v>360722.93689999997</v>
      </c>
      <c r="EC322" s="54">
        <v>312606.07992000005</v>
      </c>
      <c r="ED322" s="54">
        <v>46067.144400000005</v>
      </c>
      <c r="EE322" s="53">
        <v>390481.56054999999</v>
      </c>
      <c r="EF322" s="54">
        <v>247285.14576000001</v>
      </c>
      <c r="EG322" s="54">
        <v>121972.236</v>
      </c>
      <c r="EH322" s="54">
        <v>27937.428199999998</v>
      </c>
      <c r="EI322" s="53">
        <v>1019819.4031999999</v>
      </c>
      <c r="EJ322" s="53">
        <v>1771023.9006499997</v>
      </c>
      <c r="EK322" s="37"/>
    </row>
    <row r="323" spans="107:159" x14ac:dyDescent="0.25">
      <c r="DC323" s="31">
        <v>1992</v>
      </c>
      <c r="DD323" s="32">
        <v>17618640.795200001</v>
      </c>
      <c r="DE323" s="32">
        <v>2216371.3779726964</v>
      </c>
      <c r="DF323" s="32">
        <v>1792105.0215310049</v>
      </c>
      <c r="DG323" s="32">
        <v>4155448.5459199995</v>
      </c>
      <c r="DH323" s="52">
        <v>84914.308699999994</v>
      </c>
      <c r="DI323" s="52">
        <v>99426.76893000002</v>
      </c>
      <c r="DJ323" s="52">
        <v>232361.19270000001</v>
      </c>
      <c r="DK323" s="52">
        <v>274288.81745999999</v>
      </c>
      <c r="DL323" s="52">
        <v>264505.65120000002</v>
      </c>
      <c r="DM323" s="52">
        <v>68071.495500000005</v>
      </c>
      <c r="DN323" s="52">
        <v>118340.65925000001</v>
      </c>
      <c r="DO323" s="52">
        <v>541779.54700125975</v>
      </c>
      <c r="DP323" s="52">
        <v>69375.24672000001</v>
      </c>
      <c r="DQ323" s="52">
        <v>105333.43049999999</v>
      </c>
      <c r="DR323" s="52">
        <v>782213.32592000009</v>
      </c>
      <c r="DS323" s="52">
        <v>101191.85550000001</v>
      </c>
      <c r="DT323" s="52">
        <v>89381.53224</v>
      </c>
      <c r="DU323" s="52">
        <v>207422.54807999998</v>
      </c>
      <c r="DV323" s="52">
        <v>109417.00315</v>
      </c>
      <c r="DW323" s="52">
        <v>673459.11200000008</v>
      </c>
      <c r="DX323" s="52">
        <v>664004.22462000011</v>
      </c>
      <c r="DY323" s="52">
        <v>182228.41461000004</v>
      </c>
      <c r="DZ323" s="32">
        <v>4667715.1340812603</v>
      </c>
      <c r="EA323" s="53">
        <v>1792105.0215310049</v>
      </c>
      <c r="EB323" s="53">
        <v>379810.55485000001</v>
      </c>
      <c r="EC323" s="54">
        <v>328892.04197999998</v>
      </c>
      <c r="ED323" s="54">
        <v>48717.107400000001</v>
      </c>
      <c r="EE323" s="53">
        <v>375247.2929</v>
      </c>
      <c r="EF323" s="54">
        <v>241645.90715999997</v>
      </c>
      <c r="EG323" s="54">
        <v>119655.96029999999</v>
      </c>
      <c r="EH323" s="54">
        <v>23497.866590000001</v>
      </c>
      <c r="EI323" s="53">
        <v>1055345.0179999999</v>
      </c>
      <c r="EJ323" s="53">
        <v>1810402.8657499999</v>
      </c>
      <c r="EK323" s="37"/>
    </row>
    <row r="324" spans="107:159" x14ac:dyDescent="0.25">
      <c r="DC324" s="31">
        <v>1993</v>
      </c>
      <c r="DD324" s="32">
        <v>18214052.494400002</v>
      </c>
      <c r="DE324" s="32">
        <v>2263375.4179972033</v>
      </c>
      <c r="DF324" s="32">
        <v>1811752.3118883136</v>
      </c>
      <c r="DG324" s="32">
        <v>4303482.2883199994</v>
      </c>
      <c r="DH324" s="52">
        <v>86160.589800000002</v>
      </c>
      <c r="DI324" s="52">
        <v>101724.44427000001</v>
      </c>
      <c r="DJ324" s="52">
        <v>242219.91923999999</v>
      </c>
      <c r="DK324" s="52">
        <v>283677.16440000001</v>
      </c>
      <c r="DL324" s="52">
        <v>282416.02560000005</v>
      </c>
      <c r="DM324" s="52">
        <v>74048.332139999999</v>
      </c>
      <c r="DN324" s="52">
        <v>126362.36</v>
      </c>
      <c r="DO324" s="52">
        <v>563538.52142050443</v>
      </c>
      <c r="DP324" s="52">
        <v>71537.040639999992</v>
      </c>
      <c r="DQ324" s="52">
        <v>112261.23396000001</v>
      </c>
      <c r="DR324" s="52">
        <v>791584.69096000004</v>
      </c>
      <c r="DS324" s="52">
        <v>105856.16355000001</v>
      </c>
      <c r="DT324" s="52">
        <v>92411.236059999996</v>
      </c>
      <c r="DU324" s="52">
        <v>208804.21964000002</v>
      </c>
      <c r="DV324" s="52">
        <v>108036.79519999999</v>
      </c>
      <c r="DW324" s="52">
        <v>669641.73237999994</v>
      </c>
      <c r="DX324" s="52">
        <v>677513.5877400001</v>
      </c>
      <c r="DY324" s="52">
        <v>193478.20459999997</v>
      </c>
      <c r="DZ324" s="32">
        <v>4791272.2616005046</v>
      </c>
      <c r="EA324" s="53">
        <v>1811752.3118883136</v>
      </c>
      <c r="EB324" s="53">
        <v>370314.27255000005</v>
      </c>
      <c r="EC324" s="54">
        <v>321207.53472000005</v>
      </c>
      <c r="ED324" s="54">
        <v>47092.422120000003</v>
      </c>
      <c r="EE324" s="53">
        <v>381935.65749000001</v>
      </c>
      <c r="EF324" s="54">
        <v>243803.68656</v>
      </c>
      <c r="EG324" s="54">
        <v>116366.05095</v>
      </c>
      <c r="EH324" s="54">
        <v>28561.053960000001</v>
      </c>
      <c r="EI324" s="53">
        <v>1080920.0220000001</v>
      </c>
      <c r="EJ324" s="53">
        <v>1833169.9520400001</v>
      </c>
      <c r="EK324" s="37"/>
    </row>
    <row r="325" spans="107:159" x14ac:dyDescent="0.25">
      <c r="DC325" s="31">
        <v>1994</v>
      </c>
      <c r="DD325" s="32">
        <v>19034202.923200004</v>
      </c>
      <c r="DE325" s="32">
        <v>2383246.3037785925</v>
      </c>
      <c r="DF325" s="32">
        <v>1896757.8612948623</v>
      </c>
      <c r="DG325" s="32">
        <v>4569654.4598400006</v>
      </c>
      <c r="DH325" s="52">
        <v>91779.758699999991</v>
      </c>
      <c r="DI325" s="52">
        <v>106386.55308</v>
      </c>
      <c r="DJ325" s="52">
        <v>256149.20681999999</v>
      </c>
      <c r="DK325" s="52">
        <v>306469.58370000002</v>
      </c>
      <c r="DL325" s="52">
        <v>309204.73599999998</v>
      </c>
      <c r="DM325" s="52">
        <v>86299.430940000006</v>
      </c>
      <c r="DN325" s="52">
        <v>135865.33025</v>
      </c>
      <c r="DO325" s="52">
        <v>602543.34700447775</v>
      </c>
      <c r="DP325" s="52">
        <v>74080.056960000002</v>
      </c>
      <c r="DQ325" s="52">
        <v>114872.97383999999</v>
      </c>
      <c r="DR325" s="52">
        <v>810775.38303999987</v>
      </c>
      <c r="DS325" s="52">
        <v>111571.11719999999</v>
      </c>
      <c r="DT325" s="52">
        <v>96251.875719999996</v>
      </c>
      <c r="DU325" s="52">
        <v>216577.01702999999</v>
      </c>
      <c r="DV325" s="52">
        <v>108337.59909999999</v>
      </c>
      <c r="DW325" s="52">
        <v>684736.21817000001</v>
      </c>
      <c r="DX325" s="52">
        <v>704151.76854000008</v>
      </c>
      <c r="DY325" s="52">
        <v>208931.78373</v>
      </c>
      <c r="DZ325" s="32">
        <v>5024983.7398244776</v>
      </c>
      <c r="EA325" s="53">
        <v>1896757.8612948623</v>
      </c>
      <c r="EB325" s="53">
        <v>402080.19685000001</v>
      </c>
      <c r="EC325" s="54">
        <v>350736.49133999995</v>
      </c>
      <c r="ED325" s="54">
        <v>49726.907460000002</v>
      </c>
      <c r="EE325" s="53">
        <v>389237.07107999997</v>
      </c>
      <c r="EF325" s="54">
        <v>244402.06236000001</v>
      </c>
      <c r="EG325" s="54">
        <v>126417.7899</v>
      </c>
      <c r="EH325" s="54">
        <v>25821.375469999999</v>
      </c>
      <c r="EI325" s="53">
        <v>1122817.8962000001</v>
      </c>
      <c r="EJ325" s="53">
        <v>1914135.1641299999</v>
      </c>
      <c r="EK325" s="37"/>
    </row>
    <row r="326" spans="107:159" x14ac:dyDescent="0.25">
      <c r="DC326" s="31">
        <v>1995</v>
      </c>
      <c r="DD326" s="32">
        <v>19685069.6336</v>
      </c>
      <c r="DE326" s="32">
        <v>2416460.06968759</v>
      </c>
      <c r="DF326" s="32">
        <v>1883632.1446587048</v>
      </c>
      <c r="DG326" s="32">
        <v>4782384.4304</v>
      </c>
      <c r="DH326" s="52">
        <v>93937.125400000004</v>
      </c>
      <c r="DI326" s="52">
        <v>109354.79889000001</v>
      </c>
      <c r="DJ326" s="52">
        <v>261129.72132000001</v>
      </c>
      <c r="DK326" s="52">
        <v>323435.93771999999</v>
      </c>
      <c r="DL326" s="52">
        <v>334076.21119999996</v>
      </c>
      <c r="DM326" s="52">
        <v>109208.27754000001</v>
      </c>
      <c r="DN326" s="52">
        <v>140543.73450000002</v>
      </c>
      <c r="DO326" s="52">
        <v>607086.33234763518</v>
      </c>
      <c r="DP326" s="52">
        <v>75318.372480000005</v>
      </c>
      <c r="DQ326" s="52">
        <v>120586.73849999999</v>
      </c>
      <c r="DR326" s="52">
        <v>838092.10580000002</v>
      </c>
      <c r="DS326" s="52">
        <v>109709.7372</v>
      </c>
      <c r="DT326" s="52">
        <v>96761.201679999998</v>
      </c>
      <c r="DU326" s="52">
        <v>218391.80325</v>
      </c>
      <c r="DV326" s="52">
        <v>110498.90005000001</v>
      </c>
      <c r="DW326" s="52">
        <v>697671.96745000011</v>
      </c>
      <c r="DX326" s="52">
        <v>700679.29139999999</v>
      </c>
      <c r="DY326" s="52">
        <v>213596.64758000002</v>
      </c>
      <c r="DZ326" s="32">
        <v>5160078.9043076336</v>
      </c>
      <c r="EA326" s="53">
        <v>1883632.1446587048</v>
      </c>
      <c r="EB326" s="53">
        <v>388134.51250000001</v>
      </c>
      <c r="EC326" s="54">
        <v>336552.20550000004</v>
      </c>
      <c r="ED326" s="54">
        <v>49401.876600000003</v>
      </c>
      <c r="EE326" s="53">
        <v>385393.25384999998</v>
      </c>
      <c r="EF326" s="54">
        <v>250483.73639999997</v>
      </c>
      <c r="EG326" s="54">
        <v>124411.93005</v>
      </c>
      <c r="EH326" s="54">
        <v>22263.188170000005</v>
      </c>
      <c r="EI326" s="53">
        <v>1128298.2542000001</v>
      </c>
      <c r="EJ326" s="53">
        <v>1901826.02055</v>
      </c>
      <c r="EK326" s="37"/>
    </row>
    <row r="327" spans="107:159" x14ac:dyDescent="0.25">
      <c r="DC327" s="31">
        <v>1996</v>
      </c>
      <c r="DD327" s="32">
        <v>20532363.831039999</v>
      </c>
      <c r="DE327" s="32">
        <v>2520573.4396939944</v>
      </c>
      <c r="DF327" s="32">
        <v>1973222.5834410798</v>
      </c>
      <c r="DG327" s="32">
        <v>4954022.7734399997</v>
      </c>
      <c r="DH327" s="52">
        <v>96289.147799999992</v>
      </c>
      <c r="DI327" s="52">
        <v>116658.33759</v>
      </c>
      <c r="DJ327" s="52">
        <v>268250.51097000006</v>
      </c>
      <c r="DK327" s="52">
        <v>336912.14886000002</v>
      </c>
      <c r="DL327" s="52">
        <v>342618.82880000002</v>
      </c>
      <c r="DM327" s="52">
        <v>131929.46280000001</v>
      </c>
      <c r="DN327" s="52">
        <v>145044.04250000001</v>
      </c>
      <c r="DO327" s="52">
        <v>617432.99045705888</v>
      </c>
      <c r="DP327" s="52">
        <v>76641.47712000001</v>
      </c>
      <c r="DQ327" s="52">
        <v>128059.30296</v>
      </c>
      <c r="DR327" s="52">
        <v>832152.12968000013</v>
      </c>
      <c r="DS327" s="52">
        <v>107793.03285</v>
      </c>
      <c r="DT327" s="52">
        <v>96912.964719999989</v>
      </c>
      <c r="DU327" s="52">
        <v>215936.29369000002</v>
      </c>
      <c r="DV327" s="52">
        <v>111914.0079</v>
      </c>
      <c r="DW327" s="52">
        <v>709515.84614000004</v>
      </c>
      <c r="DX327" s="52">
        <v>705586.74196999997</v>
      </c>
      <c r="DY327" s="52">
        <v>220841.79807000002</v>
      </c>
      <c r="DZ327" s="32">
        <v>5260489.0648770593</v>
      </c>
      <c r="EA327" s="53">
        <v>1973222.5834410798</v>
      </c>
      <c r="EB327" s="53">
        <v>394005.18845000002</v>
      </c>
      <c r="EC327" s="54">
        <v>343011.41118</v>
      </c>
      <c r="ED327" s="54">
        <v>49141.570500000002</v>
      </c>
      <c r="EE327" s="53">
        <v>397188.31660999998</v>
      </c>
      <c r="EF327" s="54">
        <v>258063.16320000001</v>
      </c>
      <c r="EG327" s="54">
        <v>128388.74354999998</v>
      </c>
      <c r="EH327" s="54">
        <v>22899.387030000002</v>
      </c>
      <c r="EI327" s="53">
        <v>1200950.6080000002</v>
      </c>
      <c r="EJ327" s="53">
        <v>1992144.1130600004</v>
      </c>
      <c r="EK327" s="37"/>
    </row>
    <row r="328" spans="107:159" x14ac:dyDescent="0.25">
      <c r="DC328" s="31">
        <v>1997</v>
      </c>
      <c r="DD328" s="32">
        <v>21628913.7104</v>
      </c>
      <c r="DE328" s="32">
        <v>2646078.965975767</v>
      </c>
      <c r="DF328" s="32">
        <v>2047195.4006704441</v>
      </c>
      <c r="DG328" s="32">
        <v>5308380.3478399999</v>
      </c>
      <c r="DH328" s="52">
        <v>99095.905299999999</v>
      </c>
      <c r="DI328" s="52">
        <v>120834.20808000001</v>
      </c>
      <c r="DJ328" s="52">
        <v>277648.87644000002</v>
      </c>
      <c r="DK328" s="52">
        <v>352786.11563999997</v>
      </c>
      <c r="DL328" s="52">
        <v>358349.05600000004</v>
      </c>
      <c r="DM328" s="52">
        <v>159420.07871999999</v>
      </c>
      <c r="DN328" s="52">
        <v>151356.01925000001</v>
      </c>
      <c r="DO328" s="52">
        <v>677758.99260511727</v>
      </c>
      <c r="DP328" s="52">
        <v>84340.855040000009</v>
      </c>
      <c r="DQ328" s="52">
        <v>138160.72836000001</v>
      </c>
      <c r="DR328" s="52">
        <v>863697.61372000014</v>
      </c>
      <c r="DS328" s="52">
        <v>111280.01805</v>
      </c>
      <c r="DT328" s="52">
        <v>100668.14185999999</v>
      </c>
      <c r="DU328" s="52">
        <v>220421.35707000003</v>
      </c>
      <c r="DV328" s="52">
        <v>115172.16285000001</v>
      </c>
      <c r="DW328" s="52">
        <v>737179.34604999993</v>
      </c>
      <c r="DX328" s="52">
        <v>753757.45225000009</v>
      </c>
      <c r="DY328" s="52">
        <v>234215.12933</v>
      </c>
      <c r="DZ328" s="32">
        <v>5556142.056615117</v>
      </c>
      <c r="EA328" s="53">
        <v>2047195.4006704441</v>
      </c>
      <c r="EB328" s="53">
        <v>414572.92284999997</v>
      </c>
      <c r="EC328" s="54">
        <v>367172.57313000003</v>
      </c>
      <c r="ED328" s="54">
        <v>47003.777340000001</v>
      </c>
      <c r="EE328" s="53">
        <v>416143.79168999998</v>
      </c>
      <c r="EF328" s="54">
        <v>262777.63919999998</v>
      </c>
      <c r="EG328" s="54">
        <v>132899.12325</v>
      </c>
      <c r="EH328" s="54">
        <v>28727.01888</v>
      </c>
      <c r="EI328" s="53">
        <v>1236390.2564000001</v>
      </c>
      <c r="EJ328" s="53">
        <v>2067106.9709399999</v>
      </c>
      <c r="EK328" s="37"/>
    </row>
    <row r="329" spans="107:159" x14ac:dyDescent="0.25">
      <c r="DC329" s="31">
        <v>1998</v>
      </c>
      <c r="DD329" s="32">
        <v>22792593.340159997</v>
      </c>
      <c r="DE329" s="32">
        <v>2767531.5189023744</v>
      </c>
      <c r="DF329" s="32">
        <v>2140492.7471181997</v>
      </c>
      <c r="DG329" s="32">
        <v>5555160.9648000002</v>
      </c>
      <c r="DH329" s="52">
        <v>104426.72529999999</v>
      </c>
      <c r="DI329" s="52">
        <v>127242.98855999998</v>
      </c>
      <c r="DJ329" s="52">
        <v>287954.50319999998</v>
      </c>
      <c r="DK329" s="52">
        <v>364689.01433999999</v>
      </c>
      <c r="DL329" s="52">
        <v>366272.81920000003</v>
      </c>
      <c r="DM329" s="52">
        <v>187625.93220000004</v>
      </c>
      <c r="DN329" s="52">
        <v>157005.96924999999</v>
      </c>
      <c r="DO329" s="52">
        <v>733406.20715363324</v>
      </c>
      <c r="DP329" s="52">
        <v>89718.720000000001</v>
      </c>
      <c r="DQ329" s="52">
        <v>144146.87351999999</v>
      </c>
      <c r="DR329" s="52">
        <v>883640.88196000014</v>
      </c>
      <c r="DS329" s="52">
        <v>109673.54370000001</v>
      </c>
      <c r="DT329" s="52">
        <v>90580.498580000014</v>
      </c>
      <c r="DU329" s="52">
        <v>220829.41550999999</v>
      </c>
      <c r="DV329" s="52">
        <v>116466.78295000001</v>
      </c>
      <c r="DW329" s="52">
        <v>727827.59947000002</v>
      </c>
      <c r="DX329" s="52">
        <v>760551.77396000002</v>
      </c>
      <c r="DY329" s="52">
        <v>242570.75552999999</v>
      </c>
      <c r="DZ329" s="32">
        <v>5714631.0043836329</v>
      </c>
      <c r="EA329" s="53">
        <v>2140492.7471181997</v>
      </c>
      <c r="EB329" s="53">
        <v>423399.30534999998</v>
      </c>
      <c r="EC329" s="54">
        <v>369355.39515</v>
      </c>
      <c r="ED329" s="54">
        <v>52025.105459999999</v>
      </c>
      <c r="EE329" s="53">
        <v>413550.59442000004</v>
      </c>
      <c r="EF329" s="54">
        <v>255916.26336000001</v>
      </c>
      <c r="EG329" s="54">
        <v>135391.17660000001</v>
      </c>
      <c r="EH329" s="54">
        <v>28963.393160000003</v>
      </c>
      <c r="EI329" s="53">
        <v>1317843.4204000002</v>
      </c>
      <c r="EJ329" s="53">
        <v>2154793.3201700002</v>
      </c>
      <c r="EK329" s="55"/>
      <c r="EL329" s="55"/>
      <c r="EM329" s="55"/>
      <c r="EN329" s="55"/>
      <c r="EO329" s="55"/>
      <c r="EP329" s="55"/>
      <c r="EQ329" s="55"/>
      <c r="ER329" s="55"/>
      <c r="ES329" s="32"/>
      <c r="ET329" s="53"/>
      <c r="EU329" s="53"/>
      <c r="EV329" s="54"/>
      <c r="EW329" s="54"/>
      <c r="EX329" s="53"/>
      <c r="EY329" s="54"/>
      <c r="EZ329" s="54"/>
      <c r="FA329" s="54"/>
      <c r="FB329" s="53"/>
      <c r="FC329" s="53"/>
    </row>
    <row r="330" spans="107:159" x14ac:dyDescent="0.25">
      <c r="DC330" s="31">
        <v>1999</v>
      </c>
      <c r="DD330" s="32">
        <v>23954813.627519999</v>
      </c>
      <c r="DE330" s="32">
        <v>2851748.0554175051</v>
      </c>
      <c r="DF330" s="32">
        <v>2200024.9313113713</v>
      </c>
      <c r="DG330" s="32">
        <v>5751731.3065600004</v>
      </c>
      <c r="DH330" s="52">
        <v>107654.29449999999</v>
      </c>
      <c r="DI330" s="52">
        <v>129505.79024999999</v>
      </c>
      <c r="DJ330" s="52">
        <v>285313.48443000001</v>
      </c>
      <c r="DK330" s="52">
        <v>366856.61291999999</v>
      </c>
      <c r="DL330" s="52">
        <v>359683.84000000003</v>
      </c>
      <c r="DM330" s="52">
        <v>223724.18429999999</v>
      </c>
      <c r="DN330" s="52">
        <v>160916.71725000002</v>
      </c>
      <c r="DO330" s="52">
        <v>789491.75398187188</v>
      </c>
      <c r="DP330" s="52">
        <v>91643.235840000008</v>
      </c>
      <c r="DQ330" s="52">
        <v>141209.83350000001</v>
      </c>
      <c r="DR330" s="52">
        <v>860472.28732000012</v>
      </c>
      <c r="DS330" s="52">
        <v>110928.9411</v>
      </c>
      <c r="DT330" s="52">
        <v>86910.783960000001</v>
      </c>
      <c r="DU330" s="52">
        <v>223574.86133000001</v>
      </c>
      <c r="DV330" s="52">
        <v>117807.1053</v>
      </c>
      <c r="DW330" s="52">
        <v>747506.27475999994</v>
      </c>
      <c r="DX330" s="52">
        <v>771825.43261999998</v>
      </c>
      <c r="DY330" s="52">
        <v>255136.66488000003</v>
      </c>
      <c r="DZ330" s="32">
        <v>5830162.0982418731</v>
      </c>
      <c r="EA330" s="53">
        <v>2200024.9313113713</v>
      </c>
      <c r="EB330" s="53">
        <v>437946.99424999999</v>
      </c>
      <c r="EC330" s="54">
        <v>377782.38647999993</v>
      </c>
      <c r="ED330" s="54">
        <v>56708.739180000004</v>
      </c>
      <c r="EE330" s="53">
        <v>394306.98631000007</v>
      </c>
      <c r="EF330" s="54">
        <v>250552.64028000002</v>
      </c>
      <c r="EG330" s="54">
        <v>132152.3799</v>
      </c>
      <c r="EH330" s="54">
        <v>23399.796410000003</v>
      </c>
      <c r="EI330" s="53">
        <v>1371271.5380000002</v>
      </c>
      <c r="EJ330" s="53">
        <v>2203525.5185600002</v>
      </c>
      <c r="EK330" s="37"/>
    </row>
    <row r="331" spans="107:159" x14ac:dyDescent="0.25">
      <c r="DC331" s="31">
        <v>2000</v>
      </c>
      <c r="DD331" s="32">
        <v>25025387.212160002</v>
      </c>
      <c r="DE331" s="32">
        <v>2939693.5798952281</v>
      </c>
      <c r="DF331" s="32">
        <v>2270256.5997337457</v>
      </c>
      <c r="DG331" s="32">
        <v>5916444.0944000008</v>
      </c>
      <c r="DH331" s="52">
        <v>107097.7892</v>
      </c>
      <c r="DI331" s="52">
        <v>130383.60983999999</v>
      </c>
      <c r="DJ331" s="52">
        <v>271707.25724999997</v>
      </c>
      <c r="DK331" s="52">
        <v>380027.09304000001</v>
      </c>
      <c r="DL331" s="52">
        <v>381210.26560000004</v>
      </c>
      <c r="DM331" s="52">
        <v>281180.42136000004</v>
      </c>
      <c r="DN331" s="52">
        <v>170330.02524999998</v>
      </c>
      <c r="DO331" s="52">
        <v>736640.02423126635</v>
      </c>
      <c r="DP331" s="52">
        <v>96772.648960000006</v>
      </c>
      <c r="DQ331" s="52">
        <v>157085.7255</v>
      </c>
      <c r="DR331" s="52">
        <v>872558.30207999994</v>
      </c>
      <c r="DS331" s="52">
        <v>108680.8077</v>
      </c>
      <c r="DT331" s="52">
        <v>85719.865659999996</v>
      </c>
      <c r="DU331" s="52">
        <v>217142.57171000002</v>
      </c>
      <c r="DV331" s="52">
        <v>119429.11970000001</v>
      </c>
      <c r="DW331" s="52">
        <v>744147.31409000012</v>
      </c>
      <c r="DX331" s="52">
        <v>770739.29251000006</v>
      </c>
      <c r="DY331" s="52">
        <v>258717.02906</v>
      </c>
      <c r="DZ331" s="32">
        <v>5889569.1627412662</v>
      </c>
      <c r="EA331" s="53">
        <v>2270256.5997337457</v>
      </c>
      <c r="EB331" s="53">
        <v>431723.26299999998</v>
      </c>
      <c r="EC331" s="54">
        <v>382740.39486</v>
      </c>
      <c r="ED331" s="54">
        <v>49039.793160000008</v>
      </c>
      <c r="EE331" s="53">
        <v>414292.38371000002</v>
      </c>
      <c r="EF331" s="54">
        <v>260598.10067999997</v>
      </c>
      <c r="EG331" s="54">
        <v>134013.62834999998</v>
      </c>
      <c r="EH331" s="54">
        <v>29019.972110000002</v>
      </c>
      <c r="EI331" s="53">
        <v>1427762.2085999998</v>
      </c>
      <c r="EJ331" s="53">
        <v>2273777.8553099995</v>
      </c>
      <c r="EK331" s="37"/>
    </row>
    <row r="332" spans="107:159" x14ac:dyDescent="0.25">
      <c r="DC332" s="31">
        <v>2001</v>
      </c>
      <c r="DD332" s="32">
        <v>25018382.368640006</v>
      </c>
      <c r="DE332" s="32">
        <v>2925743.7440987979</v>
      </c>
      <c r="DF332" s="32">
        <v>2303107.2183106975</v>
      </c>
      <c r="DG332" s="32">
        <v>5647213.1359999999</v>
      </c>
      <c r="DH332" s="52">
        <v>100674.95880000001</v>
      </c>
      <c r="DI332" s="52">
        <v>125276.11470000001</v>
      </c>
      <c r="DJ332" s="52">
        <v>248804.96706</v>
      </c>
      <c r="DK332" s="52">
        <v>354630.80729999999</v>
      </c>
      <c r="DL332" s="52">
        <v>339860.27520000003</v>
      </c>
      <c r="DM332" s="52">
        <v>266238.32975999999</v>
      </c>
      <c r="DN332" s="52">
        <v>150735.753</v>
      </c>
      <c r="DO332" s="52">
        <v>729469.78468395816</v>
      </c>
      <c r="DP332" s="52">
        <v>91987.650559999995</v>
      </c>
      <c r="DQ332" s="52">
        <v>143518.06367999999</v>
      </c>
      <c r="DR332" s="52">
        <v>867066.2879600001</v>
      </c>
      <c r="DS332" s="52">
        <v>97781.393700000015</v>
      </c>
      <c r="DT332" s="52">
        <v>66764.623640000005</v>
      </c>
      <c r="DU332" s="52">
        <v>206235.95709000004</v>
      </c>
      <c r="DV332" s="52">
        <v>116666.21095000001</v>
      </c>
      <c r="DW332" s="52">
        <v>750356.80714000005</v>
      </c>
      <c r="DX332" s="52">
        <v>752663.38410999998</v>
      </c>
      <c r="DY332" s="52">
        <v>243813.27610999998</v>
      </c>
      <c r="DZ332" s="32">
        <v>5652544.6454439582</v>
      </c>
      <c r="EA332" s="53">
        <v>2303107.2183106975</v>
      </c>
      <c r="EB332" s="53">
        <v>432053.68655000004</v>
      </c>
      <c r="EC332" s="54">
        <v>377664.72506999999</v>
      </c>
      <c r="ED332" s="54">
        <v>52895.60658</v>
      </c>
      <c r="EE332" s="53">
        <v>440812.88345000002</v>
      </c>
      <c r="EF332" s="54">
        <v>270494.87375999999</v>
      </c>
      <c r="EG332" s="54">
        <v>132722.09894999999</v>
      </c>
      <c r="EH332" s="54">
        <v>41956.434699999998</v>
      </c>
      <c r="EI332" s="53">
        <v>1437272.2416000001</v>
      </c>
      <c r="EJ332" s="53">
        <v>2310138.8116000001</v>
      </c>
      <c r="EK332" s="37"/>
    </row>
    <row r="333" spans="107:159" x14ac:dyDescent="0.25">
      <c r="DC333" s="31">
        <v>2002</v>
      </c>
      <c r="DD333" s="32">
        <v>25181828.717440002</v>
      </c>
      <c r="DE333" s="32">
        <v>2879456.638851753</v>
      </c>
      <c r="DF333" s="32">
        <v>2258479.8572812141</v>
      </c>
      <c r="DG333" s="32">
        <v>5602543.3049599994</v>
      </c>
      <c r="DH333" s="52">
        <v>103704.64150000001</v>
      </c>
      <c r="DI333" s="52">
        <v>125205.37101</v>
      </c>
      <c r="DJ333" s="52">
        <v>253769.32853999999</v>
      </c>
      <c r="DK333" s="52">
        <v>345541.32101999997</v>
      </c>
      <c r="DL333" s="52">
        <v>315482.26559999998</v>
      </c>
      <c r="DM333" s="52">
        <v>236630.32739999998</v>
      </c>
      <c r="DN333" s="52">
        <v>138681.70749999999</v>
      </c>
      <c r="DO333" s="52">
        <v>749947.11765671789</v>
      </c>
      <c r="DP333" s="52">
        <v>94299.96160000001</v>
      </c>
      <c r="DQ333" s="52">
        <v>152095.71474</v>
      </c>
      <c r="DR333" s="52">
        <v>856198.72984000004</v>
      </c>
      <c r="DS333" s="52">
        <v>97215.22395</v>
      </c>
      <c r="DT333" s="52">
        <v>58055.87788</v>
      </c>
      <c r="DU333" s="52">
        <v>207494.13728</v>
      </c>
      <c r="DV333" s="52">
        <v>115063.30839999999</v>
      </c>
      <c r="DW333" s="52">
        <v>776211.63591999991</v>
      </c>
      <c r="DX333" s="52">
        <v>795601.59458999988</v>
      </c>
      <c r="DY333" s="52">
        <v>248655.64290000004</v>
      </c>
      <c r="DZ333" s="32">
        <v>5669853.9073267188</v>
      </c>
      <c r="EA333" s="53">
        <v>2258479.8572812141</v>
      </c>
      <c r="EB333" s="53">
        <v>432189.47704999999</v>
      </c>
      <c r="EC333" s="54">
        <v>376135.12674000004</v>
      </c>
      <c r="ED333" s="54">
        <v>54146.951939999999</v>
      </c>
      <c r="EE333" s="53">
        <v>409578.03690000006</v>
      </c>
      <c r="EF333" s="54">
        <v>253624.30272000004</v>
      </c>
      <c r="EG333" s="54">
        <v>126496.32885000001</v>
      </c>
      <c r="EH333" s="54">
        <v>35351.78527</v>
      </c>
      <c r="EI333" s="53">
        <v>1418886.1777999999</v>
      </c>
      <c r="EJ333" s="53">
        <v>2260653.6917500002</v>
      </c>
      <c r="EK333" s="37"/>
    </row>
    <row r="334" spans="107:159" x14ac:dyDescent="0.25">
      <c r="DC334" s="31">
        <v>2003</v>
      </c>
      <c r="DD334" s="32">
        <v>25753890.938239999</v>
      </c>
      <c r="DE334" s="32">
        <v>2941502.4353637742</v>
      </c>
      <c r="DF334" s="32">
        <v>2328586.5599615676</v>
      </c>
      <c r="DG334" s="32">
        <v>5602485.5920000002</v>
      </c>
      <c r="DH334" s="52">
        <v>103316.1378</v>
      </c>
      <c r="DI334" s="52">
        <v>126226.67075999999</v>
      </c>
      <c r="DJ334" s="52">
        <v>244696.71564000001</v>
      </c>
      <c r="DK334" s="52">
        <v>339821.74631999998</v>
      </c>
      <c r="DL334" s="52">
        <v>317816.1152</v>
      </c>
      <c r="DM334" s="52">
        <v>254879.50751999998</v>
      </c>
      <c r="DN334" s="52">
        <v>135188.56450000001</v>
      </c>
      <c r="DO334" s="52">
        <v>754915.60565144243</v>
      </c>
      <c r="DP334" s="52">
        <v>93044.556800000006</v>
      </c>
      <c r="DQ334" s="52">
        <v>156038.22792</v>
      </c>
      <c r="DR334" s="52">
        <v>867191.71732000005</v>
      </c>
      <c r="DS334" s="52">
        <v>93090.716099999991</v>
      </c>
      <c r="DT334" s="52">
        <v>50904.619480000001</v>
      </c>
      <c r="DU334" s="52">
        <v>201285.56391</v>
      </c>
      <c r="DV334" s="52">
        <v>109393.73655</v>
      </c>
      <c r="DW334" s="52">
        <v>734995.60487000004</v>
      </c>
      <c r="DX334" s="52">
        <v>793128.04923</v>
      </c>
      <c r="DY334" s="52">
        <v>247506.20313000001</v>
      </c>
      <c r="DZ334" s="32">
        <v>5623440.0587014426</v>
      </c>
      <c r="EA334" s="53">
        <v>2328586.5599615676</v>
      </c>
      <c r="EB334" s="53">
        <v>444532.83349999995</v>
      </c>
      <c r="EC334" s="54">
        <v>387138.49722000002</v>
      </c>
      <c r="ED334" s="54">
        <v>55498.667579999994</v>
      </c>
      <c r="EE334" s="53">
        <v>418001.33015999995</v>
      </c>
      <c r="EF334" s="54">
        <v>254019.59340000001</v>
      </c>
      <c r="EG334" s="54">
        <v>127178.2464</v>
      </c>
      <c r="EH334" s="54">
        <v>41154.270919999995</v>
      </c>
      <c r="EI334" s="53">
        <v>1467145.5656000001</v>
      </c>
      <c r="EJ334" s="53">
        <v>2329679.7292599999</v>
      </c>
      <c r="EK334" s="37"/>
    </row>
    <row r="335" spans="107:159" x14ac:dyDescent="0.25">
      <c r="DC335" s="31">
        <v>2004</v>
      </c>
      <c r="DD335" s="32">
        <v>26690205.022079997</v>
      </c>
      <c r="DE335" s="32">
        <v>3042222.9691011929</v>
      </c>
      <c r="DF335" s="32">
        <v>2412411.6087274691</v>
      </c>
      <c r="DG335" s="32">
        <v>5768987.4815999996</v>
      </c>
      <c r="DH335" s="52">
        <v>106265.8582</v>
      </c>
      <c r="DI335" s="52">
        <v>129478.88772</v>
      </c>
      <c r="DJ335" s="52">
        <v>268514.34363000002</v>
      </c>
      <c r="DK335" s="52">
        <v>338591.95188000001</v>
      </c>
      <c r="DL335" s="52">
        <v>330140.62079999998</v>
      </c>
      <c r="DM335" s="52">
        <v>277901.65908000001</v>
      </c>
      <c r="DN335" s="52">
        <v>136527.35700000002</v>
      </c>
      <c r="DO335" s="52">
        <v>769543.51906827185</v>
      </c>
      <c r="DP335" s="52">
        <v>95055.176319999999</v>
      </c>
      <c r="DQ335" s="52">
        <v>156041.34084000002</v>
      </c>
      <c r="DR335" s="52">
        <v>867800.94564000017</v>
      </c>
      <c r="DS335" s="52">
        <v>93246.348149999991</v>
      </c>
      <c r="DT335" s="52">
        <v>44177.032899999998</v>
      </c>
      <c r="DU335" s="52">
        <v>201602.34612</v>
      </c>
      <c r="DV335" s="52">
        <v>109169.38004999999</v>
      </c>
      <c r="DW335" s="52">
        <v>799357.62545000005</v>
      </c>
      <c r="DX335" s="52">
        <v>830857.54399999988</v>
      </c>
      <c r="DY335" s="52">
        <v>250207.71129000001</v>
      </c>
      <c r="DZ335" s="32">
        <v>5804479.6481382716</v>
      </c>
      <c r="EA335" s="53">
        <v>2412411.6087274691</v>
      </c>
      <c r="EB335" s="53">
        <v>457953.46124999999</v>
      </c>
      <c r="EC335" s="54">
        <v>398081.00835000002</v>
      </c>
      <c r="ED335" s="54">
        <v>57778.104780000001</v>
      </c>
      <c r="EE335" s="53">
        <v>427785.59220000001</v>
      </c>
      <c r="EF335" s="54">
        <v>244956.91992000001</v>
      </c>
      <c r="EG335" s="54">
        <v>131509.1085</v>
      </c>
      <c r="EH335" s="54">
        <v>56081.055240000002</v>
      </c>
      <c r="EI335" s="53">
        <v>1526870.7220000003</v>
      </c>
      <c r="EJ335" s="53">
        <v>2412609.7754500005</v>
      </c>
      <c r="EK335" s="37"/>
    </row>
    <row r="336" spans="107:159" x14ac:dyDescent="0.25">
      <c r="DC336" s="31">
        <v>2005</v>
      </c>
      <c r="DD336" s="32">
        <v>27742974.629439998</v>
      </c>
      <c r="DE336" s="32">
        <v>3135951.5785904713</v>
      </c>
      <c r="DF336" s="32">
        <v>2478600.4135781708</v>
      </c>
      <c r="DG336" s="32">
        <v>6003648.37696</v>
      </c>
      <c r="DH336" s="52">
        <v>114110.24059999999</v>
      </c>
      <c r="DI336" s="52">
        <v>133769.34306000001</v>
      </c>
      <c r="DJ336" s="52">
        <v>269012.39508000005</v>
      </c>
      <c r="DK336" s="52">
        <v>354342.25218000001</v>
      </c>
      <c r="DL336" s="52">
        <v>356990.00320000004</v>
      </c>
      <c r="DM336" s="52">
        <v>296830.66895999998</v>
      </c>
      <c r="DN336" s="52">
        <v>138587.13225</v>
      </c>
      <c r="DO336" s="52">
        <v>810142.48162186041</v>
      </c>
      <c r="DP336" s="52">
        <v>98670.216319999992</v>
      </c>
      <c r="DQ336" s="52">
        <v>169269.69438</v>
      </c>
      <c r="DR336" s="52">
        <v>899427.06284000014</v>
      </c>
      <c r="DS336" s="52">
        <v>94132.571849999993</v>
      </c>
      <c r="DT336" s="52">
        <v>45133.216699999997</v>
      </c>
      <c r="DU336" s="52">
        <v>201156.70335000003</v>
      </c>
      <c r="DV336" s="52">
        <v>108112.41164999999</v>
      </c>
      <c r="DW336" s="52">
        <v>845091.16687999992</v>
      </c>
      <c r="DX336" s="52">
        <v>845746.38433999999</v>
      </c>
      <c r="DY336" s="52">
        <v>252634.30636000002</v>
      </c>
      <c r="DZ336" s="32">
        <v>6033158.251621861</v>
      </c>
      <c r="EA336" s="53">
        <v>2478600.4135781708</v>
      </c>
      <c r="EB336" s="53">
        <v>459954.10795000003</v>
      </c>
      <c r="EC336" s="54">
        <v>400795.33536000008</v>
      </c>
      <c r="ED336" s="54">
        <v>57247.643160000007</v>
      </c>
      <c r="EE336" s="53">
        <v>450443.88324</v>
      </c>
      <c r="EF336" s="54">
        <v>243295.97375999999</v>
      </c>
      <c r="EG336" s="54">
        <v>139159.79955</v>
      </c>
      <c r="EH336" s="54">
        <v>75628.453810000006</v>
      </c>
      <c r="EI336" s="53">
        <v>1566759.1316</v>
      </c>
      <c r="EJ336" s="53">
        <v>2477157.1227899999</v>
      </c>
      <c r="EK336" s="37"/>
    </row>
    <row r="337" spans="107:141" x14ac:dyDescent="0.25">
      <c r="DC337" s="31">
        <v>2006</v>
      </c>
      <c r="DD337" s="32">
        <v>28362319.544</v>
      </c>
      <c r="DE337" s="32">
        <v>3147718.534177938</v>
      </c>
      <c r="DF337" s="32">
        <v>2477667.2836598647</v>
      </c>
      <c r="DG337" s="32">
        <v>6105511.7513600001</v>
      </c>
      <c r="DH337" s="52">
        <v>115362.98330000001</v>
      </c>
      <c r="DI337" s="52">
        <v>137666.22434999997</v>
      </c>
      <c r="DJ337" s="52">
        <v>265321.43001000001</v>
      </c>
      <c r="DK337" s="52">
        <v>374218.20366</v>
      </c>
      <c r="DL337" s="52">
        <v>374681.95839999994</v>
      </c>
      <c r="DM337" s="52">
        <v>328743.71909999999</v>
      </c>
      <c r="DN337" s="52">
        <v>138819.2715</v>
      </c>
      <c r="DO337" s="52">
        <v>815774.34719765664</v>
      </c>
      <c r="DP337" s="52">
        <v>98119.415680000006</v>
      </c>
      <c r="DQ337" s="52">
        <v>173965.53419999999</v>
      </c>
      <c r="DR337" s="52">
        <v>906128.57435999997</v>
      </c>
      <c r="DS337" s="52">
        <v>84778.10325</v>
      </c>
      <c r="DT337" s="52">
        <v>43462.290300000001</v>
      </c>
      <c r="DU337" s="52">
        <v>198803.2084</v>
      </c>
      <c r="DV337" s="52">
        <v>105733.40179999999</v>
      </c>
      <c r="DW337" s="52">
        <v>837231.3656100001</v>
      </c>
      <c r="DX337" s="52">
        <v>862799.57686999999</v>
      </c>
      <c r="DY337" s="52">
        <v>251088.73197999998</v>
      </c>
      <c r="DZ337" s="32">
        <v>6112698.3399676569</v>
      </c>
      <c r="EA337" s="53">
        <v>2477667.2836598647</v>
      </c>
      <c r="EB337" s="53">
        <v>461778.22699999996</v>
      </c>
      <c r="EC337" s="54">
        <v>403379.82909000001</v>
      </c>
      <c r="ED337" s="54">
        <v>56718.588600000003</v>
      </c>
      <c r="EE337" s="53">
        <v>481782.94812000002</v>
      </c>
      <c r="EF337" s="54">
        <v>245138.24592000002</v>
      </c>
      <c r="EG337" s="54">
        <v>147387.68955000001</v>
      </c>
      <c r="EH337" s="54">
        <v>100969.53685999999</v>
      </c>
      <c r="EI337" s="53">
        <v>1531437.6869999999</v>
      </c>
      <c r="EJ337" s="53">
        <v>2474998.8621199997</v>
      </c>
      <c r="EK337" s="37"/>
    </row>
    <row r="338" spans="107:141" x14ac:dyDescent="0.25">
      <c r="DC338" s="31">
        <v>2007</v>
      </c>
      <c r="DD338" s="32">
        <v>28917453.392960001</v>
      </c>
      <c r="DE338" s="32">
        <v>3084120.7990409094</v>
      </c>
      <c r="DF338" s="32">
        <v>2392480.2306912038</v>
      </c>
      <c r="DG338" s="32">
        <v>6278304.3536</v>
      </c>
      <c r="DH338" s="52">
        <v>107036.40400000001</v>
      </c>
      <c r="DI338" s="52">
        <v>137745.93554999999</v>
      </c>
      <c r="DJ338" s="52">
        <v>273941.75834999996</v>
      </c>
      <c r="DK338" s="52">
        <v>389803.61531999998</v>
      </c>
      <c r="DL338" s="52">
        <v>389190.65600000002</v>
      </c>
      <c r="DM338" s="52">
        <v>366318.47645999998</v>
      </c>
      <c r="DN338" s="52">
        <v>142953.56100000002</v>
      </c>
      <c r="DO338" s="52">
        <v>844402.67067017464</v>
      </c>
      <c r="DP338" s="52">
        <v>95203.064320000005</v>
      </c>
      <c r="DQ338" s="52">
        <v>173579.53212000002</v>
      </c>
      <c r="DR338" s="52">
        <v>910948.64548000006</v>
      </c>
      <c r="DS338" s="52">
        <v>75091.688549999992</v>
      </c>
      <c r="DT338" s="52">
        <v>32625.604440000003</v>
      </c>
      <c r="DU338" s="52">
        <v>200859.60817000002</v>
      </c>
      <c r="DV338" s="52">
        <v>107128.56685</v>
      </c>
      <c r="DW338" s="52">
        <v>860327.34580000001</v>
      </c>
      <c r="DX338" s="52">
        <v>922790.97988000012</v>
      </c>
      <c r="DY338" s="52">
        <v>245982.27545000002</v>
      </c>
      <c r="DZ338" s="32">
        <v>6275930.3884101743</v>
      </c>
      <c r="EA338" s="53">
        <v>2392480.2306912038</v>
      </c>
      <c r="EB338" s="53">
        <v>454730.70004999998</v>
      </c>
      <c r="EC338" s="54">
        <v>404787.70872</v>
      </c>
      <c r="ED338" s="54">
        <v>49876.524840000005</v>
      </c>
      <c r="EE338" s="53">
        <v>486576.99130000005</v>
      </c>
      <c r="EF338" s="54">
        <v>248325.95699999999</v>
      </c>
      <c r="EG338" s="54">
        <v>142164.22605</v>
      </c>
      <c r="EH338" s="54">
        <v>106519.30320000001</v>
      </c>
      <c r="EI338" s="53">
        <v>1449436.4872000001</v>
      </c>
      <c r="EJ338" s="53">
        <v>2390744.1785500003</v>
      </c>
      <c r="EK338" s="37"/>
    </row>
    <row r="339" spans="107:141" x14ac:dyDescent="0.25">
      <c r="DC339" s="31">
        <v>2008</v>
      </c>
      <c r="DD339" s="32">
        <v>28533646.341760002</v>
      </c>
      <c r="DE339" s="32">
        <v>2958887.3830390102</v>
      </c>
      <c r="DF339" s="32">
        <v>2305243.9266301962</v>
      </c>
      <c r="DG339" s="32">
        <v>5934623.6767999995</v>
      </c>
      <c r="DH339" s="52">
        <v>92223.993699999992</v>
      </c>
      <c r="DI339" s="52">
        <v>120198.51126</v>
      </c>
      <c r="DJ339" s="52">
        <v>276515.47287</v>
      </c>
      <c r="DK339" s="52">
        <v>377880.10553999996</v>
      </c>
      <c r="DL339" s="52">
        <v>380987.80159999995</v>
      </c>
      <c r="DM339" s="52">
        <v>375081.90696000005</v>
      </c>
      <c r="DN339" s="52">
        <v>137279.046</v>
      </c>
      <c r="DO339" s="52">
        <v>737879.45178777247</v>
      </c>
      <c r="DP339" s="52">
        <v>82658.218240000002</v>
      </c>
      <c r="DQ339" s="52">
        <v>179915.88078000001</v>
      </c>
      <c r="DR339" s="52">
        <v>900314.02759999991</v>
      </c>
      <c r="DS339" s="52">
        <v>63731.582999999999</v>
      </c>
      <c r="DT339" s="52">
        <v>28675.933000000005</v>
      </c>
      <c r="DU339" s="52">
        <v>191612.07326</v>
      </c>
      <c r="DV339" s="52">
        <v>100941.31315</v>
      </c>
      <c r="DW339" s="52">
        <v>824637.34681999998</v>
      </c>
      <c r="DX339" s="52">
        <v>833434.15375000006</v>
      </c>
      <c r="DY339" s="52">
        <v>221629.73795000001</v>
      </c>
      <c r="DZ339" s="32">
        <v>5925596.557267773</v>
      </c>
      <c r="EA339" s="53">
        <v>2305243.9266301962</v>
      </c>
      <c r="EB339" s="53">
        <v>445275.15489999996</v>
      </c>
      <c r="EC339" s="54">
        <v>396137.56644000002</v>
      </c>
      <c r="ED339" s="54">
        <v>49046.35944</v>
      </c>
      <c r="EE339" s="53">
        <v>511620.04295000003</v>
      </c>
      <c r="EF339" s="54">
        <v>263136.66467999999</v>
      </c>
      <c r="EG339" s="54">
        <v>140162.10615000001</v>
      </c>
      <c r="EH339" s="54">
        <v>117180.03469</v>
      </c>
      <c r="EI339" s="53">
        <v>1341000.6194000002</v>
      </c>
      <c r="EJ339" s="53">
        <v>2297895.8172500003</v>
      </c>
      <c r="EK339" s="37"/>
    </row>
    <row r="340" spans="107:141" x14ac:dyDescent="0.25">
      <c r="DC340" s="31">
        <v>2009</v>
      </c>
      <c r="DD340" s="32">
        <v>26952011.048640005</v>
      </c>
      <c r="DE340" s="32">
        <v>2688979.135028108</v>
      </c>
      <c r="DF340" s="32">
        <v>2116389.4318316565</v>
      </c>
      <c r="DG340" s="32">
        <v>5222157.1856000004</v>
      </c>
      <c r="DH340" s="52">
        <v>71970.108500000002</v>
      </c>
      <c r="DI340" s="52">
        <v>92758.927049999998</v>
      </c>
      <c r="DJ340" s="52">
        <v>204273.78309000001</v>
      </c>
      <c r="DK340" s="52">
        <v>295899.53484000004</v>
      </c>
      <c r="DL340" s="52">
        <v>299638.78399999999</v>
      </c>
      <c r="DM340" s="52">
        <v>325263.13235999999</v>
      </c>
      <c r="DN340" s="52">
        <v>110107.69949999999</v>
      </c>
      <c r="DO340" s="52">
        <v>619996.95387152326</v>
      </c>
      <c r="DP340" s="52">
        <v>62272.021760000003</v>
      </c>
      <c r="DQ340" s="52">
        <v>168479.01269999999</v>
      </c>
      <c r="DR340" s="52">
        <v>907777.07451999991</v>
      </c>
      <c r="DS340" s="52">
        <v>51639.851699999999</v>
      </c>
      <c r="DT340" s="52">
        <v>25786.303400000001</v>
      </c>
      <c r="DU340" s="52">
        <v>173063.31154</v>
      </c>
      <c r="DV340" s="52">
        <v>85719.140100000004</v>
      </c>
      <c r="DW340" s="52">
        <v>823203.74574000004</v>
      </c>
      <c r="DX340" s="52">
        <v>738289.86572</v>
      </c>
      <c r="DY340" s="52">
        <v>188192.08046</v>
      </c>
      <c r="DZ340" s="32">
        <v>5244331.3308515232</v>
      </c>
      <c r="EA340" s="53">
        <v>2116389.4318316565</v>
      </c>
      <c r="EB340" s="53">
        <v>461891.38575000002</v>
      </c>
      <c r="EC340" s="54">
        <v>415287.97524</v>
      </c>
      <c r="ED340" s="54">
        <v>47105.554680000001</v>
      </c>
      <c r="EE340" s="53">
        <v>491775.64682000002</v>
      </c>
      <c r="EF340" s="54">
        <v>286067.15064000007</v>
      </c>
      <c r="EG340" s="54">
        <v>125216.0193</v>
      </c>
      <c r="EH340" s="54">
        <v>80579.740590000001</v>
      </c>
      <c r="EI340" s="53">
        <v>1163813.1232</v>
      </c>
      <c r="EJ340" s="53">
        <v>2117480.1557700001</v>
      </c>
      <c r="EK340" s="37"/>
    </row>
    <row r="341" spans="107:141" x14ac:dyDescent="0.25">
      <c r="DC341" s="31">
        <v>2010</v>
      </c>
      <c r="DD341" s="32">
        <v>27831994.515840001</v>
      </c>
      <c r="DE341" s="32">
        <v>2655025.2448107633</v>
      </c>
      <c r="DF341" s="32">
        <v>2043308.6232289032</v>
      </c>
      <c r="DG341" s="32">
        <v>5502757.59712</v>
      </c>
      <c r="DH341" s="52">
        <v>74195.322</v>
      </c>
      <c r="DI341" s="52">
        <v>95766.032070000001</v>
      </c>
      <c r="DJ341" s="52">
        <v>251526.75093000004</v>
      </c>
      <c r="DK341" s="52">
        <v>310409.73515999998</v>
      </c>
      <c r="DL341" s="52">
        <v>333926.55359999998</v>
      </c>
      <c r="DM341" s="52">
        <v>345739.46309999994</v>
      </c>
      <c r="DN341" s="52">
        <v>113968.08925</v>
      </c>
      <c r="DO341" s="52">
        <v>711316.20850985509</v>
      </c>
      <c r="DP341" s="52">
        <v>59877.550720000007</v>
      </c>
      <c r="DQ341" s="52">
        <v>165700.7316</v>
      </c>
      <c r="DR341" s="52">
        <v>902903.24796000007</v>
      </c>
      <c r="DS341" s="52">
        <v>54239.06205</v>
      </c>
      <c r="DT341" s="52">
        <v>24429.058939999999</v>
      </c>
      <c r="DU341" s="52">
        <v>175697.7941</v>
      </c>
      <c r="DV341" s="52">
        <v>85277.074700000012</v>
      </c>
      <c r="DW341" s="52">
        <v>804591.93637000001</v>
      </c>
      <c r="DX341" s="52">
        <v>794206.26131000009</v>
      </c>
      <c r="DY341" s="52">
        <v>203595.87218000003</v>
      </c>
      <c r="DZ341" s="32">
        <v>5507366.7445498556</v>
      </c>
      <c r="EA341" s="53">
        <v>2043308.6232289032</v>
      </c>
      <c r="EB341" s="53">
        <v>463738.13655</v>
      </c>
      <c r="EC341" s="54">
        <v>416131.89155999996</v>
      </c>
      <c r="ED341" s="54">
        <v>47963.861279999997</v>
      </c>
      <c r="EE341" s="53">
        <v>509854.46182999999</v>
      </c>
      <c r="EF341" s="54">
        <v>297113.53055999998</v>
      </c>
      <c r="EG341" s="54">
        <v>123287.45174999999</v>
      </c>
      <c r="EH341" s="54">
        <v>89468.922290000002</v>
      </c>
      <c r="EI341" s="53">
        <v>1075869.496</v>
      </c>
      <c r="EJ341" s="53">
        <v>2049462.0943800001</v>
      </c>
      <c r="EK341" s="37"/>
    </row>
    <row r="342" spans="107:141" x14ac:dyDescent="0.25">
      <c r="DC342" s="31">
        <v>2011</v>
      </c>
      <c r="DD342" s="32">
        <v>28439080.954240002</v>
      </c>
      <c r="DE342" s="32">
        <v>2686893.9744314123</v>
      </c>
      <c r="DF342" s="32">
        <v>2056683.1710766053</v>
      </c>
      <c r="DG342" s="32">
        <v>5661756.8019200005</v>
      </c>
      <c r="DH342" s="52">
        <v>75327.717400000009</v>
      </c>
      <c r="DI342" s="52">
        <v>96345.931049999985</v>
      </c>
      <c r="DJ342" s="52">
        <v>270151.18299</v>
      </c>
      <c r="DK342" s="52">
        <v>331371.20351999998</v>
      </c>
      <c r="DL342" s="52">
        <v>376955.13599999994</v>
      </c>
      <c r="DM342" s="52">
        <v>355179.18258000002</v>
      </c>
      <c r="DN342" s="52">
        <v>120062.66575000001</v>
      </c>
      <c r="DO342" s="52">
        <v>773743.96154255362</v>
      </c>
      <c r="DP342" s="52">
        <v>58669.470079999999</v>
      </c>
      <c r="DQ342" s="52">
        <v>164055.55338000003</v>
      </c>
      <c r="DR342" s="52">
        <v>888219.05359999998</v>
      </c>
      <c r="DS342" s="52">
        <v>53002.278449999998</v>
      </c>
      <c r="DT342" s="52">
        <v>25488.525919999996</v>
      </c>
      <c r="DU342" s="52">
        <v>176003.83792999998</v>
      </c>
      <c r="DV342" s="52">
        <v>84385.465349999999</v>
      </c>
      <c r="DW342" s="52">
        <v>826854.42755999998</v>
      </c>
      <c r="DX342" s="52">
        <v>781830.60648000007</v>
      </c>
      <c r="DY342" s="52">
        <v>206184.8175</v>
      </c>
      <c r="DZ342" s="32">
        <v>5663831.0170825543</v>
      </c>
      <c r="EA342" s="53">
        <v>2056683.1710766053</v>
      </c>
      <c r="EB342" s="53">
        <v>452091.83799999999</v>
      </c>
      <c r="EC342" s="54">
        <v>402191.04311999999</v>
      </c>
      <c r="ED342" s="54">
        <v>49845.569519999997</v>
      </c>
      <c r="EE342" s="53">
        <v>558922.90379000001</v>
      </c>
      <c r="EF342" s="54">
        <v>326850.99456000002</v>
      </c>
      <c r="EG342" s="54">
        <v>130474.38900000001</v>
      </c>
      <c r="EH342" s="54">
        <v>101565.5018</v>
      </c>
      <c r="EI342" s="53">
        <v>1047371.6344</v>
      </c>
      <c r="EJ342" s="53">
        <v>2058386.37619</v>
      </c>
      <c r="EK342" s="37"/>
    </row>
    <row r="343" spans="107:141" x14ac:dyDescent="0.25">
      <c r="DC343" s="31">
        <v>2012</v>
      </c>
      <c r="DD343" s="32">
        <v>29186848</v>
      </c>
      <c r="DE343" s="32">
        <v>2782564</v>
      </c>
      <c r="DF343" s="32">
        <v>2140264</v>
      </c>
      <c r="DG343" s="32">
        <v>5771296</v>
      </c>
      <c r="DH343" s="52">
        <v>80770</v>
      </c>
      <c r="DI343" s="52">
        <v>99639</v>
      </c>
      <c r="DJ343" s="52">
        <v>269217</v>
      </c>
      <c r="DK343" s="52">
        <v>343518</v>
      </c>
      <c r="DL343" s="52">
        <v>404480</v>
      </c>
      <c r="DM343" s="52">
        <v>354078</v>
      </c>
      <c r="DN343" s="52">
        <v>122825</v>
      </c>
      <c r="DO343" s="52">
        <v>806427</v>
      </c>
      <c r="DP343" s="52">
        <v>65728</v>
      </c>
      <c r="DQ343" s="52">
        <v>155646</v>
      </c>
      <c r="DR343" s="52">
        <v>895924</v>
      </c>
      <c r="DS343" s="52">
        <v>51705</v>
      </c>
      <c r="DT343" s="52">
        <v>19162</v>
      </c>
      <c r="DU343" s="52">
        <v>178973</v>
      </c>
      <c r="DV343" s="52">
        <v>83095</v>
      </c>
      <c r="DW343" s="52">
        <v>833489</v>
      </c>
      <c r="DX343" s="52">
        <v>792803</v>
      </c>
      <c r="DY343" s="52">
        <v>216467</v>
      </c>
      <c r="DZ343" s="32">
        <v>5773946</v>
      </c>
      <c r="EA343" s="53">
        <v>2140264</v>
      </c>
      <c r="EB343" s="53">
        <v>452635</v>
      </c>
      <c r="EC343" s="54">
        <v>405729</v>
      </c>
      <c r="ED343" s="54">
        <v>46902</v>
      </c>
      <c r="EE343" s="53">
        <v>613049</v>
      </c>
      <c r="EF343" s="54">
        <v>362652</v>
      </c>
      <c r="EG343" s="54">
        <v>124665</v>
      </c>
      <c r="EH343" s="54">
        <v>125731</v>
      </c>
      <c r="EI343" s="53">
        <v>1074580</v>
      </c>
      <c r="EJ343" s="53">
        <v>2140264</v>
      </c>
      <c r="EK343" s="37"/>
    </row>
    <row r="344" spans="107:141" x14ac:dyDescent="0.25">
      <c r="DC344" s="31">
        <v>2013</v>
      </c>
      <c r="DD344" s="32">
        <v>29797728.728640005</v>
      </c>
      <c r="DE344" s="32">
        <v>2905810.8924077819</v>
      </c>
      <c r="DF344" s="32">
        <v>2244892.493745497</v>
      </c>
      <c r="DG344" s="32">
        <v>5936124.2137599997</v>
      </c>
      <c r="DH344" s="52">
        <v>84363.457300000009</v>
      </c>
      <c r="DI344" s="52">
        <v>103366.49499000001</v>
      </c>
      <c r="DJ344" s="52">
        <v>278615.36546999996</v>
      </c>
      <c r="DK344" s="52">
        <v>348681.07553999999</v>
      </c>
      <c r="DL344" s="52">
        <v>390626.56</v>
      </c>
      <c r="DM344" s="52">
        <v>357023.92895999999</v>
      </c>
      <c r="DN344" s="52">
        <v>123701.97050000001</v>
      </c>
      <c r="DO344" s="52">
        <v>865587.78746256756</v>
      </c>
      <c r="DP344" s="52">
        <v>66343.214080000005</v>
      </c>
      <c r="DQ344" s="52">
        <v>165766.10292</v>
      </c>
      <c r="DR344" s="52">
        <v>911226.38192000007</v>
      </c>
      <c r="DS344" s="52">
        <v>53608.778100000003</v>
      </c>
      <c r="DT344" s="52">
        <v>19020.009580000002</v>
      </c>
      <c r="DU344" s="52">
        <v>178838.77025</v>
      </c>
      <c r="DV344" s="52">
        <v>82898.895799999998</v>
      </c>
      <c r="DW344" s="52">
        <v>865453.30315000005</v>
      </c>
      <c r="DX344" s="52">
        <v>824293.13516000006</v>
      </c>
      <c r="DY344" s="52">
        <v>219798.42713</v>
      </c>
      <c r="DZ344" s="32">
        <v>5939213.6583125675</v>
      </c>
      <c r="EA344" s="53">
        <v>2244892.493745497</v>
      </c>
      <c r="EB344" s="53">
        <v>479068.88400000002</v>
      </c>
      <c r="EC344" s="54">
        <v>431362.95821999997</v>
      </c>
      <c r="ED344" s="54">
        <v>47714.811659999999</v>
      </c>
      <c r="EE344" s="53">
        <v>640954.99048000004</v>
      </c>
      <c r="EF344" s="54">
        <v>399758.55264000001</v>
      </c>
      <c r="EG344" s="54">
        <v>120529.86195000001</v>
      </c>
      <c r="EH344" s="54">
        <v>119830.44417</v>
      </c>
      <c r="EI344" s="53">
        <v>1124891.8356000001</v>
      </c>
      <c r="EJ344" s="53">
        <v>2244915.7100800001</v>
      </c>
      <c r="EK344" s="37"/>
    </row>
    <row r="345" spans="107:141" x14ac:dyDescent="0.25">
      <c r="DC345" s="31">
        <v>2014</v>
      </c>
      <c r="DD345" s="32">
        <v>30700769.805759996</v>
      </c>
      <c r="DE345" s="32">
        <v>3071927.6793467142</v>
      </c>
      <c r="DF345" s="32">
        <v>2403662.8962642993</v>
      </c>
      <c r="DG345" s="32">
        <v>5983217.9891199991</v>
      </c>
      <c r="DH345" s="52">
        <v>85448.198399999994</v>
      </c>
      <c r="DI345" s="52">
        <v>107059.11632999999</v>
      </c>
      <c r="DJ345" s="52">
        <v>278483.44913999998</v>
      </c>
      <c r="DK345" s="52">
        <v>355791.89813999995</v>
      </c>
      <c r="DL345" s="52">
        <v>395799.85920000001</v>
      </c>
      <c r="DM345" s="52">
        <v>358518.13812000002</v>
      </c>
      <c r="DN345" s="52">
        <v>126539.22800000002</v>
      </c>
      <c r="DO345" s="52">
        <v>935208.59847751423</v>
      </c>
      <c r="DP345" s="52">
        <v>66742.183040000004</v>
      </c>
      <c r="DQ345" s="52">
        <v>160253.12159999998</v>
      </c>
      <c r="DR345" s="52">
        <v>905931.47108000016</v>
      </c>
      <c r="DS345" s="52">
        <v>54536.3658</v>
      </c>
      <c r="DT345" s="52">
        <v>18218.84636</v>
      </c>
      <c r="DU345" s="52">
        <v>177242.33109000002</v>
      </c>
      <c r="DV345" s="52">
        <v>81566.051999999996</v>
      </c>
      <c r="DW345" s="52">
        <v>839615.14415000007</v>
      </c>
      <c r="DX345" s="52">
        <v>812710.28332999989</v>
      </c>
      <c r="DY345" s="52">
        <v>224255.48265999998</v>
      </c>
      <c r="DZ345" s="32">
        <v>5983919.7669175146</v>
      </c>
      <c r="EA345" s="53">
        <v>2403662.8962642993</v>
      </c>
      <c r="EB345" s="53">
        <v>495128.37380000006</v>
      </c>
      <c r="EC345" s="54">
        <v>442589.47964999999</v>
      </c>
      <c r="ED345" s="54">
        <v>52439.719140000001</v>
      </c>
      <c r="EE345" s="53">
        <v>725623.18787000002</v>
      </c>
      <c r="EF345" s="54">
        <v>451073.81064000004</v>
      </c>
      <c r="EG345" s="54">
        <v>125770.77855</v>
      </c>
      <c r="EH345" s="54">
        <v>146982.05361999999</v>
      </c>
      <c r="EI345" s="53">
        <v>1182983.6303999999</v>
      </c>
      <c r="EJ345" s="53">
        <v>2403735.1920699999</v>
      </c>
      <c r="EK345" s="37"/>
    </row>
    <row r="346" spans="107:141" x14ac:dyDescent="0.25">
      <c r="DC346" s="31">
        <v>2015</v>
      </c>
      <c r="DD346" s="32">
        <v>31448828.719999999</v>
      </c>
      <c r="DE346" s="32">
        <v>3124893.6552276793</v>
      </c>
      <c r="DF346" s="32">
        <v>2452718.500860638</v>
      </c>
      <c r="DG346" s="32">
        <v>6015825.81152</v>
      </c>
      <c r="DH346" s="52">
        <v>91078.675099999993</v>
      </c>
      <c r="DI346" s="52">
        <v>108967.20318</v>
      </c>
      <c r="DJ346" s="52">
        <v>262158.13026000001</v>
      </c>
      <c r="DK346" s="52">
        <v>346784.85618</v>
      </c>
      <c r="DL346" s="52">
        <v>362478.79680000001</v>
      </c>
      <c r="DM346" s="52">
        <v>363765.57407999999</v>
      </c>
      <c r="DN346" s="52">
        <v>126793.47575</v>
      </c>
      <c r="DO346" s="52">
        <v>977748.85811002494</v>
      </c>
      <c r="DP346" s="52">
        <v>70497.223679999996</v>
      </c>
      <c r="DQ346" s="52">
        <v>162281.18898000001</v>
      </c>
      <c r="DR346" s="52">
        <v>938328.08292000007</v>
      </c>
      <c r="DS346" s="52">
        <v>52649.133300000001</v>
      </c>
      <c r="DT346" s="52">
        <v>17601.44672</v>
      </c>
      <c r="DU346" s="52">
        <v>175898.24386000002</v>
      </c>
      <c r="DV346" s="52">
        <v>81011.808350000007</v>
      </c>
      <c r="DW346" s="52">
        <v>837598.1007699999</v>
      </c>
      <c r="DX346" s="52">
        <v>807255.79868999985</v>
      </c>
      <c r="DY346" s="52">
        <v>229082.69675999999</v>
      </c>
      <c r="DZ346" s="32">
        <v>6011979.2934900243</v>
      </c>
      <c r="EA346" s="53">
        <v>2452718.500860638</v>
      </c>
      <c r="EB346" s="53">
        <v>499899.14669999992</v>
      </c>
      <c r="EC346" s="54">
        <v>449381.38311</v>
      </c>
      <c r="ED346" s="54">
        <v>50683.239239999995</v>
      </c>
      <c r="EE346" s="53">
        <v>674151.59383000003</v>
      </c>
      <c r="EF346" s="54">
        <v>442203.34272000002</v>
      </c>
      <c r="EG346" s="54">
        <v>118489.09590000001</v>
      </c>
      <c r="EH346" s="54">
        <v>116156.58435</v>
      </c>
      <c r="EI346" s="53">
        <v>1265737.0362</v>
      </c>
      <c r="EJ346" s="53">
        <v>2439787.77673</v>
      </c>
      <c r="EK346" s="37"/>
    </row>
    <row r="347" spans="107:141" x14ac:dyDescent="0.25">
      <c r="DC347" s="17">
        <v>2016</v>
      </c>
      <c r="DD347" s="32">
        <v>32021474.677760001</v>
      </c>
      <c r="DE347" s="32">
        <v>3140855.8319815686</v>
      </c>
      <c r="DF347" s="32">
        <v>2468457.5169946905</v>
      </c>
      <c r="DG347" s="32">
        <v>6018422.8947200002</v>
      </c>
      <c r="DH347" s="52">
        <v>94763.402499999997</v>
      </c>
      <c r="DI347" s="52">
        <v>110960.97957000001</v>
      </c>
      <c r="DJ347" s="52">
        <v>251001.77777999997</v>
      </c>
      <c r="DK347" s="52">
        <v>334737.67992000002</v>
      </c>
      <c r="DL347" s="52">
        <v>333453.31199999998</v>
      </c>
      <c r="DM347" s="52">
        <v>366484.89312000002</v>
      </c>
      <c r="DN347" s="52">
        <v>126578.53199999999</v>
      </c>
      <c r="DO347" s="52">
        <v>983835.21114325977</v>
      </c>
      <c r="DP347" s="52">
        <v>70501.167359999992</v>
      </c>
      <c r="DQ347" s="52">
        <v>162578.47283999997</v>
      </c>
      <c r="DR347" s="52">
        <v>950987.48904000001</v>
      </c>
      <c r="DS347" s="52">
        <v>51618.135599999994</v>
      </c>
      <c r="DT347" s="52">
        <v>17308.076500000003</v>
      </c>
      <c r="DU347" s="52">
        <v>174181.89278999998</v>
      </c>
      <c r="DV347" s="52">
        <v>83095.830950000003</v>
      </c>
      <c r="DW347" s="52">
        <v>871371.07504999998</v>
      </c>
      <c r="DX347" s="52">
        <v>814779.49916000012</v>
      </c>
      <c r="DY347" s="52">
        <v>230933.48961000005</v>
      </c>
      <c r="DZ347" s="32">
        <v>6029170.916933259</v>
      </c>
      <c r="EA347" s="32">
        <v>2468457.5169946905</v>
      </c>
      <c r="EB347" s="32">
        <v>519996.14069999999</v>
      </c>
      <c r="EC347" s="32">
        <v>470698.38477000006</v>
      </c>
      <c r="ED347" s="32">
        <v>50129.32662</v>
      </c>
      <c r="EE347" s="32">
        <v>562123.01957</v>
      </c>
      <c r="EF347" s="32">
        <v>423998.21231999999</v>
      </c>
      <c r="EG347" s="32">
        <v>106046.28225</v>
      </c>
      <c r="EH347" s="32">
        <v>59814.008629999997</v>
      </c>
      <c r="EI347" s="32">
        <v>1335573.9904</v>
      </c>
      <c r="EJ347" s="32">
        <v>2417693.1506699999</v>
      </c>
    </row>
    <row r="348" spans="107:141" x14ac:dyDescent="0.25">
      <c r="DC348" s="17">
        <v>2017</v>
      </c>
      <c r="DD348" s="32">
        <v>32831993.44672</v>
      </c>
      <c r="DE348" s="32">
        <v>3233779.7619178896</v>
      </c>
      <c r="DF348" s="32">
        <v>2554741.7403576747</v>
      </c>
      <c r="DG348" s="32">
        <v>6077982.6694400003</v>
      </c>
      <c r="DH348" s="52">
        <v>98147.665500000003</v>
      </c>
      <c r="DI348" s="52">
        <v>112017.15297000001</v>
      </c>
      <c r="DJ348" s="52">
        <v>248075.38899000001</v>
      </c>
      <c r="DK348" s="52">
        <v>355918.99979999999</v>
      </c>
      <c r="DL348" s="52">
        <v>357924.35199999996</v>
      </c>
      <c r="DM348" s="52">
        <v>381136.64075999998</v>
      </c>
      <c r="DN348" s="52">
        <v>129221.726</v>
      </c>
      <c r="DO348" s="52">
        <v>987270.70096430928</v>
      </c>
      <c r="DP348" s="52">
        <v>70808.774400000009</v>
      </c>
      <c r="DQ348" s="52">
        <v>164615.87898000001</v>
      </c>
      <c r="DR348" s="52">
        <v>963109.34075999993</v>
      </c>
      <c r="DS348" s="52">
        <v>52870.430700000004</v>
      </c>
      <c r="DT348" s="52">
        <v>17782.527620000001</v>
      </c>
      <c r="DU348" s="52">
        <v>170366.18843000004</v>
      </c>
      <c r="DV348" s="52">
        <v>79905.813900000008</v>
      </c>
      <c r="DW348" s="52">
        <v>882139.75292999996</v>
      </c>
      <c r="DX348" s="52">
        <v>793056.69695999997</v>
      </c>
      <c r="DY348" s="52">
        <v>223961.08754000001</v>
      </c>
      <c r="DZ348" s="32">
        <v>6088329.1192043098</v>
      </c>
      <c r="EA348" s="32">
        <v>2554741.7403576747</v>
      </c>
      <c r="EB348" s="32">
        <v>529646.31890000007</v>
      </c>
      <c r="EC348" s="32">
        <v>477445.65804000001</v>
      </c>
      <c r="ED348" s="32">
        <v>52574.796900000008</v>
      </c>
      <c r="EE348" s="32">
        <v>629822.02064</v>
      </c>
      <c r="EF348" s="32">
        <v>456952.39955999999</v>
      </c>
      <c r="EG348" s="32">
        <v>110363.43120000001</v>
      </c>
      <c r="EH348" s="32">
        <v>84870.93961999999</v>
      </c>
      <c r="EI348" s="32">
        <v>1357194.54</v>
      </c>
      <c r="EJ348" s="32">
        <v>2516662.8795400001</v>
      </c>
    </row>
    <row r="349" spans="107:141" x14ac:dyDescent="0.25">
      <c r="DC349" s="17">
        <v>2018</v>
      </c>
      <c r="DD349" s="32">
        <v>33790781.403520003</v>
      </c>
      <c r="DE349" s="32">
        <v>3307673.7139976099</v>
      </c>
      <c r="DF349" s="32">
        <v>2612929.1708178991</v>
      </c>
      <c r="DG349" s="32">
        <v>6218686.8659199998</v>
      </c>
      <c r="DH349" s="52">
        <v>95395.831600000005</v>
      </c>
      <c r="DI349" s="52">
        <v>111969.32625</v>
      </c>
      <c r="DJ349" s="52">
        <v>261678.92400000003</v>
      </c>
      <c r="DK349" s="52">
        <v>370587.21839999995</v>
      </c>
      <c r="DL349" s="52">
        <v>368323.53280000004</v>
      </c>
      <c r="DM349" s="52">
        <v>409919.64138000004</v>
      </c>
      <c r="DN349" s="52">
        <v>131088.666</v>
      </c>
      <c r="DO349" s="52">
        <v>1036690.1977467281</v>
      </c>
      <c r="DP349" s="52">
        <v>70876.474239999996</v>
      </c>
      <c r="DQ349" s="52">
        <v>168686.02188000001</v>
      </c>
      <c r="DR349" s="52">
        <v>971898.35520000011</v>
      </c>
      <c r="DS349" s="52">
        <v>54075.674249999996</v>
      </c>
      <c r="DT349" s="52">
        <v>18491.713240000001</v>
      </c>
      <c r="DU349" s="52">
        <v>170963.95825</v>
      </c>
      <c r="DV349" s="52">
        <v>80490.8027</v>
      </c>
      <c r="DW349" s="52">
        <v>895825.64231000002</v>
      </c>
      <c r="DX349" s="52">
        <v>790868.56068000011</v>
      </c>
      <c r="DY349" s="52">
        <v>222095.14199999999</v>
      </c>
      <c r="DZ349" s="32">
        <v>6229925.6829267284</v>
      </c>
      <c r="EA349" s="32">
        <v>2612929.1708178991</v>
      </c>
      <c r="EB349" s="32">
        <v>527021.03590000002</v>
      </c>
      <c r="EC349" s="32">
        <v>474638.01335999998</v>
      </c>
      <c r="ED349" s="32">
        <v>52647.025980000006</v>
      </c>
      <c r="EE349" s="32">
        <v>709782.0017100001</v>
      </c>
      <c r="EF349" s="32">
        <v>528278.79492000001</v>
      </c>
      <c r="EG349" s="32">
        <v>110200.12005000001</v>
      </c>
      <c r="EH349" s="32">
        <v>99273.425669999997</v>
      </c>
      <c r="EI349" s="32">
        <v>1351864.6232</v>
      </c>
      <c r="EJ349" s="32">
        <v>2588667.6608100003</v>
      </c>
    </row>
  </sheetData>
  <mergeCells count="8">
    <mergeCell ref="A109:W109"/>
    <mergeCell ref="A110:W110"/>
    <mergeCell ref="A111:W111"/>
    <mergeCell ref="A1:X1"/>
    <mergeCell ref="A2:X2"/>
    <mergeCell ref="A3:X3"/>
    <mergeCell ref="A4:X4"/>
    <mergeCell ref="A108:W108"/>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7007-631F-443C-AFFA-C36F432C016F}">
  <dimension ref="A1:AE112"/>
  <sheetViews>
    <sheetView workbookViewId="0">
      <pane ySplit="6" topLeftCell="A33" activePane="bottomLeft" state="frozen"/>
      <selection pane="bottomLeft" activeCell="G42" sqref="G42"/>
    </sheetView>
  </sheetViews>
  <sheetFormatPr defaultRowHeight="12.75" x14ac:dyDescent="0.2"/>
  <cols>
    <col min="1" max="1" width="9.140625" style="30"/>
    <col min="2" max="2" width="31.42578125" style="30" customWidth="1"/>
    <col min="3" max="16384" width="9.140625" style="30"/>
  </cols>
  <sheetData>
    <row r="1" spans="1:31" ht="18" x14ac:dyDescent="0.25">
      <c r="A1" s="62" t="s">
        <v>199</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row>
    <row r="2" spans="1:31" ht="16.5" x14ac:dyDescent="0.25">
      <c r="A2" s="64" t="s">
        <v>243</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row>
    <row r="3" spans="1:31" x14ac:dyDescent="0.2">
      <c r="A3" s="63" t="s">
        <v>1</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row>
    <row r="4" spans="1:31" x14ac:dyDescent="0.2">
      <c r="A4" s="63" t="s">
        <v>249</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row>
    <row r="6" spans="1:31" x14ac:dyDescent="0.2">
      <c r="A6" s="65" t="s">
        <v>2</v>
      </c>
      <c r="B6" s="65" t="s">
        <v>3</v>
      </c>
      <c r="C6" s="65" t="s">
        <v>279</v>
      </c>
      <c r="D6" s="65" t="s">
        <v>278</v>
      </c>
      <c r="E6" s="65" t="s">
        <v>277</v>
      </c>
      <c r="F6" s="65" t="s">
        <v>276</v>
      </c>
      <c r="G6" s="65" t="s">
        <v>275</v>
      </c>
      <c r="H6" s="65" t="s">
        <v>274</v>
      </c>
      <c r="I6" s="65" t="s">
        <v>273</v>
      </c>
      <c r="J6" s="65" t="s">
        <v>272</v>
      </c>
      <c r="K6" s="65" t="s">
        <v>271</v>
      </c>
      <c r="L6" s="65" t="s">
        <v>270</v>
      </c>
      <c r="M6" s="65" t="s">
        <v>269</v>
      </c>
      <c r="N6" s="65" t="s">
        <v>268</v>
      </c>
      <c r="O6" s="65" t="s">
        <v>267</v>
      </c>
      <c r="P6" s="65" t="s">
        <v>266</v>
      </c>
      <c r="Q6" s="65" t="s">
        <v>265</v>
      </c>
      <c r="R6" s="65" t="s">
        <v>264</v>
      </c>
      <c r="S6" s="65" t="s">
        <v>263</v>
      </c>
      <c r="T6" s="65" t="s">
        <v>262</v>
      </c>
      <c r="U6" s="65" t="s">
        <v>261</v>
      </c>
      <c r="V6" s="65" t="s">
        <v>260</v>
      </c>
      <c r="W6" s="65" t="s">
        <v>259</v>
      </c>
      <c r="X6" s="65" t="s">
        <v>258</v>
      </c>
      <c r="Y6" s="65" t="s">
        <v>257</v>
      </c>
      <c r="Z6" s="65" t="s">
        <v>256</v>
      </c>
      <c r="AA6" s="65" t="s">
        <v>255</v>
      </c>
      <c r="AB6" s="65" t="s">
        <v>254</v>
      </c>
      <c r="AC6" s="65" t="s">
        <v>253</v>
      </c>
      <c r="AD6" s="65" t="s">
        <v>252</v>
      </c>
      <c r="AE6" s="65" t="s">
        <v>246</v>
      </c>
    </row>
    <row r="7" spans="1:31" x14ac:dyDescent="0.2">
      <c r="A7" s="30" t="s">
        <v>17</v>
      </c>
      <c r="B7" s="35" t="s">
        <v>18</v>
      </c>
      <c r="C7" s="30">
        <v>32.125</v>
      </c>
      <c r="D7" s="30">
        <v>32.051000000000002</v>
      </c>
      <c r="E7" s="30">
        <v>33.081000000000003</v>
      </c>
      <c r="F7" s="30">
        <v>35.296999999999997</v>
      </c>
      <c r="G7" s="30">
        <v>36.911999999999999</v>
      </c>
      <c r="H7" s="30">
        <v>37.052</v>
      </c>
      <c r="I7" s="30">
        <v>35.933999999999997</v>
      </c>
      <c r="J7" s="30">
        <v>38.286000000000001</v>
      </c>
      <c r="K7" s="30">
        <v>40.554000000000002</v>
      </c>
      <c r="L7" s="30">
        <v>42.551000000000002</v>
      </c>
      <c r="M7" s="30">
        <v>43.786000000000001</v>
      </c>
      <c r="N7" s="30">
        <v>43.601999999999997</v>
      </c>
      <c r="O7" s="30">
        <v>44.034999999999997</v>
      </c>
      <c r="P7" s="30">
        <v>43.106000000000002</v>
      </c>
      <c r="Q7" s="30">
        <v>44.814999999999998</v>
      </c>
      <c r="R7" s="30">
        <v>47.841000000000001</v>
      </c>
      <c r="S7" s="30">
        <v>49.802999999999997</v>
      </c>
      <c r="T7" s="30">
        <v>51.268000000000001</v>
      </c>
      <c r="U7" s="30">
        <v>53.960999999999999</v>
      </c>
      <c r="V7" s="30">
        <v>56.319000000000003</v>
      </c>
      <c r="W7" s="30">
        <v>57.853000000000002</v>
      </c>
      <c r="X7" s="30">
        <v>58.896000000000001</v>
      </c>
      <c r="Y7" s="30">
        <v>58.503999999999998</v>
      </c>
      <c r="Z7" s="30">
        <v>60.365000000000002</v>
      </c>
      <c r="AA7" s="30">
        <v>62.405000000000001</v>
      </c>
      <c r="AB7" s="30">
        <v>65.215000000000003</v>
      </c>
      <c r="AC7" s="30">
        <v>67.444999999999993</v>
      </c>
      <c r="AD7" s="30">
        <v>70.347999999999999</v>
      </c>
      <c r="AE7" s="30">
        <v>74.105000000000004</v>
      </c>
    </row>
    <row r="8" spans="1:31" x14ac:dyDescent="0.2">
      <c r="A8" s="30" t="s">
        <v>19</v>
      </c>
      <c r="B8" s="35" t="s">
        <v>20</v>
      </c>
      <c r="C8" s="30">
        <v>30.372</v>
      </c>
      <c r="D8" s="30">
        <v>30.312000000000001</v>
      </c>
      <c r="E8" s="30">
        <v>31.405000000000001</v>
      </c>
      <c r="F8" s="30">
        <v>33.737000000000002</v>
      </c>
      <c r="G8" s="30">
        <v>35.497</v>
      </c>
      <c r="H8" s="30">
        <v>35.569000000000003</v>
      </c>
      <c r="I8" s="30">
        <v>34.287999999999997</v>
      </c>
      <c r="J8" s="30">
        <v>36.826999999999998</v>
      </c>
      <c r="K8" s="30">
        <v>39.212000000000003</v>
      </c>
      <c r="L8" s="30">
        <v>41.253999999999998</v>
      </c>
      <c r="M8" s="30">
        <v>42.524999999999999</v>
      </c>
      <c r="N8" s="30">
        <v>42.259</v>
      </c>
      <c r="O8" s="30">
        <v>42.646000000000001</v>
      </c>
      <c r="P8" s="30">
        <v>41.529000000000003</v>
      </c>
      <c r="Q8" s="30">
        <v>43.215000000000003</v>
      </c>
      <c r="R8" s="30">
        <v>46.396000000000001</v>
      </c>
      <c r="S8" s="30">
        <v>48.25</v>
      </c>
      <c r="T8" s="30">
        <v>49.552</v>
      </c>
      <c r="U8" s="30">
        <v>52.375999999999998</v>
      </c>
      <c r="V8" s="30">
        <v>54.823</v>
      </c>
      <c r="W8" s="30">
        <v>56.290999999999997</v>
      </c>
      <c r="X8" s="30">
        <v>57.235999999999997</v>
      </c>
      <c r="Y8" s="30">
        <v>56.692999999999998</v>
      </c>
      <c r="Z8" s="30">
        <v>58.665999999999997</v>
      </c>
      <c r="AA8" s="30">
        <v>60.856000000000002</v>
      </c>
      <c r="AB8" s="30">
        <v>63.844000000000001</v>
      </c>
      <c r="AC8" s="30">
        <v>66.260000000000005</v>
      </c>
      <c r="AD8" s="30">
        <v>69.396000000000001</v>
      </c>
      <c r="AE8" s="30">
        <v>73.39</v>
      </c>
    </row>
    <row r="9" spans="1:31" x14ac:dyDescent="0.2">
      <c r="A9" s="30" t="s">
        <v>21</v>
      </c>
      <c r="B9" s="35" t="s">
        <v>22</v>
      </c>
      <c r="C9" s="30">
        <v>52.387999999999998</v>
      </c>
      <c r="D9" s="30">
        <v>53.207000000000001</v>
      </c>
      <c r="E9" s="30">
        <v>55.360999999999997</v>
      </c>
      <c r="F9" s="30">
        <v>58.261000000000003</v>
      </c>
      <c r="G9" s="30">
        <v>58.618000000000002</v>
      </c>
      <c r="H9" s="30">
        <v>56.088999999999999</v>
      </c>
      <c r="I9" s="30">
        <v>58.774000000000001</v>
      </c>
      <c r="J9" s="30">
        <v>60.045000000000002</v>
      </c>
      <c r="K9" s="30">
        <v>62.595999999999997</v>
      </c>
      <c r="L9" s="30">
        <v>65.138000000000005</v>
      </c>
      <c r="M9" s="30">
        <v>68.251999999999995</v>
      </c>
      <c r="N9" s="30">
        <v>66.036000000000001</v>
      </c>
      <c r="O9" s="30">
        <v>70.167000000000002</v>
      </c>
      <c r="P9" s="30">
        <v>70.619</v>
      </c>
      <c r="Q9" s="30">
        <v>63.314999999999998</v>
      </c>
      <c r="R9" s="30">
        <v>71.432000000000002</v>
      </c>
      <c r="S9" s="30">
        <v>73.664000000000001</v>
      </c>
      <c r="T9" s="30">
        <v>72.903000000000006</v>
      </c>
      <c r="U9" s="30">
        <v>75.516999999999996</v>
      </c>
      <c r="V9" s="30">
        <v>72.460999999999999</v>
      </c>
      <c r="W9" s="30">
        <v>76.052000000000007</v>
      </c>
      <c r="X9" s="30">
        <v>78.998999999999995</v>
      </c>
      <c r="Y9" s="30">
        <v>79.694000000000003</v>
      </c>
      <c r="Z9" s="30">
        <v>83.911000000000001</v>
      </c>
      <c r="AA9" s="30">
        <v>81.813000000000002</v>
      </c>
      <c r="AB9" s="30">
        <v>88.831000000000003</v>
      </c>
      <c r="AC9" s="30">
        <v>85.75</v>
      </c>
      <c r="AD9" s="30">
        <v>87.046999999999997</v>
      </c>
      <c r="AE9" s="30">
        <v>91.590999999999994</v>
      </c>
    </row>
    <row r="10" spans="1:31" x14ac:dyDescent="0.2">
      <c r="A10" s="30" t="s">
        <v>23</v>
      </c>
      <c r="B10" s="30" t="s">
        <v>24</v>
      </c>
      <c r="C10" s="30">
        <v>48.645000000000003</v>
      </c>
      <c r="D10" s="30">
        <v>49.960999999999999</v>
      </c>
      <c r="E10" s="30">
        <v>51.899000000000001</v>
      </c>
      <c r="F10" s="30">
        <v>53.253999999999998</v>
      </c>
      <c r="G10" s="30">
        <v>54.191000000000003</v>
      </c>
      <c r="H10" s="30">
        <v>51.061999999999998</v>
      </c>
      <c r="I10" s="30">
        <v>54.350999999999999</v>
      </c>
      <c r="J10" s="30">
        <v>55.347999999999999</v>
      </c>
      <c r="K10" s="30">
        <v>57.814</v>
      </c>
      <c r="L10" s="30">
        <v>60.421999999999997</v>
      </c>
      <c r="M10" s="30">
        <v>64.037999999999997</v>
      </c>
      <c r="N10" s="30">
        <v>61.331000000000003</v>
      </c>
      <c r="O10" s="30">
        <v>65.951999999999998</v>
      </c>
      <c r="P10" s="30">
        <v>66.998999999999995</v>
      </c>
      <c r="Q10" s="30">
        <v>58.106000000000002</v>
      </c>
      <c r="R10" s="30">
        <v>66.697999999999993</v>
      </c>
      <c r="S10" s="30">
        <v>70.126000000000005</v>
      </c>
      <c r="T10" s="30">
        <v>68.798000000000002</v>
      </c>
      <c r="U10" s="30">
        <v>71.548000000000002</v>
      </c>
      <c r="V10" s="30">
        <v>68.614999999999995</v>
      </c>
      <c r="W10" s="30">
        <v>72.753</v>
      </c>
      <c r="X10" s="30">
        <v>75.983999999999995</v>
      </c>
      <c r="Y10" s="30">
        <v>77.048000000000002</v>
      </c>
      <c r="Z10" s="30">
        <v>81.061999999999998</v>
      </c>
      <c r="AA10" s="30">
        <v>79.168000000000006</v>
      </c>
      <c r="AB10" s="30">
        <v>86.445999999999998</v>
      </c>
      <c r="AC10" s="30">
        <v>82.95</v>
      </c>
      <c r="AD10" s="30">
        <v>84.542000000000002</v>
      </c>
      <c r="AE10" s="30">
        <v>90.497</v>
      </c>
    </row>
    <row r="11" spans="1:31" x14ac:dyDescent="0.2">
      <c r="A11" s="30" t="s">
        <v>25</v>
      </c>
      <c r="B11" s="30" t="s">
        <v>26</v>
      </c>
      <c r="C11" s="30">
        <v>81.537999999999997</v>
      </c>
      <c r="D11" s="30">
        <v>76.959999999999994</v>
      </c>
      <c r="E11" s="30">
        <v>80.923000000000002</v>
      </c>
      <c r="F11" s="30">
        <v>98.748000000000005</v>
      </c>
      <c r="G11" s="30">
        <v>92.71</v>
      </c>
      <c r="H11" s="30">
        <v>98.126000000000005</v>
      </c>
      <c r="I11" s="30">
        <v>92.756</v>
      </c>
      <c r="J11" s="30">
        <v>96.683000000000007</v>
      </c>
      <c r="K11" s="30">
        <v>99.762</v>
      </c>
      <c r="L11" s="30">
        <v>101.57899999999999</v>
      </c>
      <c r="M11" s="30">
        <v>100.10599999999999</v>
      </c>
      <c r="N11" s="30">
        <v>102.499</v>
      </c>
      <c r="O11" s="30">
        <v>101.77</v>
      </c>
      <c r="P11" s="30">
        <v>96.89</v>
      </c>
      <c r="Q11" s="30">
        <v>104.33799999999999</v>
      </c>
      <c r="R11" s="30">
        <v>107.36799999999999</v>
      </c>
      <c r="S11" s="30">
        <v>98.894999999999996</v>
      </c>
      <c r="T11" s="30">
        <v>102.77200000000001</v>
      </c>
      <c r="U11" s="30">
        <v>104.267</v>
      </c>
      <c r="V11" s="30">
        <v>100.331</v>
      </c>
      <c r="W11" s="30">
        <v>99.619</v>
      </c>
      <c r="X11" s="30">
        <v>100.3</v>
      </c>
      <c r="Y11" s="30">
        <v>98.22</v>
      </c>
      <c r="Z11" s="30">
        <v>103.87</v>
      </c>
      <c r="AA11" s="30">
        <v>100.40600000000001</v>
      </c>
      <c r="AB11" s="30">
        <v>106.023</v>
      </c>
      <c r="AC11" s="30">
        <v>105.33</v>
      </c>
      <c r="AD11" s="30">
        <v>104.77500000000001</v>
      </c>
      <c r="AE11" s="30">
        <v>100.217</v>
      </c>
    </row>
    <row r="12" spans="1:31" x14ac:dyDescent="0.2">
      <c r="A12" s="30" t="s">
        <v>27</v>
      </c>
      <c r="B12" s="35" t="s">
        <v>28</v>
      </c>
      <c r="C12" s="30">
        <v>54.765000000000001</v>
      </c>
      <c r="D12" s="30">
        <v>56.2</v>
      </c>
      <c r="E12" s="30">
        <v>53.682000000000002</v>
      </c>
      <c r="F12" s="30">
        <v>54.372</v>
      </c>
      <c r="G12" s="30">
        <v>56.881999999999998</v>
      </c>
      <c r="H12" s="30">
        <v>58.948</v>
      </c>
      <c r="I12" s="30">
        <v>56.841999999999999</v>
      </c>
      <c r="J12" s="30">
        <v>58.027000000000001</v>
      </c>
      <c r="K12" s="30">
        <v>59.82</v>
      </c>
      <c r="L12" s="30">
        <v>62.204999999999998</v>
      </c>
      <c r="M12" s="30">
        <v>64.588999999999999</v>
      </c>
      <c r="N12" s="30">
        <v>67.019000000000005</v>
      </c>
      <c r="O12" s="30">
        <v>67.980999999999995</v>
      </c>
      <c r="P12" s="30">
        <v>62.991999999999997</v>
      </c>
      <c r="Q12" s="30">
        <v>59.744999999999997</v>
      </c>
      <c r="R12" s="30">
        <v>65.293999999999997</v>
      </c>
      <c r="S12" s="30">
        <v>63.52</v>
      </c>
      <c r="T12" s="30">
        <v>57.869</v>
      </c>
      <c r="U12" s="30">
        <v>58.207999999999998</v>
      </c>
      <c r="V12" s="30">
        <v>61.692</v>
      </c>
      <c r="W12" s="30">
        <v>59.738999999999997</v>
      </c>
      <c r="X12" s="30">
        <v>62.088999999999999</v>
      </c>
      <c r="Y12" s="30">
        <v>63.695</v>
      </c>
      <c r="Z12" s="30">
        <v>61.21</v>
      </c>
      <c r="AA12" s="30">
        <v>62.301000000000002</v>
      </c>
      <c r="AB12" s="30">
        <v>63.491999999999997</v>
      </c>
      <c r="AC12" s="30">
        <v>62.865000000000002</v>
      </c>
      <c r="AD12" s="30">
        <v>64.789000000000001</v>
      </c>
      <c r="AE12" s="30">
        <v>67.881</v>
      </c>
    </row>
    <row r="13" spans="1:31" x14ac:dyDescent="0.2">
      <c r="A13" s="30" t="s">
        <v>29</v>
      </c>
      <c r="B13" s="30" t="s">
        <v>30</v>
      </c>
      <c r="C13" s="30">
        <v>75.248999999999995</v>
      </c>
      <c r="D13" s="30">
        <v>76.903999999999996</v>
      </c>
      <c r="E13" s="30">
        <v>76.12</v>
      </c>
      <c r="F13" s="30">
        <v>75.626999999999995</v>
      </c>
      <c r="G13" s="30">
        <v>75.156999999999996</v>
      </c>
      <c r="H13" s="30">
        <v>73.754999999999995</v>
      </c>
      <c r="I13" s="30">
        <v>69.784000000000006</v>
      </c>
      <c r="J13" s="30">
        <v>70.653999999999996</v>
      </c>
      <c r="K13" s="30">
        <v>72.266000000000005</v>
      </c>
      <c r="L13" s="30">
        <v>73.09</v>
      </c>
      <c r="M13" s="30">
        <v>71.727999999999994</v>
      </c>
      <c r="N13" s="30">
        <v>70.454999999999998</v>
      </c>
      <c r="O13" s="30">
        <v>69.207999999999998</v>
      </c>
      <c r="P13" s="30">
        <v>65.947000000000003</v>
      </c>
      <c r="Q13" s="30">
        <v>64.715000000000003</v>
      </c>
      <c r="R13" s="30">
        <v>69.204999999999998</v>
      </c>
      <c r="S13" s="30">
        <v>68.927000000000007</v>
      </c>
      <c r="T13" s="30">
        <v>66.296999999999997</v>
      </c>
      <c r="U13" s="30">
        <v>67.95</v>
      </c>
      <c r="V13" s="30">
        <v>68.911000000000001</v>
      </c>
      <c r="W13" s="30">
        <v>65.813000000000002</v>
      </c>
      <c r="X13" s="30">
        <v>66.724999999999994</v>
      </c>
      <c r="Y13" s="30">
        <v>68.188000000000002</v>
      </c>
      <c r="Z13" s="30">
        <v>66.632999999999996</v>
      </c>
      <c r="AA13" s="30">
        <v>67.227999999999994</v>
      </c>
      <c r="AB13" s="30">
        <v>67.393000000000001</v>
      </c>
      <c r="AC13" s="30">
        <v>69.069999999999993</v>
      </c>
      <c r="AD13" s="30">
        <v>71.16</v>
      </c>
      <c r="AE13" s="30">
        <v>72.459999999999994</v>
      </c>
    </row>
    <row r="14" spans="1:31" x14ac:dyDescent="0.2">
      <c r="A14" s="30" t="s">
        <v>31</v>
      </c>
      <c r="B14" s="30" t="s">
        <v>32</v>
      </c>
      <c r="C14" s="30">
        <v>66.072000000000003</v>
      </c>
      <c r="D14" s="30">
        <v>69.521000000000001</v>
      </c>
      <c r="E14" s="30">
        <v>64.132999999999996</v>
      </c>
      <c r="F14" s="30">
        <v>64.311999999999998</v>
      </c>
      <c r="G14" s="30">
        <v>71.603999999999999</v>
      </c>
      <c r="H14" s="30">
        <v>76.436999999999998</v>
      </c>
      <c r="I14" s="30">
        <v>72.566000000000003</v>
      </c>
      <c r="J14" s="30">
        <v>73.480999999999995</v>
      </c>
      <c r="K14" s="30">
        <v>73.697000000000003</v>
      </c>
      <c r="L14" s="30">
        <v>76.679000000000002</v>
      </c>
      <c r="M14" s="30">
        <v>86.415999999999997</v>
      </c>
      <c r="N14" s="30">
        <v>86.561000000000007</v>
      </c>
      <c r="O14" s="30">
        <v>84.71</v>
      </c>
      <c r="P14" s="30">
        <v>71.858999999999995</v>
      </c>
      <c r="Q14" s="30">
        <v>72.816999999999993</v>
      </c>
      <c r="R14" s="30">
        <v>82.977999999999994</v>
      </c>
      <c r="S14" s="30">
        <v>80.028000000000006</v>
      </c>
      <c r="T14" s="30">
        <v>79.795000000000002</v>
      </c>
      <c r="U14" s="30">
        <v>79.671000000000006</v>
      </c>
      <c r="V14" s="30">
        <v>88.534000000000006</v>
      </c>
      <c r="W14" s="30">
        <v>89.596000000000004</v>
      </c>
      <c r="X14" s="30">
        <v>94.028000000000006</v>
      </c>
      <c r="Y14" s="30">
        <v>97.84</v>
      </c>
      <c r="Z14" s="30">
        <v>95.981999999999999</v>
      </c>
      <c r="AA14" s="30">
        <v>93.343000000000004</v>
      </c>
      <c r="AB14" s="30">
        <v>101.40600000000001</v>
      </c>
      <c r="AC14" s="30">
        <v>99.796999999999997</v>
      </c>
      <c r="AD14" s="30">
        <v>102.98699999999999</v>
      </c>
      <c r="AE14" s="30">
        <v>106.605</v>
      </c>
    </row>
    <row r="15" spans="1:31" x14ac:dyDescent="0.2">
      <c r="A15" s="30" t="s">
        <v>33</v>
      </c>
      <c r="B15" s="30" t="s">
        <v>34</v>
      </c>
      <c r="C15" s="30">
        <v>14.349</v>
      </c>
      <c r="D15" s="30">
        <v>13.635999999999999</v>
      </c>
      <c r="E15" s="30">
        <v>12.648999999999999</v>
      </c>
      <c r="F15" s="30">
        <v>14.632</v>
      </c>
      <c r="G15" s="30">
        <v>15.068</v>
      </c>
      <c r="H15" s="30">
        <v>17.792999999999999</v>
      </c>
      <c r="I15" s="30">
        <v>19.738</v>
      </c>
      <c r="J15" s="30">
        <v>21.367000000000001</v>
      </c>
      <c r="K15" s="30">
        <v>24.411999999999999</v>
      </c>
      <c r="L15" s="30">
        <v>27.596</v>
      </c>
      <c r="M15" s="30">
        <v>28.492999999999999</v>
      </c>
      <c r="N15" s="30">
        <v>37.344000000000001</v>
      </c>
      <c r="O15" s="30">
        <v>43.737000000000002</v>
      </c>
      <c r="P15" s="30">
        <v>40.959000000000003</v>
      </c>
      <c r="Q15" s="30">
        <v>32.685000000000002</v>
      </c>
      <c r="R15" s="30">
        <v>36.564</v>
      </c>
      <c r="S15" s="30">
        <v>32.963999999999999</v>
      </c>
      <c r="T15" s="30">
        <v>20.460999999999999</v>
      </c>
      <c r="U15" s="30">
        <v>19.277000000000001</v>
      </c>
      <c r="V15" s="30">
        <v>21.728000000000002</v>
      </c>
      <c r="W15" s="30">
        <v>19.603999999999999</v>
      </c>
      <c r="X15" s="30">
        <v>22.140999999999998</v>
      </c>
      <c r="Y15" s="30">
        <v>22.22</v>
      </c>
      <c r="Z15" s="30">
        <v>18.689</v>
      </c>
      <c r="AA15" s="30">
        <v>22.716000000000001</v>
      </c>
      <c r="AB15" s="30">
        <v>20.536999999999999</v>
      </c>
      <c r="AC15" s="30">
        <v>17.707000000000001</v>
      </c>
      <c r="AD15" s="30">
        <v>18.213000000000001</v>
      </c>
      <c r="AE15" s="30">
        <v>22.847999999999999</v>
      </c>
    </row>
    <row r="16" spans="1:31" x14ac:dyDescent="0.2">
      <c r="A16" s="30" t="s">
        <v>35</v>
      </c>
      <c r="B16" s="35" t="s">
        <v>36</v>
      </c>
      <c r="C16" s="30">
        <v>59.058999999999997</v>
      </c>
      <c r="D16" s="30">
        <v>60.893999999999998</v>
      </c>
      <c r="E16" s="30">
        <v>60.512999999999998</v>
      </c>
      <c r="F16" s="30">
        <v>65.236999999999995</v>
      </c>
      <c r="G16" s="30">
        <v>66.346000000000004</v>
      </c>
      <c r="H16" s="30">
        <v>68.075000000000003</v>
      </c>
      <c r="I16" s="30">
        <v>68.926000000000002</v>
      </c>
      <c r="J16" s="30">
        <v>71.135000000000005</v>
      </c>
      <c r="K16" s="30">
        <v>72.638999999999996</v>
      </c>
      <c r="L16" s="30">
        <v>76.328999999999994</v>
      </c>
      <c r="M16" s="30">
        <v>80.409000000000006</v>
      </c>
      <c r="N16" s="30">
        <v>75.195999999999998</v>
      </c>
      <c r="O16" s="30">
        <v>76.171000000000006</v>
      </c>
      <c r="P16" s="30">
        <v>73.414000000000001</v>
      </c>
      <c r="Q16" s="30">
        <v>75.991</v>
      </c>
      <c r="R16" s="30">
        <v>74.841999999999999</v>
      </c>
      <c r="S16" s="30">
        <v>71.805000000000007</v>
      </c>
      <c r="T16" s="30">
        <v>66.506</v>
      </c>
      <c r="U16" s="30">
        <v>76.733000000000004</v>
      </c>
      <c r="V16" s="30">
        <v>79.06</v>
      </c>
      <c r="W16" s="30">
        <v>81.406999999999996</v>
      </c>
      <c r="X16" s="30">
        <v>80.959999999999994</v>
      </c>
      <c r="Y16" s="30">
        <v>81.67</v>
      </c>
      <c r="Z16" s="30">
        <v>82.67</v>
      </c>
      <c r="AA16" s="30">
        <v>84.597999999999999</v>
      </c>
      <c r="AB16" s="30">
        <v>84.352999999999994</v>
      </c>
      <c r="AC16" s="30">
        <v>84.01</v>
      </c>
      <c r="AD16" s="30">
        <v>85.653999999999996</v>
      </c>
      <c r="AE16" s="30">
        <v>86.387</v>
      </c>
    </row>
    <row r="17" spans="1:31" x14ac:dyDescent="0.2">
      <c r="A17" s="30" t="s">
        <v>37</v>
      </c>
      <c r="B17" s="35" t="s">
        <v>38</v>
      </c>
      <c r="C17" s="30">
        <v>74.887</v>
      </c>
      <c r="D17" s="30">
        <v>72.343999999999994</v>
      </c>
      <c r="E17" s="30">
        <v>80.293000000000006</v>
      </c>
      <c r="F17" s="30">
        <v>87.694000000000003</v>
      </c>
      <c r="G17" s="30">
        <v>88.747</v>
      </c>
      <c r="H17" s="30">
        <v>78.132000000000005</v>
      </c>
      <c r="I17" s="30">
        <v>69.897999999999996</v>
      </c>
      <c r="J17" s="30">
        <v>75.287999999999997</v>
      </c>
      <c r="K17" s="30">
        <v>81.238</v>
      </c>
      <c r="L17" s="30">
        <v>87.762</v>
      </c>
      <c r="M17" s="30">
        <v>89.462000000000003</v>
      </c>
      <c r="N17" s="30">
        <v>80.855000000000004</v>
      </c>
      <c r="O17" s="30">
        <v>79.626000000000005</v>
      </c>
      <c r="P17" s="30">
        <v>74.263999999999996</v>
      </c>
      <c r="Q17" s="30">
        <v>82.159000000000006</v>
      </c>
      <c r="R17" s="30">
        <v>93.963999999999999</v>
      </c>
      <c r="S17" s="30">
        <v>101.083</v>
      </c>
      <c r="T17" s="30">
        <v>105.628</v>
      </c>
      <c r="U17" s="30">
        <v>108.29300000000001</v>
      </c>
      <c r="V17" s="30">
        <v>107.32599999999999</v>
      </c>
      <c r="W17" s="30">
        <v>105.99299999999999</v>
      </c>
      <c r="X17" s="30">
        <v>103.791</v>
      </c>
      <c r="Y17" s="30">
        <v>94.903999999999996</v>
      </c>
      <c r="Z17" s="30">
        <v>98.21</v>
      </c>
      <c r="AA17" s="30">
        <v>100.59</v>
      </c>
      <c r="AB17" s="30">
        <v>104.489</v>
      </c>
      <c r="AC17" s="30">
        <v>104.999</v>
      </c>
      <c r="AD17" s="30">
        <v>111.76</v>
      </c>
      <c r="AE17" s="30">
        <v>115.05800000000001</v>
      </c>
    </row>
    <row r="18" spans="1:31" x14ac:dyDescent="0.2">
      <c r="A18" s="30" t="s">
        <v>39</v>
      </c>
      <c r="B18" s="35" t="s">
        <v>40</v>
      </c>
      <c r="C18" s="30">
        <v>45.694000000000003</v>
      </c>
      <c r="D18" s="30">
        <v>43.774999999999999</v>
      </c>
      <c r="E18" s="30">
        <v>45.249000000000002</v>
      </c>
      <c r="F18" s="30">
        <v>49.268999999999998</v>
      </c>
      <c r="G18" s="30">
        <v>53.128</v>
      </c>
      <c r="H18" s="30">
        <v>52.863</v>
      </c>
      <c r="I18" s="30">
        <v>48.57</v>
      </c>
      <c r="J18" s="30">
        <v>52.722000000000001</v>
      </c>
      <c r="K18" s="30">
        <v>56.582999999999998</v>
      </c>
      <c r="L18" s="30">
        <v>59.277999999999999</v>
      </c>
      <c r="M18" s="30">
        <v>60.606999999999999</v>
      </c>
      <c r="N18" s="30">
        <v>57.402000000000001</v>
      </c>
      <c r="O18" s="30">
        <v>57.459000000000003</v>
      </c>
      <c r="P18" s="30">
        <v>54.348999999999997</v>
      </c>
      <c r="Q18" s="30">
        <v>56.531999999999996</v>
      </c>
      <c r="R18" s="30">
        <v>60.774999999999999</v>
      </c>
      <c r="S18" s="30">
        <v>61.673000000000002</v>
      </c>
      <c r="T18" s="30">
        <v>62.4</v>
      </c>
      <c r="U18" s="30">
        <v>66.790999999999997</v>
      </c>
      <c r="V18" s="30">
        <v>69.897999999999996</v>
      </c>
      <c r="W18" s="30">
        <v>70.850999999999999</v>
      </c>
      <c r="X18" s="30">
        <v>70.646000000000001</v>
      </c>
      <c r="Y18" s="30">
        <v>69.268000000000001</v>
      </c>
      <c r="Z18" s="30">
        <v>72.001999999999995</v>
      </c>
      <c r="AA18" s="30">
        <v>74.566999999999993</v>
      </c>
      <c r="AB18" s="30">
        <v>79.179000000000002</v>
      </c>
      <c r="AC18" s="30">
        <v>82.864999999999995</v>
      </c>
      <c r="AD18" s="30">
        <v>85.838999999999999</v>
      </c>
      <c r="AE18" s="30">
        <v>91.978999999999999</v>
      </c>
    </row>
    <row r="19" spans="1:31" x14ac:dyDescent="0.2">
      <c r="A19" s="30" t="s">
        <v>41</v>
      </c>
      <c r="B19" s="30" t="s">
        <v>42</v>
      </c>
      <c r="C19" s="30">
        <v>37.064999999999998</v>
      </c>
      <c r="D19" s="30">
        <v>34.588999999999999</v>
      </c>
      <c r="E19" s="30">
        <v>35.863999999999997</v>
      </c>
      <c r="F19" s="30">
        <v>39.729999999999997</v>
      </c>
      <c r="G19" s="30">
        <v>44.186999999999998</v>
      </c>
      <c r="H19" s="30">
        <v>43.106000000000002</v>
      </c>
      <c r="I19" s="30">
        <v>38.067</v>
      </c>
      <c r="J19" s="30">
        <v>41.343000000000004</v>
      </c>
      <c r="K19" s="30">
        <v>44.720999999999997</v>
      </c>
      <c r="L19" s="30">
        <v>47.654000000000003</v>
      </c>
      <c r="M19" s="30">
        <v>49.243000000000002</v>
      </c>
      <c r="N19" s="30">
        <v>46.206000000000003</v>
      </c>
      <c r="O19" s="30">
        <v>46.375</v>
      </c>
      <c r="P19" s="30">
        <v>42.095999999999997</v>
      </c>
      <c r="Q19" s="30">
        <v>43.984000000000002</v>
      </c>
      <c r="R19" s="30">
        <v>48.970999999999997</v>
      </c>
      <c r="S19" s="30">
        <v>50.048000000000002</v>
      </c>
      <c r="T19" s="30">
        <v>50.65</v>
      </c>
      <c r="U19" s="30">
        <v>53.604999999999997</v>
      </c>
      <c r="V19" s="30">
        <v>56.863999999999997</v>
      </c>
      <c r="W19" s="30">
        <v>57.46</v>
      </c>
      <c r="X19" s="30">
        <v>57.002000000000002</v>
      </c>
      <c r="Y19" s="30">
        <v>54.811</v>
      </c>
      <c r="Z19" s="30">
        <v>57.808999999999997</v>
      </c>
      <c r="AA19" s="30">
        <v>60.826000000000001</v>
      </c>
      <c r="AB19" s="30">
        <v>66.010000000000005</v>
      </c>
      <c r="AC19" s="30">
        <v>70.884</v>
      </c>
      <c r="AD19" s="30">
        <v>75.379000000000005</v>
      </c>
      <c r="AE19" s="30">
        <v>82.391000000000005</v>
      </c>
    </row>
    <row r="20" spans="1:31" x14ac:dyDescent="0.2">
      <c r="A20" s="30" t="s">
        <v>43</v>
      </c>
      <c r="B20" s="30" t="s">
        <v>44</v>
      </c>
      <c r="C20" s="30">
        <v>67.3</v>
      </c>
      <c r="D20" s="30">
        <v>74.813000000000002</v>
      </c>
      <c r="E20" s="30">
        <v>77.213999999999999</v>
      </c>
      <c r="F20" s="30">
        <v>91.463999999999999</v>
      </c>
      <c r="G20" s="30">
        <v>88.391999999999996</v>
      </c>
      <c r="H20" s="30">
        <v>89.539000000000001</v>
      </c>
      <c r="I20" s="30">
        <v>84.025000000000006</v>
      </c>
      <c r="J20" s="30">
        <v>89.769000000000005</v>
      </c>
      <c r="K20" s="30">
        <v>91.116</v>
      </c>
      <c r="L20" s="30">
        <v>86.98</v>
      </c>
      <c r="M20" s="30">
        <v>85.932000000000002</v>
      </c>
      <c r="N20" s="30">
        <v>84.046999999999997</v>
      </c>
      <c r="O20" s="30">
        <v>83.156000000000006</v>
      </c>
      <c r="P20" s="30">
        <v>75.293000000000006</v>
      </c>
      <c r="Q20" s="30">
        <v>82.311999999999998</v>
      </c>
      <c r="R20" s="30">
        <v>91.733000000000004</v>
      </c>
      <c r="S20" s="30">
        <v>92.051000000000002</v>
      </c>
      <c r="T20" s="30">
        <v>96.894999999999996</v>
      </c>
      <c r="U20" s="30">
        <v>112.003</v>
      </c>
      <c r="V20" s="30">
        <v>111.979</v>
      </c>
      <c r="W20" s="30">
        <v>109.524</v>
      </c>
      <c r="X20" s="30">
        <v>107.795</v>
      </c>
      <c r="Y20" s="30">
        <v>99.682000000000002</v>
      </c>
      <c r="Z20" s="30">
        <v>105.131</v>
      </c>
      <c r="AA20" s="30">
        <v>106.67400000000001</v>
      </c>
      <c r="AB20" s="30">
        <v>113.631</v>
      </c>
      <c r="AC20" s="30">
        <v>116.30200000000001</v>
      </c>
      <c r="AD20" s="30">
        <v>119.214</v>
      </c>
      <c r="AE20" s="30">
        <v>122.68899999999999</v>
      </c>
    </row>
    <row r="21" spans="1:31" x14ac:dyDescent="0.2">
      <c r="A21" s="30" t="s">
        <v>45</v>
      </c>
      <c r="B21" s="30" t="s">
        <v>46</v>
      </c>
      <c r="C21" s="30">
        <v>84.852999999999994</v>
      </c>
      <c r="D21" s="30">
        <v>81.025000000000006</v>
      </c>
      <c r="E21" s="30">
        <v>83.966999999999999</v>
      </c>
      <c r="F21" s="30">
        <v>94.444999999999993</v>
      </c>
      <c r="G21" s="30">
        <v>99.751999999999995</v>
      </c>
      <c r="H21" s="30">
        <v>97.308000000000007</v>
      </c>
      <c r="I21" s="30">
        <v>87.724999999999994</v>
      </c>
      <c r="J21" s="30">
        <v>92.066000000000003</v>
      </c>
      <c r="K21" s="30">
        <v>98.501999999999995</v>
      </c>
      <c r="L21" s="30">
        <v>104.904</v>
      </c>
      <c r="M21" s="30">
        <v>104.657</v>
      </c>
      <c r="N21" s="30">
        <v>94.29</v>
      </c>
      <c r="O21" s="30">
        <v>90.376000000000005</v>
      </c>
      <c r="P21" s="30">
        <v>81.28</v>
      </c>
      <c r="Q21" s="30">
        <v>85.79</v>
      </c>
      <c r="R21" s="30">
        <v>91.317999999999998</v>
      </c>
      <c r="S21" s="30">
        <v>92.233999999999995</v>
      </c>
      <c r="T21" s="30">
        <v>94.965999999999994</v>
      </c>
      <c r="U21" s="30">
        <v>105.584</v>
      </c>
      <c r="V21" s="30">
        <v>106.527</v>
      </c>
      <c r="W21" s="30">
        <v>105.71299999999999</v>
      </c>
      <c r="X21" s="30">
        <v>104.254</v>
      </c>
      <c r="Y21" s="30">
        <v>96.097999999999999</v>
      </c>
      <c r="Z21" s="30">
        <v>99.787000000000006</v>
      </c>
      <c r="AA21" s="30">
        <v>102.093</v>
      </c>
      <c r="AB21" s="30">
        <v>106.77200000000001</v>
      </c>
      <c r="AC21" s="30">
        <v>109.751</v>
      </c>
      <c r="AD21" s="30">
        <v>117.081</v>
      </c>
      <c r="AE21" s="30">
        <v>121.27200000000001</v>
      </c>
    </row>
    <row r="22" spans="1:31" x14ac:dyDescent="0.2">
      <c r="A22" s="30" t="s">
        <v>47</v>
      </c>
      <c r="B22" s="30" t="s">
        <v>48</v>
      </c>
      <c r="C22" s="30">
        <v>116.41500000000001</v>
      </c>
      <c r="D22" s="30">
        <v>104.21</v>
      </c>
      <c r="E22" s="30">
        <v>101.721</v>
      </c>
      <c r="F22" s="30">
        <v>111.309</v>
      </c>
      <c r="G22" s="30">
        <v>129.62200000000001</v>
      </c>
      <c r="H22" s="30">
        <v>131.422</v>
      </c>
      <c r="I22" s="30">
        <v>101.285</v>
      </c>
      <c r="J22" s="30">
        <v>109.934</v>
      </c>
      <c r="K22" s="30">
        <v>112.047</v>
      </c>
      <c r="L22" s="30">
        <v>119.598</v>
      </c>
      <c r="M22" s="30">
        <v>122.84099999999999</v>
      </c>
      <c r="N22" s="30">
        <v>110.996</v>
      </c>
      <c r="O22" s="30">
        <v>110.747</v>
      </c>
      <c r="P22" s="30">
        <v>82.478999999999999</v>
      </c>
      <c r="Q22" s="30">
        <v>83.74</v>
      </c>
      <c r="R22" s="30">
        <v>87.837000000000003</v>
      </c>
      <c r="S22" s="30">
        <v>81.531000000000006</v>
      </c>
      <c r="T22" s="30">
        <v>79.072999999999993</v>
      </c>
      <c r="U22" s="30">
        <v>82.451999999999998</v>
      </c>
      <c r="V22" s="30">
        <v>91.808000000000007</v>
      </c>
      <c r="W22" s="30">
        <v>91.085999999999999</v>
      </c>
      <c r="X22" s="30">
        <v>89.147000000000006</v>
      </c>
      <c r="Y22" s="30">
        <v>84.411000000000001</v>
      </c>
      <c r="Z22" s="30">
        <v>86.31</v>
      </c>
      <c r="AA22" s="30">
        <v>89.971999999999994</v>
      </c>
      <c r="AB22" s="30">
        <v>95.146000000000001</v>
      </c>
      <c r="AC22" s="30">
        <v>96.995999999999995</v>
      </c>
      <c r="AD22" s="30">
        <v>99.641000000000005</v>
      </c>
      <c r="AE22" s="30">
        <v>103.13200000000001</v>
      </c>
    </row>
    <row r="23" spans="1:31" x14ac:dyDescent="0.2">
      <c r="A23" s="30" t="s">
        <v>49</v>
      </c>
      <c r="B23" s="30" t="s">
        <v>50</v>
      </c>
      <c r="C23" s="30">
        <v>71.387</v>
      </c>
      <c r="D23" s="30">
        <v>64.992000000000004</v>
      </c>
      <c r="E23" s="30">
        <v>63.688000000000002</v>
      </c>
      <c r="F23" s="30">
        <v>68.924999999999997</v>
      </c>
      <c r="G23" s="30">
        <v>76.287000000000006</v>
      </c>
      <c r="H23" s="30">
        <v>74.95</v>
      </c>
      <c r="I23" s="30">
        <v>67.379000000000005</v>
      </c>
      <c r="J23" s="30">
        <v>71.822999999999993</v>
      </c>
      <c r="K23" s="30">
        <v>76.885000000000005</v>
      </c>
      <c r="L23" s="30">
        <v>80.817999999999998</v>
      </c>
      <c r="M23" s="30">
        <v>84.613</v>
      </c>
      <c r="N23" s="30">
        <v>81.054000000000002</v>
      </c>
      <c r="O23" s="30">
        <v>80.376999999999995</v>
      </c>
      <c r="P23" s="30">
        <v>73.424999999999997</v>
      </c>
      <c r="Q23" s="30">
        <v>71.73</v>
      </c>
      <c r="R23" s="30">
        <v>76.253</v>
      </c>
      <c r="S23" s="30">
        <v>76.331000000000003</v>
      </c>
      <c r="T23" s="30">
        <v>75.78</v>
      </c>
      <c r="U23" s="30">
        <v>77.231999999999999</v>
      </c>
      <c r="V23" s="30">
        <v>80.733999999999995</v>
      </c>
      <c r="W23" s="30">
        <v>80.278999999999996</v>
      </c>
      <c r="X23" s="30">
        <v>80.278000000000006</v>
      </c>
      <c r="Y23" s="30">
        <v>77.388000000000005</v>
      </c>
      <c r="Z23" s="30">
        <v>79.846999999999994</v>
      </c>
      <c r="AA23" s="30">
        <v>82.58</v>
      </c>
      <c r="AB23" s="30">
        <v>89.215000000000003</v>
      </c>
      <c r="AC23" s="30">
        <v>94.153999999999996</v>
      </c>
      <c r="AD23" s="30">
        <v>98.076999999999998</v>
      </c>
      <c r="AE23" s="30">
        <v>102.69799999999999</v>
      </c>
    </row>
    <row r="24" spans="1:31" x14ac:dyDescent="0.2">
      <c r="A24" s="30" t="s">
        <v>51</v>
      </c>
      <c r="B24" s="30" t="s">
        <v>52</v>
      </c>
      <c r="C24" s="30">
        <v>41.752000000000002</v>
      </c>
      <c r="D24" s="30">
        <v>43.963999999999999</v>
      </c>
      <c r="E24" s="30">
        <v>47.485999999999997</v>
      </c>
      <c r="F24" s="30">
        <v>59.351999999999997</v>
      </c>
      <c r="G24" s="30">
        <v>67.284999999999997</v>
      </c>
      <c r="H24" s="30">
        <v>69.117000000000004</v>
      </c>
      <c r="I24" s="30">
        <v>61.912999999999997</v>
      </c>
      <c r="J24" s="30">
        <v>62.52</v>
      </c>
      <c r="K24" s="30">
        <v>66.620999999999995</v>
      </c>
      <c r="L24" s="30">
        <v>71.046000000000006</v>
      </c>
      <c r="M24" s="30">
        <v>74.659000000000006</v>
      </c>
      <c r="N24" s="30">
        <v>71.058999999999997</v>
      </c>
      <c r="O24" s="30">
        <v>70.855000000000004</v>
      </c>
      <c r="P24" s="30">
        <v>60.542999999999999</v>
      </c>
      <c r="Q24" s="30">
        <v>53.878999999999998</v>
      </c>
      <c r="R24" s="30">
        <v>60.683</v>
      </c>
      <c r="S24" s="30">
        <v>62.143999999999998</v>
      </c>
      <c r="T24" s="30">
        <v>59.890999999999998</v>
      </c>
      <c r="U24" s="30">
        <v>62.942</v>
      </c>
      <c r="V24" s="30">
        <v>68.307000000000002</v>
      </c>
      <c r="W24" s="30">
        <v>71.635000000000005</v>
      </c>
      <c r="X24" s="30">
        <v>69.534999999999997</v>
      </c>
      <c r="Y24" s="30">
        <v>65.472999999999999</v>
      </c>
      <c r="Z24" s="30">
        <v>65.394000000000005</v>
      </c>
      <c r="AA24" s="30">
        <v>69.822000000000003</v>
      </c>
      <c r="AB24" s="30">
        <v>76.444999999999993</v>
      </c>
      <c r="AC24" s="30">
        <v>82.593999999999994</v>
      </c>
      <c r="AD24" s="30">
        <v>84.706000000000003</v>
      </c>
      <c r="AE24" s="30">
        <v>88.594999999999999</v>
      </c>
    </row>
    <row r="25" spans="1:31" x14ac:dyDescent="0.2">
      <c r="A25" s="30" t="s">
        <v>53</v>
      </c>
      <c r="B25" s="30" t="s">
        <v>54</v>
      </c>
      <c r="C25" s="30">
        <v>2.9870000000000001</v>
      </c>
      <c r="D25" s="30">
        <v>2.915</v>
      </c>
      <c r="E25" s="30">
        <v>2.8530000000000002</v>
      </c>
      <c r="F25" s="30">
        <v>3.1779999999999999</v>
      </c>
      <c r="G25" s="30">
        <v>3.6150000000000002</v>
      </c>
      <c r="H25" s="30">
        <v>3.8820000000000001</v>
      </c>
      <c r="I25" s="30">
        <v>3.6320000000000001</v>
      </c>
      <c r="J25" s="30">
        <v>4.0990000000000002</v>
      </c>
      <c r="K25" s="30">
        <v>4.9269999999999996</v>
      </c>
      <c r="L25" s="30">
        <v>5.6420000000000003</v>
      </c>
      <c r="M25" s="30">
        <v>6.548</v>
      </c>
      <c r="N25" s="30">
        <v>7.4450000000000003</v>
      </c>
      <c r="O25" s="30">
        <v>8.157</v>
      </c>
      <c r="P25" s="30">
        <v>8.8130000000000006</v>
      </c>
      <c r="Q25" s="30">
        <v>9.7690000000000001</v>
      </c>
      <c r="R25" s="30">
        <v>11.747</v>
      </c>
      <c r="S25" s="30">
        <v>12.64</v>
      </c>
      <c r="T25" s="30">
        <v>13.005000000000001</v>
      </c>
      <c r="U25" s="30">
        <v>14.337999999999999</v>
      </c>
      <c r="V25" s="30">
        <v>15.661</v>
      </c>
      <c r="W25" s="30">
        <v>16.036000000000001</v>
      </c>
      <c r="X25" s="30">
        <v>17.050999999999998</v>
      </c>
      <c r="Y25" s="30">
        <v>17.463000000000001</v>
      </c>
      <c r="Z25" s="30">
        <v>19.225000000000001</v>
      </c>
      <c r="AA25" s="30">
        <v>20.913</v>
      </c>
      <c r="AB25" s="30">
        <v>24.373000000000001</v>
      </c>
      <c r="AC25" s="30">
        <v>30.843</v>
      </c>
      <c r="AD25" s="30">
        <v>37.26</v>
      </c>
      <c r="AE25" s="30">
        <v>45.024000000000001</v>
      </c>
    </row>
    <row r="26" spans="1:31" x14ac:dyDescent="0.2">
      <c r="A26" s="30" t="s">
        <v>55</v>
      </c>
      <c r="B26" s="30" t="s">
        <v>56</v>
      </c>
      <c r="C26" s="30">
        <v>76.281999999999996</v>
      </c>
      <c r="D26" s="30">
        <v>73.266000000000005</v>
      </c>
      <c r="E26" s="30">
        <v>71.900999999999996</v>
      </c>
      <c r="F26" s="30">
        <v>80.120999999999995</v>
      </c>
      <c r="G26" s="30">
        <v>89.307000000000002</v>
      </c>
      <c r="H26" s="30">
        <v>86.911000000000001</v>
      </c>
      <c r="I26" s="30">
        <v>71.893000000000001</v>
      </c>
      <c r="J26" s="30">
        <v>78.417000000000002</v>
      </c>
      <c r="K26" s="30">
        <v>86.516999999999996</v>
      </c>
      <c r="L26" s="30">
        <v>90.977000000000004</v>
      </c>
      <c r="M26" s="30">
        <v>93.882999999999996</v>
      </c>
      <c r="N26" s="30">
        <v>87.792000000000002</v>
      </c>
      <c r="O26" s="30">
        <v>86.093000000000004</v>
      </c>
      <c r="P26" s="30">
        <v>78.695999999999998</v>
      </c>
      <c r="Q26" s="30">
        <v>81.173000000000002</v>
      </c>
      <c r="R26" s="30">
        <v>89.980999999999995</v>
      </c>
      <c r="S26" s="30">
        <v>89.972999999999999</v>
      </c>
      <c r="T26" s="30">
        <v>91.441999999999993</v>
      </c>
      <c r="U26" s="30">
        <v>94.5</v>
      </c>
      <c r="V26" s="30">
        <v>97.716999999999999</v>
      </c>
      <c r="W26" s="30">
        <v>98.599000000000004</v>
      </c>
      <c r="X26" s="30">
        <v>95.46</v>
      </c>
      <c r="Y26" s="30">
        <v>89.99</v>
      </c>
      <c r="Z26" s="30">
        <v>96.349000000000004</v>
      </c>
      <c r="AA26" s="30">
        <v>102.88</v>
      </c>
      <c r="AB26" s="30">
        <v>110.617</v>
      </c>
      <c r="AC26" s="30">
        <v>114.426</v>
      </c>
      <c r="AD26" s="30">
        <v>118.09</v>
      </c>
      <c r="AE26" s="30">
        <v>123.229</v>
      </c>
    </row>
    <row r="27" spans="1:31" x14ac:dyDescent="0.2">
      <c r="A27" s="30" t="s">
        <v>57</v>
      </c>
      <c r="B27" s="30" t="s">
        <v>58</v>
      </c>
      <c r="C27" s="30">
        <v>45.548000000000002</v>
      </c>
      <c r="D27" s="30">
        <v>38.095999999999997</v>
      </c>
      <c r="E27" s="30">
        <v>47.018000000000001</v>
      </c>
      <c r="F27" s="30">
        <v>50.046999999999997</v>
      </c>
      <c r="G27" s="30">
        <v>56.271000000000001</v>
      </c>
      <c r="H27" s="30">
        <v>47.491999999999997</v>
      </c>
      <c r="I27" s="30">
        <v>41.872999999999998</v>
      </c>
      <c r="J27" s="30">
        <v>51.698999999999998</v>
      </c>
      <c r="K27" s="30">
        <v>58.194000000000003</v>
      </c>
      <c r="L27" s="30">
        <v>62.338000000000001</v>
      </c>
      <c r="M27" s="30">
        <v>58.625999999999998</v>
      </c>
      <c r="N27" s="30">
        <v>44.796999999999997</v>
      </c>
      <c r="O27" s="30">
        <v>44.938000000000002</v>
      </c>
      <c r="P27" s="30">
        <v>40.915999999999997</v>
      </c>
      <c r="Q27" s="30">
        <v>50.061999999999998</v>
      </c>
      <c r="R27" s="30">
        <v>59.176000000000002</v>
      </c>
      <c r="S27" s="30">
        <v>59.790999999999997</v>
      </c>
      <c r="T27" s="30">
        <v>59.540999999999997</v>
      </c>
      <c r="U27" s="30">
        <v>61.253999999999998</v>
      </c>
      <c r="V27" s="30">
        <v>65.028999999999996</v>
      </c>
      <c r="W27" s="30">
        <v>65.908000000000001</v>
      </c>
      <c r="X27" s="30">
        <v>59.802999999999997</v>
      </c>
      <c r="Y27" s="30">
        <v>55.878999999999998</v>
      </c>
      <c r="Z27" s="30">
        <v>62.956000000000003</v>
      </c>
      <c r="AA27" s="30">
        <v>69.754999999999995</v>
      </c>
      <c r="AB27" s="30">
        <v>79.953000000000003</v>
      </c>
      <c r="AC27" s="30">
        <v>82.376000000000005</v>
      </c>
      <c r="AD27" s="30">
        <v>82.869</v>
      </c>
      <c r="AE27" s="30">
        <v>90.366</v>
      </c>
    </row>
    <row r="28" spans="1:31" x14ac:dyDescent="0.2">
      <c r="A28" s="30" t="s">
        <v>59</v>
      </c>
      <c r="B28" s="30" t="s">
        <v>60</v>
      </c>
      <c r="C28" s="30">
        <v>65.245999999999995</v>
      </c>
      <c r="D28" s="30">
        <v>58.523000000000003</v>
      </c>
      <c r="E28" s="30">
        <v>54.713999999999999</v>
      </c>
      <c r="F28" s="30">
        <v>53.814</v>
      </c>
      <c r="G28" s="30">
        <v>60.829000000000001</v>
      </c>
      <c r="H28" s="30">
        <v>61.253</v>
      </c>
      <c r="I28" s="30">
        <v>59.469000000000001</v>
      </c>
      <c r="J28" s="30">
        <v>57.646999999999998</v>
      </c>
      <c r="K28" s="30">
        <v>57.847999999999999</v>
      </c>
      <c r="L28" s="30">
        <v>61.508000000000003</v>
      </c>
      <c r="M28" s="30">
        <v>69.350999999999999</v>
      </c>
      <c r="N28" s="30">
        <v>71.837999999999994</v>
      </c>
      <c r="O28" s="30">
        <v>67.796000000000006</v>
      </c>
      <c r="P28" s="30">
        <v>61.158999999999999</v>
      </c>
      <c r="Q28" s="30">
        <v>62.098999999999997</v>
      </c>
      <c r="R28" s="30">
        <v>62.819000000000003</v>
      </c>
      <c r="S28" s="30">
        <v>69.722999999999999</v>
      </c>
      <c r="T28" s="30">
        <v>76.855000000000004</v>
      </c>
      <c r="U28" s="30">
        <v>77.355000000000004</v>
      </c>
      <c r="V28" s="30">
        <v>79.903999999999996</v>
      </c>
      <c r="W28" s="30">
        <v>79.741</v>
      </c>
      <c r="X28" s="30">
        <v>84.903000000000006</v>
      </c>
      <c r="Y28" s="30">
        <v>81.968000000000004</v>
      </c>
      <c r="Z28" s="30">
        <v>80.239000000000004</v>
      </c>
      <c r="AA28" s="30">
        <v>73.534000000000006</v>
      </c>
      <c r="AB28" s="30">
        <v>66.174999999999997</v>
      </c>
      <c r="AC28" s="30">
        <v>62.459000000000003</v>
      </c>
      <c r="AD28" s="30">
        <v>65.623999999999995</v>
      </c>
      <c r="AE28" s="30">
        <v>73.400000000000006</v>
      </c>
    </row>
    <row r="29" spans="1:31" x14ac:dyDescent="0.2">
      <c r="A29" s="30" t="s">
        <v>61</v>
      </c>
      <c r="B29" s="30" t="s">
        <v>62</v>
      </c>
      <c r="C29" s="30">
        <v>62.575000000000003</v>
      </c>
      <c r="D29" s="30">
        <v>60.274999999999999</v>
      </c>
      <c r="E29" s="30">
        <v>62.561999999999998</v>
      </c>
      <c r="F29" s="30">
        <v>72.897999999999996</v>
      </c>
      <c r="G29" s="30">
        <v>77.375</v>
      </c>
      <c r="H29" s="30">
        <v>71.251999999999995</v>
      </c>
      <c r="I29" s="30">
        <v>62.079000000000001</v>
      </c>
      <c r="J29" s="30">
        <v>68.363</v>
      </c>
      <c r="K29" s="30">
        <v>78.912000000000006</v>
      </c>
      <c r="L29" s="30">
        <v>85.213999999999999</v>
      </c>
      <c r="M29" s="30">
        <v>84.305000000000007</v>
      </c>
      <c r="N29" s="30">
        <v>81.918999999999997</v>
      </c>
      <c r="O29" s="30">
        <v>81.444999999999993</v>
      </c>
      <c r="P29" s="30">
        <v>77.594999999999999</v>
      </c>
      <c r="Q29" s="30">
        <v>83.975999999999999</v>
      </c>
      <c r="R29" s="30">
        <v>93.117999999999995</v>
      </c>
      <c r="S29" s="30">
        <v>94.131</v>
      </c>
      <c r="T29" s="30">
        <v>97.619</v>
      </c>
      <c r="U29" s="30">
        <v>109.398</v>
      </c>
      <c r="V29" s="30">
        <v>107.996</v>
      </c>
      <c r="W29" s="30">
        <v>108.642</v>
      </c>
      <c r="X29" s="30">
        <v>105.892</v>
      </c>
      <c r="Y29" s="30">
        <v>97.909000000000006</v>
      </c>
      <c r="Z29" s="30">
        <v>105.54900000000001</v>
      </c>
      <c r="AA29" s="30">
        <v>108.83799999999999</v>
      </c>
      <c r="AB29" s="30">
        <v>112.70699999999999</v>
      </c>
      <c r="AC29" s="30">
        <v>114.59099999999999</v>
      </c>
      <c r="AD29" s="30">
        <v>116.604</v>
      </c>
      <c r="AE29" s="30">
        <v>128.31800000000001</v>
      </c>
    </row>
    <row r="30" spans="1:31" x14ac:dyDescent="0.2">
      <c r="A30" s="30" t="s">
        <v>63</v>
      </c>
      <c r="B30" s="30" t="s">
        <v>64</v>
      </c>
      <c r="C30" s="30">
        <v>39.731999999999999</v>
      </c>
      <c r="D30" s="30">
        <v>38.412999999999997</v>
      </c>
      <c r="E30" s="30">
        <v>38.573999999999998</v>
      </c>
      <c r="F30" s="30">
        <v>44.277000000000001</v>
      </c>
      <c r="G30" s="30">
        <v>45.131999999999998</v>
      </c>
      <c r="H30" s="30">
        <v>43.308</v>
      </c>
      <c r="I30" s="30">
        <v>41.319000000000003</v>
      </c>
      <c r="J30" s="30">
        <v>43.435000000000002</v>
      </c>
      <c r="K30" s="30">
        <v>47.03</v>
      </c>
      <c r="L30" s="30">
        <v>47.72</v>
      </c>
      <c r="M30" s="30">
        <v>47.71</v>
      </c>
      <c r="N30" s="30">
        <v>44.704999999999998</v>
      </c>
      <c r="O30" s="30">
        <v>46.746000000000002</v>
      </c>
      <c r="P30" s="30">
        <v>47.408000000000001</v>
      </c>
      <c r="Q30" s="30">
        <v>46.213000000000001</v>
      </c>
      <c r="R30" s="30">
        <v>48.685000000000002</v>
      </c>
      <c r="S30" s="30">
        <v>49.094000000000001</v>
      </c>
      <c r="T30" s="30">
        <v>49.838000000000001</v>
      </c>
      <c r="U30" s="30">
        <v>57.701000000000001</v>
      </c>
      <c r="V30" s="30">
        <v>61.744</v>
      </c>
      <c r="W30" s="30">
        <v>62.066000000000003</v>
      </c>
      <c r="X30" s="30">
        <v>64.703000000000003</v>
      </c>
      <c r="Y30" s="30">
        <v>65.218999999999994</v>
      </c>
      <c r="Z30" s="30">
        <v>67.674999999999997</v>
      </c>
      <c r="AA30" s="30">
        <v>72.126000000000005</v>
      </c>
      <c r="AB30" s="30">
        <v>73.804000000000002</v>
      </c>
      <c r="AC30" s="30">
        <v>77.474999999999994</v>
      </c>
      <c r="AD30" s="30">
        <v>82.275999999999996</v>
      </c>
      <c r="AE30" s="30">
        <v>88.766000000000005</v>
      </c>
    </row>
    <row r="31" spans="1:31" x14ac:dyDescent="0.2">
      <c r="A31" s="30" t="s">
        <v>65</v>
      </c>
      <c r="B31" s="30" t="s">
        <v>66</v>
      </c>
      <c r="C31" s="30">
        <v>59.073999999999998</v>
      </c>
      <c r="D31" s="30">
        <v>58.506999999999998</v>
      </c>
      <c r="E31" s="30">
        <v>60.244999999999997</v>
      </c>
      <c r="F31" s="30">
        <v>64.194999999999993</v>
      </c>
      <c r="G31" s="30">
        <v>66.558999999999997</v>
      </c>
      <c r="H31" s="30">
        <v>67.844999999999999</v>
      </c>
      <c r="I31" s="30">
        <v>65.183999999999997</v>
      </c>
      <c r="J31" s="30">
        <v>70.712999999999994</v>
      </c>
      <c r="K31" s="30">
        <v>75.216999999999999</v>
      </c>
      <c r="L31" s="30">
        <v>77.230999999999995</v>
      </c>
      <c r="M31" s="30">
        <v>77.959999999999994</v>
      </c>
      <c r="N31" s="30">
        <v>74.623000000000005</v>
      </c>
      <c r="O31" s="30">
        <v>74.483999999999995</v>
      </c>
      <c r="P31" s="30">
        <v>73.561000000000007</v>
      </c>
      <c r="Q31" s="30">
        <v>76.158000000000001</v>
      </c>
      <c r="R31" s="30">
        <v>78.783000000000001</v>
      </c>
      <c r="S31" s="30">
        <v>79.3</v>
      </c>
      <c r="T31" s="30">
        <v>80.212000000000003</v>
      </c>
      <c r="U31" s="30">
        <v>87.022999999999996</v>
      </c>
      <c r="V31" s="30">
        <v>89.632999999999996</v>
      </c>
      <c r="W31" s="30">
        <v>91.185000000000002</v>
      </c>
      <c r="X31" s="30">
        <v>91.442999999999998</v>
      </c>
      <c r="Y31" s="30">
        <v>91.573999999999998</v>
      </c>
      <c r="Z31" s="30">
        <v>93.698999999999998</v>
      </c>
      <c r="AA31" s="30">
        <v>95.320999999999998</v>
      </c>
      <c r="AB31" s="30">
        <v>98.655000000000001</v>
      </c>
      <c r="AC31" s="30">
        <v>100.069</v>
      </c>
      <c r="AD31" s="30">
        <v>100.36499999999999</v>
      </c>
      <c r="AE31" s="30">
        <v>104.88200000000001</v>
      </c>
    </row>
    <row r="32" spans="1:31" x14ac:dyDescent="0.2">
      <c r="A32" s="30" t="s">
        <v>67</v>
      </c>
      <c r="B32" s="30" t="s">
        <v>68</v>
      </c>
      <c r="C32" s="30">
        <v>53.906999999999996</v>
      </c>
      <c r="D32" s="30">
        <v>54.502000000000002</v>
      </c>
      <c r="E32" s="30">
        <v>56.015999999999998</v>
      </c>
      <c r="F32" s="30">
        <v>59.420999999999999</v>
      </c>
      <c r="G32" s="30">
        <v>60.07</v>
      </c>
      <c r="H32" s="30">
        <v>63.308999999999997</v>
      </c>
      <c r="I32" s="30">
        <v>62.194000000000003</v>
      </c>
      <c r="J32" s="30">
        <v>65.962000000000003</v>
      </c>
      <c r="K32" s="30">
        <v>66.789000000000001</v>
      </c>
      <c r="L32" s="30">
        <v>68.706999999999994</v>
      </c>
      <c r="M32" s="30">
        <v>68.525000000000006</v>
      </c>
      <c r="N32" s="30">
        <v>69.460999999999999</v>
      </c>
      <c r="O32" s="30">
        <v>70.763000000000005</v>
      </c>
      <c r="P32" s="30">
        <v>72.397999999999996</v>
      </c>
      <c r="Q32" s="30">
        <v>72.474000000000004</v>
      </c>
      <c r="R32" s="30">
        <v>73.512</v>
      </c>
      <c r="S32" s="30">
        <v>75.540999999999997</v>
      </c>
      <c r="T32" s="30">
        <v>76.168999999999997</v>
      </c>
      <c r="U32" s="30">
        <v>79.900000000000006</v>
      </c>
      <c r="V32" s="30">
        <v>81.965999999999994</v>
      </c>
      <c r="W32" s="30">
        <v>84.167000000000002</v>
      </c>
      <c r="X32" s="30">
        <v>84.085999999999999</v>
      </c>
      <c r="Y32" s="30">
        <v>85.477999999999994</v>
      </c>
      <c r="Z32" s="30">
        <v>87.308000000000007</v>
      </c>
      <c r="AA32" s="30">
        <v>88.353999999999999</v>
      </c>
      <c r="AB32" s="30">
        <v>90.495999999999995</v>
      </c>
      <c r="AC32" s="30">
        <v>93.545000000000002</v>
      </c>
      <c r="AD32" s="30">
        <v>92.882000000000005</v>
      </c>
      <c r="AE32" s="30">
        <v>96.403000000000006</v>
      </c>
    </row>
    <row r="33" spans="1:31" x14ac:dyDescent="0.2">
      <c r="A33" s="30" t="s">
        <v>69</v>
      </c>
      <c r="B33" s="30" t="s">
        <v>70</v>
      </c>
      <c r="C33" s="30">
        <v>146.19900000000001</v>
      </c>
      <c r="D33" s="30">
        <v>142.43299999999999</v>
      </c>
      <c r="E33" s="30">
        <v>151.00899999999999</v>
      </c>
      <c r="F33" s="30">
        <v>164.77500000000001</v>
      </c>
      <c r="G33" s="30">
        <v>167.029</v>
      </c>
      <c r="H33" s="30">
        <v>151.977</v>
      </c>
      <c r="I33" s="30">
        <v>148.80600000000001</v>
      </c>
      <c r="J33" s="30">
        <v>164.99600000000001</v>
      </c>
      <c r="K33" s="30">
        <v>182.446</v>
      </c>
      <c r="L33" s="30">
        <v>180.35</v>
      </c>
      <c r="M33" s="30">
        <v>179.71199999999999</v>
      </c>
      <c r="N33" s="30">
        <v>168.042</v>
      </c>
      <c r="O33" s="30">
        <v>162.381</v>
      </c>
      <c r="P33" s="30">
        <v>149.815</v>
      </c>
      <c r="Q33" s="30">
        <v>168.041</v>
      </c>
      <c r="R33" s="30">
        <v>170.40100000000001</v>
      </c>
      <c r="S33" s="30">
        <v>163.94200000000001</v>
      </c>
      <c r="T33" s="30">
        <v>169.18600000000001</v>
      </c>
      <c r="U33" s="30">
        <v>191.52799999999999</v>
      </c>
      <c r="V33" s="30">
        <v>192.13300000000001</v>
      </c>
      <c r="W33" s="30">
        <v>194.797</v>
      </c>
      <c r="X33" s="30">
        <v>186.34899999999999</v>
      </c>
      <c r="Y33" s="30">
        <v>184.626</v>
      </c>
      <c r="Z33" s="30">
        <v>195.71</v>
      </c>
      <c r="AA33" s="30">
        <v>204.73099999999999</v>
      </c>
      <c r="AB33" s="30">
        <v>215.78399999999999</v>
      </c>
      <c r="AC33" s="30">
        <v>212.184</v>
      </c>
      <c r="AD33" s="30">
        <v>208.477</v>
      </c>
      <c r="AE33" s="30">
        <v>215.221</v>
      </c>
    </row>
    <row r="34" spans="1:31" x14ac:dyDescent="0.2">
      <c r="A34" s="30" t="s">
        <v>71</v>
      </c>
      <c r="B34" s="30" t="s">
        <v>72</v>
      </c>
      <c r="C34" s="30">
        <v>463.11</v>
      </c>
      <c r="D34" s="30">
        <v>445.06400000000002</v>
      </c>
      <c r="E34" s="30">
        <v>459.19900000000001</v>
      </c>
      <c r="F34" s="30">
        <v>450.084</v>
      </c>
      <c r="G34" s="30">
        <v>457.77600000000001</v>
      </c>
      <c r="H34" s="30">
        <v>429.923</v>
      </c>
      <c r="I34" s="30">
        <v>425.06099999999998</v>
      </c>
      <c r="J34" s="30">
        <v>437.017</v>
      </c>
      <c r="K34" s="30">
        <v>458.37799999999999</v>
      </c>
      <c r="L34" s="30">
        <v>465.435</v>
      </c>
      <c r="M34" s="30">
        <v>440.666</v>
      </c>
      <c r="N34" s="30">
        <v>444.93400000000003</v>
      </c>
      <c r="O34" s="30">
        <v>445.85599999999999</v>
      </c>
      <c r="P34" s="30">
        <v>448.57900000000001</v>
      </c>
      <c r="Q34" s="30">
        <v>456.803</v>
      </c>
      <c r="R34" s="30">
        <v>456.26900000000001</v>
      </c>
      <c r="S34" s="30">
        <v>440.82499999999999</v>
      </c>
      <c r="T34" s="30">
        <v>433.733</v>
      </c>
      <c r="U34" s="30">
        <v>473.48700000000002</v>
      </c>
      <c r="V34" s="30">
        <v>473.774</v>
      </c>
      <c r="W34" s="30">
        <v>451.048</v>
      </c>
      <c r="X34" s="30">
        <v>443.40899999999999</v>
      </c>
      <c r="Y34" s="30">
        <v>443.649</v>
      </c>
      <c r="Z34" s="30">
        <v>466.452</v>
      </c>
      <c r="AA34" s="30">
        <v>482.26299999999998</v>
      </c>
      <c r="AB34" s="30">
        <v>502.30599999999998</v>
      </c>
      <c r="AC34" s="30">
        <v>504.964</v>
      </c>
      <c r="AD34" s="30">
        <v>505.75599999999997</v>
      </c>
      <c r="AE34" s="30">
        <v>525.35299999999995</v>
      </c>
    </row>
    <row r="35" spans="1:31" x14ac:dyDescent="0.2">
      <c r="A35" s="30" t="s">
        <v>73</v>
      </c>
      <c r="B35" s="30" t="s">
        <v>74</v>
      </c>
      <c r="C35" s="30">
        <v>75.257999999999996</v>
      </c>
      <c r="D35" s="30">
        <v>73.667000000000002</v>
      </c>
      <c r="E35" s="30">
        <v>73.930000000000007</v>
      </c>
      <c r="F35" s="30">
        <v>79.63</v>
      </c>
      <c r="G35" s="30">
        <v>85.647000000000006</v>
      </c>
      <c r="H35" s="30">
        <v>86.206999999999994</v>
      </c>
      <c r="I35" s="30">
        <v>78.108999999999995</v>
      </c>
      <c r="J35" s="30">
        <v>85.275999999999996</v>
      </c>
      <c r="K35" s="30">
        <v>90.591999999999999</v>
      </c>
      <c r="L35" s="30">
        <v>94.989000000000004</v>
      </c>
      <c r="M35" s="30">
        <v>94.807000000000002</v>
      </c>
      <c r="N35" s="30">
        <v>91.984999999999999</v>
      </c>
      <c r="O35" s="30">
        <v>92.566999999999993</v>
      </c>
      <c r="P35" s="30">
        <v>92.956999999999994</v>
      </c>
      <c r="Q35" s="30">
        <v>98.305999999999997</v>
      </c>
      <c r="R35" s="30">
        <v>101.65300000000001</v>
      </c>
      <c r="S35" s="30">
        <v>101.395</v>
      </c>
      <c r="T35" s="30">
        <v>105.898</v>
      </c>
      <c r="U35" s="30">
        <v>108.82899999999999</v>
      </c>
      <c r="V35" s="30">
        <v>112.93300000000001</v>
      </c>
      <c r="W35" s="30">
        <v>114.461</v>
      </c>
      <c r="X35" s="30">
        <v>114.483</v>
      </c>
      <c r="Y35" s="30">
        <v>114.642</v>
      </c>
      <c r="Z35" s="30">
        <v>115.896</v>
      </c>
      <c r="AA35" s="30">
        <v>116.66800000000001</v>
      </c>
      <c r="AB35" s="30">
        <v>121.011</v>
      </c>
      <c r="AC35" s="30">
        <v>122.02500000000001</v>
      </c>
      <c r="AD35" s="30">
        <v>120.65300000000001</v>
      </c>
      <c r="AE35" s="30">
        <v>123.15900000000001</v>
      </c>
    </row>
    <row r="36" spans="1:31" x14ac:dyDescent="0.2">
      <c r="A36" s="30" t="s">
        <v>75</v>
      </c>
      <c r="B36" s="30" t="s">
        <v>76</v>
      </c>
      <c r="C36" s="30">
        <v>62.267000000000003</v>
      </c>
      <c r="D36" s="30">
        <v>61.585999999999999</v>
      </c>
      <c r="E36" s="30">
        <v>61.109000000000002</v>
      </c>
      <c r="F36" s="30">
        <v>67.721000000000004</v>
      </c>
      <c r="G36" s="30">
        <v>70.974999999999994</v>
      </c>
      <c r="H36" s="30">
        <v>69.819000000000003</v>
      </c>
      <c r="I36" s="30">
        <v>66.373999999999995</v>
      </c>
      <c r="J36" s="30">
        <v>71.046000000000006</v>
      </c>
      <c r="K36" s="30">
        <v>77.17</v>
      </c>
      <c r="L36" s="30">
        <v>81.971999999999994</v>
      </c>
      <c r="M36" s="30">
        <v>84.1</v>
      </c>
      <c r="N36" s="30">
        <v>84.611000000000004</v>
      </c>
      <c r="O36" s="30">
        <v>86.588999999999999</v>
      </c>
      <c r="P36" s="30">
        <v>92.403999999999996</v>
      </c>
      <c r="Q36" s="30">
        <v>96.917000000000002</v>
      </c>
      <c r="R36" s="30">
        <v>104.438</v>
      </c>
      <c r="S36" s="30">
        <v>107.60599999999999</v>
      </c>
      <c r="T36" s="30">
        <v>111.146</v>
      </c>
      <c r="U36" s="30">
        <v>123.636</v>
      </c>
      <c r="V36" s="30">
        <v>126.996</v>
      </c>
      <c r="W36" s="30">
        <v>128.434</v>
      </c>
      <c r="X36" s="30">
        <v>131.84399999999999</v>
      </c>
      <c r="Y36" s="30">
        <v>126.286</v>
      </c>
      <c r="Z36" s="30">
        <v>131.67699999999999</v>
      </c>
      <c r="AA36" s="30">
        <v>130.01599999999999</v>
      </c>
      <c r="AB36" s="30">
        <v>130.37799999999999</v>
      </c>
      <c r="AC36" s="30">
        <v>132.97900000000001</v>
      </c>
      <c r="AD36" s="30">
        <v>134.68199999999999</v>
      </c>
      <c r="AE36" s="30">
        <v>138.60300000000001</v>
      </c>
    </row>
    <row r="37" spans="1:31" x14ac:dyDescent="0.2">
      <c r="A37" s="30" t="s">
        <v>77</v>
      </c>
      <c r="B37" s="30" t="s">
        <v>78</v>
      </c>
      <c r="C37" s="30">
        <v>65.289000000000001</v>
      </c>
      <c r="D37" s="30">
        <v>64.155000000000001</v>
      </c>
      <c r="E37" s="30">
        <v>64.596000000000004</v>
      </c>
      <c r="F37" s="30">
        <v>65.894999999999996</v>
      </c>
      <c r="G37" s="30">
        <v>64.430000000000007</v>
      </c>
      <c r="H37" s="30">
        <v>70.855999999999995</v>
      </c>
      <c r="I37" s="30">
        <v>72.98</v>
      </c>
      <c r="J37" s="30">
        <v>81.721000000000004</v>
      </c>
      <c r="K37" s="30">
        <v>88.608000000000004</v>
      </c>
      <c r="L37" s="30">
        <v>89.036000000000001</v>
      </c>
      <c r="M37" s="30">
        <v>95.748000000000005</v>
      </c>
      <c r="N37" s="30">
        <v>87.114999999999995</v>
      </c>
      <c r="O37" s="30">
        <v>83.509</v>
      </c>
      <c r="P37" s="30">
        <v>81.578999999999994</v>
      </c>
      <c r="Q37" s="30">
        <v>80.364000000000004</v>
      </c>
      <c r="R37" s="30">
        <v>80.313999999999993</v>
      </c>
      <c r="S37" s="30">
        <v>78.093000000000004</v>
      </c>
      <c r="T37" s="30">
        <v>78.082999999999998</v>
      </c>
      <c r="U37" s="30">
        <v>80.643000000000001</v>
      </c>
      <c r="V37" s="30">
        <v>83.186999999999998</v>
      </c>
      <c r="W37" s="30">
        <v>83.155000000000001</v>
      </c>
      <c r="X37" s="30">
        <v>82.85</v>
      </c>
      <c r="Y37" s="30">
        <v>83.463999999999999</v>
      </c>
      <c r="Z37" s="30">
        <v>80.8</v>
      </c>
      <c r="AA37" s="30">
        <v>80.341999999999999</v>
      </c>
      <c r="AB37" s="30">
        <v>82.153000000000006</v>
      </c>
      <c r="AC37" s="30">
        <v>83.704999999999998</v>
      </c>
      <c r="AD37" s="30">
        <v>85.126000000000005</v>
      </c>
      <c r="AE37" s="30">
        <v>88.444999999999993</v>
      </c>
    </row>
    <row r="38" spans="1:31" x14ac:dyDescent="0.2">
      <c r="A38" s="30" t="s">
        <v>79</v>
      </c>
      <c r="B38" s="30" t="s">
        <v>80</v>
      </c>
      <c r="C38" s="30">
        <v>42.813000000000002</v>
      </c>
      <c r="D38" s="30">
        <v>42.518999999999998</v>
      </c>
      <c r="E38" s="30">
        <v>43.924999999999997</v>
      </c>
      <c r="F38" s="30">
        <v>47.747</v>
      </c>
      <c r="G38" s="30">
        <v>52.287999999999997</v>
      </c>
      <c r="H38" s="30">
        <v>53.954000000000001</v>
      </c>
      <c r="I38" s="30">
        <v>49.241999999999997</v>
      </c>
      <c r="J38" s="30">
        <v>54.872</v>
      </c>
      <c r="K38" s="30">
        <v>59.831000000000003</v>
      </c>
      <c r="L38" s="30">
        <v>62.198</v>
      </c>
      <c r="M38" s="30">
        <v>62.86</v>
      </c>
      <c r="N38" s="30">
        <v>57.296999999999997</v>
      </c>
      <c r="O38" s="30">
        <v>57.356999999999999</v>
      </c>
      <c r="P38" s="30">
        <v>53.313000000000002</v>
      </c>
      <c r="Q38" s="30">
        <v>58.959000000000003</v>
      </c>
      <c r="R38" s="30">
        <v>63.737000000000002</v>
      </c>
      <c r="S38" s="30">
        <v>64.888999999999996</v>
      </c>
      <c r="T38" s="30">
        <v>64.852000000000004</v>
      </c>
      <c r="U38" s="30">
        <v>74.94</v>
      </c>
      <c r="V38" s="30">
        <v>78.13</v>
      </c>
      <c r="W38" s="30">
        <v>80.522000000000006</v>
      </c>
      <c r="X38" s="30">
        <v>81.694999999999993</v>
      </c>
      <c r="Y38" s="30">
        <v>81.656000000000006</v>
      </c>
      <c r="Z38" s="30">
        <v>83.754000000000005</v>
      </c>
      <c r="AA38" s="30">
        <v>85.457999999999998</v>
      </c>
      <c r="AB38" s="30">
        <v>88.817999999999998</v>
      </c>
      <c r="AC38" s="30">
        <v>88.38</v>
      </c>
      <c r="AD38" s="30">
        <v>88.998999999999995</v>
      </c>
      <c r="AE38" s="30">
        <v>95.075000000000003</v>
      </c>
    </row>
    <row r="39" spans="1:31" x14ac:dyDescent="0.2">
      <c r="A39" s="30" t="s">
        <v>81</v>
      </c>
      <c r="B39" s="30" t="s">
        <v>82</v>
      </c>
      <c r="C39" s="30">
        <v>34.494999999999997</v>
      </c>
      <c r="D39" s="30">
        <v>33.186999999999998</v>
      </c>
      <c r="E39" s="30">
        <v>36.107999999999997</v>
      </c>
      <c r="F39" s="30">
        <v>42.201000000000001</v>
      </c>
      <c r="G39" s="30">
        <v>47.683999999999997</v>
      </c>
      <c r="H39" s="30">
        <v>46.030999999999999</v>
      </c>
      <c r="I39" s="30">
        <v>40.015999999999998</v>
      </c>
      <c r="J39" s="30">
        <v>44.023000000000003</v>
      </c>
      <c r="K39" s="30">
        <v>51.59</v>
      </c>
      <c r="L39" s="30">
        <v>53.616</v>
      </c>
      <c r="M39" s="30">
        <v>52.64</v>
      </c>
      <c r="N39" s="30">
        <v>47.993000000000002</v>
      </c>
      <c r="O39" s="30">
        <v>50.109000000000002</v>
      </c>
      <c r="P39" s="30">
        <v>49.972000000000001</v>
      </c>
      <c r="Q39" s="30">
        <v>54.213000000000001</v>
      </c>
      <c r="R39" s="30">
        <v>60.779000000000003</v>
      </c>
      <c r="S39" s="30">
        <v>62.83</v>
      </c>
      <c r="T39" s="30">
        <v>64.712000000000003</v>
      </c>
      <c r="U39" s="30">
        <v>73.965999999999994</v>
      </c>
      <c r="V39" s="30">
        <v>77.233999999999995</v>
      </c>
      <c r="W39" s="30">
        <v>79.126999999999995</v>
      </c>
      <c r="X39" s="30">
        <v>81.165000000000006</v>
      </c>
      <c r="Y39" s="30">
        <v>79.430999999999997</v>
      </c>
      <c r="Z39" s="30">
        <v>84.183000000000007</v>
      </c>
      <c r="AA39" s="30">
        <v>89.38</v>
      </c>
      <c r="AB39" s="30">
        <v>96.519000000000005</v>
      </c>
      <c r="AC39" s="30">
        <v>98.674000000000007</v>
      </c>
      <c r="AD39" s="30">
        <v>102.021</v>
      </c>
      <c r="AE39" s="30">
        <v>108.199</v>
      </c>
    </row>
    <row r="40" spans="1:31" x14ac:dyDescent="0.2">
      <c r="A40" s="30" t="s">
        <v>83</v>
      </c>
      <c r="B40" s="35" t="s">
        <v>84</v>
      </c>
      <c r="C40" s="30">
        <v>11.486000000000001</v>
      </c>
      <c r="D40" s="30">
        <v>12.287000000000001</v>
      </c>
      <c r="E40" s="30">
        <v>13.571999999999999</v>
      </c>
      <c r="F40" s="30">
        <v>15.204000000000001</v>
      </c>
      <c r="G40" s="30">
        <v>15.67</v>
      </c>
      <c r="H40" s="30">
        <v>16.689</v>
      </c>
      <c r="I40" s="30">
        <v>16.753</v>
      </c>
      <c r="J40" s="30">
        <v>19.602</v>
      </c>
      <c r="K40" s="30">
        <v>22.288</v>
      </c>
      <c r="L40" s="30">
        <v>23.006</v>
      </c>
      <c r="M40" s="30">
        <v>24.423999999999999</v>
      </c>
      <c r="N40" s="30">
        <v>27.524000000000001</v>
      </c>
      <c r="O40" s="30">
        <v>28.189</v>
      </c>
      <c r="P40" s="30">
        <v>26.222999999999999</v>
      </c>
      <c r="Q40" s="30">
        <v>25.692</v>
      </c>
      <c r="R40" s="30">
        <v>29.289000000000001</v>
      </c>
      <c r="S40" s="30">
        <v>31.335999999999999</v>
      </c>
      <c r="T40" s="30">
        <v>34.378</v>
      </c>
      <c r="U40" s="30">
        <v>35.634</v>
      </c>
      <c r="V40" s="30">
        <v>37.731000000000002</v>
      </c>
      <c r="W40" s="30">
        <v>39.585999999999999</v>
      </c>
      <c r="X40" s="30">
        <v>40.575000000000003</v>
      </c>
      <c r="Y40" s="30">
        <v>41.040999999999997</v>
      </c>
      <c r="Z40" s="30">
        <v>43.36</v>
      </c>
      <c r="AA40" s="30">
        <v>45.752000000000002</v>
      </c>
      <c r="AB40" s="30">
        <v>48.325000000000003</v>
      </c>
      <c r="AC40" s="30">
        <v>50.555999999999997</v>
      </c>
      <c r="AD40" s="30">
        <v>53.658000000000001</v>
      </c>
      <c r="AE40" s="30">
        <v>57.984000000000002</v>
      </c>
    </row>
    <row r="41" spans="1:31" x14ac:dyDescent="0.2">
      <c r="A41" s="30" t="s">
        <v>85</v>
      </c>
      <c r="B41" s="35" t="s">
        <v>86</v>
      </c>
      <c r="C41" s="30">
        <v>30.565000000000001</v>
      </c>
      <c r="D41" s="30">
        <v>30.788</v>
      </c>
      <c r="E41" s="30">
        <v>31.454999999999998</v>
      </c>
      <c r="F41" s="30">
        <v>33.502000000000002</v>
      </c>
      <c r="G41" s="30">
        <v>34.143999999999998</v>
      </c>
      <c r="H41" s="30">
        <v>35.090000000000003</v>
      </c>
      <c r="I41" s="30">
        <v>32.151000000000003</v>
      </c>
      <c r="J41" s="30">
        <v>37.067</v>
      </c>
      <c r="K41" s="30">
        <v>38.991999999999997</v>
      </c>
      <c r="L41" s="30">
        <v>39.164999999999999</v>
      </c>
      <c r="M41" s="30">
        <v>38.488999999999997</v>
      </c>
      <c r="N41" s="30">
        <v>43.41</v>
      </c>
      <c r="O41" s="30">
        <v>41.71</v>
      </c>
      <c r="P41" s="30">
        <v>39.377000000000002</v>
      </c>
      <c r="Q41" s="30">
        <v>40.302999999999997</v>
      </c>
      <c r="R41" s="30">
        <v>41.832000000000001</v>
      </c>
      <c r="S41" s="30">
        <v>45.822000000000003</v>
      </c>
      <c r="T41" s="30">
        <v>46.640999999999998</v>
      </c>
      <c r="U41" s="30">
        <v>50.466999999999999</v>
      </c>
      <c r="V41" s="30">
        <v>52.985999999999997</v>
      </c>
      <c r="W41" s="30">
        <v>54.485999999999997</v>
      </c>
      <c r="X41" s="30">
        <v>55.552</v>
      </c>
      <c r="Y41" s="30">
        <v>54.906999999999996</v>
      </c>
      <c r="Z41" s="30">
        <v>57.343000000000004</v>
      </c>
      <c r="AA41" s="30">
        <v>60.319000000000003</v>
      </c>
      <c r="AB41" s="30">
        <v>64.835999999999999</v>
      </c>
      <c r="AC41" s="30">
        <v>67.899000000000001</v>
      </c>
      <c r="AD41" s="30">
        <v>71.844999999999999</v>
      </c>
      <c r="AE41" s="30">
        <v>75.328999999999994</v>
      </c>
    </row>
    <row r="42" spans="1:31" x14ac:dyDescent="0.2">
      <c r="A42" s="30" t="s">
        <v>87</v>
      </c>
      <c r="B42" s="30" t="s">
        <v>205</v>
      </c>
      <c r="C42" s="30" t="s">
        <v>251</v>
      </c>
      <c r="D42" s="30" t="s">
        <v>251</v>
      </c>
      <c r="E42" s="30" t="s">
        <v>251</v>
      </c>
      <c r="F42" s="30" t="s">
        <v>251</v>
      </c>
      <c r="G42" s="30" t="s">
        <v>251</v>
      </c>
      <c r="H42" s="30" t="s">
        <v>251</v>
      </c>
      <c r="I42" s="30" t="s">
        <v>251</v>
      </c>
      <c r="J42" s="30" t="s">
        <v>251</v>
      </c>
      <c r="K42" s="30" t="s">
        <v>251</v>
      </c>
      <c r="L42" s="30" t="s">
        <v>251</v>
      </c>
      <c r="M42" s="30" t="s">
        <v>251</v>
      </c>
      <c r="N42" s="30" t="s">
        <v>251</v>
      </c>
      <c r="O42" s="30" t="s">
        <v>251</v>
      </c>
      <c r="P42" s="30" t="s">
        <v>251</v>
      </c>
      <c r="Q42" s="30" t="s">
        <v>251</v>
      </c>
      <c r="R42" s="30" t="s">
        <v>251</v>
      </c>
      <c r="S42" s="30" t="s">
        <v>251</v>
      </c>
      <c r="T42" s="30" t="s">
        <v>251</v>
      </c>
      <c r="U42" s="30" t="s">
        <v>251</v>
      </c>
      <c r="V42" s="30" t="s">
        <v>251</v>
      </c>
      <c r="W42" s="30" t="s">
        <v>251</v>
      </c>
      <c r="X42" s="30" t="s">
        <v>251</v>
      </c>
      <c r="Y42" s="30" t="s">
        <v>251</v>
      </c>
      <c r="Z42" s="30" t="s">
        <v>251</v>
      </c>
      <c r="AA42" s="30" t="s">
        <v>251</v>
      </c>
      <c r="AB42" s="30" t="s">
        <v>251</v>
      </c>
      <c r="AC42" s="30" t="s">
        <v>251</v>
      </c>
      <c r="AD42" s="30" t="s">
        <v>251</v>
      </c>
      <c r="AE42" s="30" t="s">
        <v>251</v>
      </c>
    </row>
    <row r="43" spans="1:31" x14ac:dyDescent="0.2">
      <c r="A43" s="30" t="s">
        <v>89</v>
      </c>
      <c r="B43" s="30" t="s">
        <v>206</v>
      </c>
      <c r="C43" s="30" t="s">
        <v>251</v>
      </c>
      <c r="D43" s="30" t="s">
        <v>251</v>
      </c>
      <c r="E43" s="30" t="s">
        <v>251</v>
      </c>
      <c r="F43" s="30" t="s">
        <v>251</v>
      </c>
      <c r="G43" s="30" t="s">
        <v>251</v>
      </c>
      <c r="H43" s="30" t="s">
        <v>251</v>
      </c>
      <c r="I43" s="30" t="s">
        <v>251</v>
      </c>
      <c r="J43" s="30" t="s">
        <v>251</v>
      </c>
      <c r="K43" s="30" t="s">
        <v>251</v>
      </c>
      <c r="L43" s="30" t="s">
        <v>251</v>
      </c>
      <c r="M43" s="30" t="s">
        <v>251</v>
      </c>
      <c r="N43" s="30" t="s">
        <v>251</v>
      </c>
      <c r="O43" s="30" t="s">
        <v>251</v>
      </c>
      <c r="P43" s="30" t="s">
        <v>251</v>
      </c>
      <c r="Q43" s="30" t="s">
        <v>251</v>
      </c>
      <c r="R43" s="30" t="s">
        <v>251</v>
      </c>
      <c r="S43" s="30" t="s">
        <v>251</v>
      </c>
      <c r="T43" s="30" t="s">
        <v>251</v>
      </c>
      <c r="U43" s="30" t="s">
        <v>251</v>
      </c>
      <c r="V43" s="30" t="s">
        <v>251</v>
      </c>
      <c r="W43" s="30" t="s">
        <v>251</v>
      </c>
      <c r="X43" s="30" t="s">
        <v>251</v>
      </c>
      <c r="Y43" s="30" t="s">
        <v>251</v>
      </c>
      <c r="Z43" s="30" t="s">
        <v>251</v>
      </c>
      <c r="AA43" s="30" t="s">
        <v>251</v>
      </c>
      <c r="AB43" s="30" t="s">
        <v>251</v>
      </c>
      <c r="AC43" s="30" t="s">
        <v>251</v>
      </c>
      <c r="AD43" s="30" t="s">
        <v>251</v>
      </c>
      <c r="AE43" s="30" t="s">
        <v>251</v>
      </c>
    </row>
    <row r="44" spans="1:31" x14ac:dyDescent="0.2">
      <c r="A44" s="30" t="s">
        <v>91</v>
      </c>
      <c r="B44" s="30" t="s">
        <v>207</v>
      </c>
      <c r="C44" s="30" t="s">
        <v>251</v>
      </c>
      <c r="D44" s="30" t="s">
        <v>251</v>
      </c>
      <c r="E44" s="30" t="s">
        <v>251</v>
      </c>
      <c r="F44" s="30" t="s">
        <v>251</v>
      </c>
      <c r="G44" s="30" t="s">
        <v>251</v>
      </c>
      <c r="H44" s="30" t="s">
        <v>251</v>
      </c>
      <c r="I44" s="30" t="s">
        <v>251</v>
      </c>
      <c r="J44" s="30" t="s">
        <v>251</v>
      </c>
      <c r="K44" s="30" t="s">
        <v>251</v>
      </c>
      <c r="L44" s="30" t="s">
        <v>251</v>
      </c>
      <c r="M44" s="30" t="s">
        <v>251</v>
      </c>
      <c r="N44" s="30" t="s">
        <v>251</v>
      </c>
      <c r="O44" s="30" t="s">
        <v>251</v>
      </c>
      <c r="P44" s="30" t="s">
        <v>251</v>
      </c>
      <c r="Q44" s="30" t="s">
        <v>251</v>
      </c>
      <c r="R44" s="30" t="s">
        <v>251</v>
      </c>
      <c r="S44" s="30" t="s">
        <v>251</v>
      </c>
      <c r="T44" s="30" t="s">
        <v>251</v>
      </c>
      <c r="U44" s="30" t="s">
        <v>251</v>
      </c>
      <c r="V44" s="30" t="s">
        <v>251</v>
      </c>
      <c r="W44" s="30" t="s">
        <v>251</v>
      </c>
      <c r="X44" s="30" t="s">
        <v>251</v>
      </c>
      <c r="Y44" s="30" t="s">
        <v>251</v>
      </c>
      <c r="Z44" s="30" t="s">
        <v>251</v>
      </c>
      <c r="AA44" s="30" t="s">
        <v>251</v>
      </c>
      <c r="AB44" s="30" t="s">
        <v>251</v>
      </c>
      <c r="AC44" s="30" t="s">
        <v>251</v>
      </c>
      <c r="AD44" s="30" t="s">
        <v>251</v>
      </c>
      <c r="AE44" s="30" t="s">
        <v>251</v>
      </c>
    </row>
    <row r="45" spans="1:31" x14ac:dyDescent="0.2">
      <c r="A45" s="30" t="s">
        <v>93</v>
      </c>
      <c r="B45" s="30" t="s">
        <v>208</v>
      </c>
      <c r="C45" s="30" t="s">
        <v>251</v>
      </c>
      <c r="D45" s="30" t="s">
        <v>251</v>
      </c>
      <c r="E45" s="30" t="s">
        <v>251</v>
      </c>
      <c r="F45" s="30" t="s">
        <v>251</v>
      </c>
      <c r="G45" s="30" t="s">
        <v>251</v>
      </c>
      <c r="H45" s="30" t="s">
        <v>251</v>
      </c>
      <c r="I45" s="30" t="s">
        <v>251</v>
      </c>
      <c r="J45" s="30" t="s">
        <v>251</v>
      </c>
      <c r="K45" s="30" t="s">
        <v>251</v>
      </c>
      <c r="L45" s="30" t="s">
        <v>251</v>
      </c>
      <c r="M45" s="30" t="s">
        <v>251</v>
      </c>
      <c r="N45" s="30" t="s">
        <v>251</v>
      </c>
      <c r="O45" s="30" t="s">
        <v>251</v>
      </c>
      <c r="P45" s="30" t="s">
        <v>251</v>
      </c>
      <c r="Q45" s="30" t="s">
        <v>251</v>
      </c>
      <c r="R45" s="30" t="s">
        <v>251</v>
      </c>
      <c r="S45" s="30" t="s">
        <v>251</v>
      </c>
      <c r="T45" s="30" t="s">
        <v>251</v>
      </c>
      <c r="U45" s="30" t="s">
        <v>251</v>
      </c>
      <c r="V45" s="30" t="s">
        <v>251</v>
      </c>
      <c r="W45" s="30" t="s">
        <v>251</v>
      </c>
      <c r="X45" s="30" t="s">
        <v>251</v>
      </c>
      <c r="Y45" s="30" t="s">
        <v>251</v>
      </c>
      <c r="Z45" s="30" t="s">
        <v>251</v>
      </c>
      <c r="AA45" s="30" t="s">
        <v>251</v>
      </c>
      <c r="AB45" s="30" t="s">
        <v>251</v>
      </c>
      <c r="AC45" s="30" t="s">
        <v>251</v>
      </c>
      <c r="AD45" s="30" t="s">
        <v>251</v>
      </c>
      <c r="AE45" s="30" t="s">
        <v>251</v>
      </c>
    </row>
    <row r="46" spans="1:31" x14ac:dyDescent="0.2">
      <c r="A46" s="30" t="s">
        <v>95</v>
      </c>
      <c r="B46" s="35" t="s">
        <v>88</v>
      </c>
      <c r="C46" s="30">
        <v>34.378999999999998</v>
      </c>
      <c r="D46" s="30">
        <v>35.343000000000004</v>
      </c>
      <c r="E46" s="30">
        <v>35.375999999999998</v>
      </c>
      <c r="F46" s="30">
        <v>37.201999999999998</v>
      </c>
      <c r="G46" s="30">
        <v>39.805</v>
      </c>
      <c r="H46" s="30">
        <v>41.244999999999997</v>
      </c>
      <c r="I46" s="30">
        <v>39.942</v>
      </c>
      <c r="J46" s="30">
        <v>42.341000000000001</v>
      </c>
      <c r="K46" s="30">
        <v>44.640999999999998</v>
      </c>
      <c r="L46" s="30">
        <v>48.207999999999998</v>
      </c>
      <c r="M46" s="30">
        <v>47.656999999999996</v>
      </c>
      <c r="N46" s="30">
        <v>47.082999999999998</v>
      </c>
      <c r="O46" s="30">
        <v>43.835999999999999</v>
      </c>
      <c r="P46" s="30">
        <v>43.25</v>
      </c>
      <c r="Q46" s="30">
        <v>45.933999999999997</v>
      </c>
      <c r="R46" s="30">
        <v>49.18</v>
      </c>
      <c r="S46" s="30">
        <v>49.021000000000001</v>
      </c>
      <c r="T46" s="30">
        <v>50.2</v>
      </c>
      <c r="U46" s="30">
        <v>53.432000000000002</v>
      </c>
      <c r="V46" s="30">
        <v>57.487000000000002</v>
      </c>
      <c r="W46" s="30">
        <v>59.287999999999997</v>
      </c>
      <c r="X46" s="30">
        <v>61.414999999999999</v>
      </c>
      <c r="Y46" s="30">
        <v>61.816000000000003</v>
      </c>
      <c r="Z46" s="30">
        <v>64.959999999999994</v>
      </c>
      <c r="AA46" s="30">
        <v>67.36</v>
      </c>
      <c r="AB46" s="30">
        <v>71.516999999999996</v>
      </c>
      <c r="AC46" s="30">
        <v>74.066999999999993</v>
      </c>
      <c r="AD46" s="30">
        <v>77.228999999999999</v>
      </c>
      <c r="AE46" s="30">
        <v>80.125</v>
      </c>
    </row>
    <row r="47" spans="1:31" x14ac:dyDescent="0.2">
      <c r="A47" s="30" t="s">
        <v>97</v>
      </c>
      <c r="B47" s="30" t="s">
        <v>90</v>
      </c>
      <c r="C47" s="30">
        <v>26.184999999999999</v>
      </c>
      <c r="D47" s="30">
        <v>25.815000000000001</v>
      </c>
      <c r="E47" s="30">
        <v>26.303000000000001</v>
      </c>
      <c r="F47" s="30">
        <v>28.582000000000001</v>
      </c>
      <c r="G47" s="30">
        <v>30.75</v>
      </c>
      <c r="H47" s="30">
        <v>31.407</v>
      </c>
      <c r="I47" s="30">
        <v>31.169</v>
      </c>
      <c r="J47" s="30">
        <v>34.131999999999998</v>
      </c>
      <c r="K47" s="30">
        <v>36.718000000000004</v>
      </c>
      <c r="L47" s="30">
        <v>42.015000000000001</v>
      </c>
      <c r="M47" s="30">
        <v>37.889000000000003</v>
      </c>
      <c r="N47" s="30">
        <v>44.774000000000001</v>
      </c>
      <c r="O47" s="30">
        <v>36.747999999999998</v>
      </c>
      <c r="P47" s="30">
        <v>45.78</v>
      </c>
      <c r="Q47" s="30">
        <v>50.634</v>
      </c>
      <c r="R47" s="30">
        <v>55.247999999999998</v>
      </c>
      <c r="S47" s="30">
        <v>60.481999999999999</v>
      </c>
      <c r="T47" s="30">
        <v>66.353999999999999</v>
      </c>
      <c r="U47" s="30">
        <v>74.42</v>
      </c>
      <c r="V47" s="30">
        <v>78.804000000000002</v>
      </c>
      <c r="W47" s="30">
        <v>81.132000000000005</v>
      </c>
      <c r="X47" s="30">
        <v>83.769000000000005</v>
      </c>
      <c r="Y47" s="30">
        <v>81.328000000000003</v>
      </c>
      <c r="Z47" s="30">
        <v>84.361000000000004</v>
      </c>
      <c r="AA47" s="30">
        <v>88.694999999999993</v>
      </c>
      <c r="AB47" s="30">
        <v>95.225999999999999</v>
      </c>
      <c r="AC47" s="30">
        <v>100.642</v>
      </c>
      <c r="AD47" s="30">
        <v>106.97499999999999</v>
      </c>
      <c r="AE47" s="30">
        <v>111.69</v>
      </c>
    </row>
    <row r="48" spans="1:31" x14ac:dyDescent="0.2">
      <c r="A48" s="30" t="s">
        <v>99</v>
      </c>
      <c r="B48" s="30" t="s">
        <v>92</v>
      </c>
      <c r="C48" s="30">
        <v>99.114999999999995</v>
      </c>
      <c r="D48" s="30">
        <v>100.752</v>
      </c>
      <c r="E48" s="30">
        <v>96.141999999999996</v>
      </c>
      <c r="F48" s="30">
        <v>102.586</v>
      </c>
      <c r="G48" s="30">
        <v>110.586</v>
      </c>
      <c r="H48" s="30">
        <v>109.148</v>
      </c>
      <c r="I48" s="30">
        <v>95.566000000000003</v>
      </c>
      <c r="J48" s="30">
        <v>91.358999999999995</v>
      </c>
      <c r="K48" s="30">
        <v>98.17</v>
      </c>
      <c r="L48" s="30">
        <v>98.403000000000006</v>
      </c>
      <c r="M48" s="30">
        <v>97.566999999999993</v>
      </c>
      <c r="N48" s="30">
        <v>94.703999999999994</v>
      </c>
      <c r="O48" s="30">
        <v>92.013000000000005</v>
      </c>
      <c r="P48" s="30">
        <v>77.55</v>
      </c>
      <c r="Q48" s="30">
        <v>74.311999999999998</v>
      </c>
      <c r="R48" s="30">
        <v>78.436000000000007</v>
      </c>
      <c r="S48" s="30">
        <v>72.975999999999999</v>
      </c>
      <c r="T48" s="30">
        <v>68.438000000000002</v>
      </c>
      <c r="U48" s="30">
        <v>70.194000000000003</v>
      </c>
      <c r="V48" s="30">
        <v>73.900000000000006</v>
      </c>
      <c r="W48" s="30">
        <v>75.745999999999995</v>
      </c>
      <c r="X48" s="30">
        <v>77.091999999999999</v>
      </c>
      <c r="Y48" s="30">
        <v>77.492000000000004</v>
      </c>
      <c r="Z48" s="30">
        <v>79.873000000000005</v>
      </c>
      <c r="AA48" s="30">
        <v>79.460999999999999</v>
      </c>
      <c r="AB48" s="30">
        <v>82.477000000000004</v>
      </c>
      <c r="AC48" s="30">
        <v>84.870999999999995</v>
      </c>
      <c r="AD48" s="30">
        <v>84.68</v>
      </c>
      <c r="AE48" s="30">
        <v>83.971000000000004</v>
      </c>
    </row>
    <row r="49" spans="1:31" x14ac:dyDescent="0.2">
      <c r="A49" s="30" t="s">
        <v>101</v>
      </c>
      <c r="B49" s="30" t="s">
        <v>94</v>
      </c>
      <c r="C49" s="30">
        <v>37.472999999999999</v>
      </c>
      <c r="D49" s="30">
        <v>40.814</v>
      </c>
      <c r="E49" s="30">
        <v>39.171999999999997</v>
      </c>
      <c r="F49" s="30">
        <v>42.341000000000001</v>
      </c>
      <c r="G49" s="30">
        <v>49.872999999999998</v>
      </c>
      <c r="H49" s="30">
        <v>52.031999999999996</v>
      </c>
      <c r="I49" s="30">
        <v>51.182000000000002</v>
      </c>
      <c r="J49" s="30">
        <v>61.944000000000003</v>
      </c>
      <c r="K49" s="30">
        <v>70.266999999999996</v>
      </c>
      <c r="L49" s="30">
        <v>74.052000000000007</v>
      </c>
      <c r="M49" s="30">
        <v>74.805999999999997</v>
      </c>
      <c r="N49" s="30">
        <v>74.158000000000001</v>
      </c>
      <c r="O49" s="30">
        <v>78.19</v>
      </c>
      <c r="P49" s="30">
        <v>68.56</v>
      </c>
      <c r="Q49" s="30">
        <v>63.444000000000003</v>
      </c>
      <c r="R49" s="30">
        <v>63.313000000000002</v>
      </c>
      <c r="S49" s="30">
        <v>59.078000000000003</v>
      </c>
      <c r="T49" s="30">
        <v>59.112000000000002</v>
      </c>
      <c r="U49" s="30">
        <v>56.581000000000003</v>
      </c>
      <c r="V49" s="30">
        <v>60.661999999999999</v>
      </c>
      <c r="W49" s="30">
        <v>61.042000000000002</v>
      </c>
      <c r="X49" s="30">
        <v>63.798999999999999</v>
      </c>
      <c r="Y49" s="30">
        <v>63.642000000000003</v>
      </c>
      <c r="Z49" s="30">
        <v>64.272000000000006</v>
      </c>
      <c r="AA49" s="30">
        <v>67.441999999999993</v>
      </c>
      <c r="AB49" s="30">
        <v>69.007000000000005</v>
      </c>
      <c r="AC49" s="30">
        <v>72.683999999999997</v>
      </c>
      <c r="AD49" s="30">
        <v>77.731999999999999</v>
      </c>
      <c r="AE49" s="30">
        <v>79.194000000000003</v>
      </c>
    </row>
    <row r="50" spans="1:31" x14ac:dyDescent="0.2">
      <c r="A50" s="30" t="s">
        <v>103</v>
      </c>
      <c r="B50" s="30" t="s">
        <v>96</v>
      </c>
      <c r="C50" s="30">
        <v>28.61</v>
      </c>
      <c r="D50" s="30">
        <v>29.826000000000001</v>
      </c>
      <c r="E50" s="30">
        <v>29.927</v>
      </c>
      <c r="F50" s="30">
        <v>30.399000000000001</v>
      </c>
      <c r="G50" s="30">
        <v>31.867999999999999</v>
      </c>
      <c r="H50" s="30">
        <v>33.264000000000003</v>
      </c>
      <c r="I50" s="30">
        <v>33.055999999999997</v>
      </c>
      <c r="J50" s="30">
        <v>35.927999999999997</v>
      </c>
      <c r="K50" s="30">
        <v>36.448999999999998</v>
      </c>
      <c r="L50" s="30">
        <v>38.719000000000001</v>
      </c>
      <c r="M50" s="30">
        <v>38.695999999999998</v>
      </c>
      <c r="N50" s="30">
        <v>34.770000000000003</v>
      </c>
      <c r="O50" s="30">
        <v>32.674999999999997</v>
      </c>
      <c r="P50" s="30">
        <v>31.542000000000002</v>
      </c>
      <c r="Q50" s="30">
        <v>37.311999999999998</v>
      </c>
      <c r="R50" s="30">
        <v>41.718000000000004</v>
      </c>
      <c r="S50" s="30">
        <v>41.96</v>
      </c>
      <c r="T50" s="30">
        <v>42.927</v>
      </c>
      <c r="U50" s="30">
        <v>47.673999999999999</v>
      </c>
      <c r="V50" s="30">
        <v>53.597000000000001</v>
      </c>
      <c r="W50" s="30">
        <v>56.201999999999998</v>
      </c>
      <c r="X50" s="30">
        <v>59.447000000000003</v>
      </c>
      <c r="Y50" s="30">
        <v>60.588000000000001</v>
      </c>
      <c r="Z50" s="30">
        <v>65.597999999999999</v>
      </c>
      <c r="AA50" s="30">
        <v>68.167000000000002</v>
      </c>
      <c r="AB50" s="30">
        <v>74.411000000000001</v>
      </c>
      <c r="AC50" s="30">
        <v>76.238</v>
      </c>
      <c r="AD50" s="30">
        <v>80.087999999999994</v>
      </c>
      <c r="AE50" s="30">
        <v>83.543999999999997</v>
      </c>
    </row>
    <row r="51" spans="1:31" x14ac:dyDescent="0.2">
      <c r="A51" s="30" t="s">
        <v>105</v>
      </c>
      <c r="B51" s="30" t="s">
        <v>98</v>
      </c>
      <c r="C51" s="30">
        <v>74.534999999999997</v>
      </c>
      <c r="D51" s="30">
        <v>77.028999999999996</v>
      </c>
      <c r="E51" s="30">
        <v>78.655000000000001</v>
      </c>
      <c r="F51" s="30">
        <v>81.212999999999994</v>
      </c>
      <c r="G51" s="30">
        <v>80.361999999999995</v>
      </c>
      <c r="H51" s="30">
        <v>81.370999999999995</v>
      </c>
      <c r="I51" s="30">
        <v>80.417000000000002</v>
      </c>
      <c r="J51" s="30">
        <v>81.471000000000004</v>
      </c>
      <c r="K51" s="30">
        <v>82.296000000000006</v>
      </c>
      <c r="L51" s="30">
        <v>80.727999999999994</v>
      </c>
      <c r="M51" s="30">
        <v>81.974000000000004</v>
      </c>
      <c r="N51" s="30">
        <v>75.34</v>
      </c>
      <c r="O51" s="30">
        <v>69.942999999999998</v>
      </c>
      <c r="P51" s="30">
        <v>69.795000000000002</v>
      </c>
      <c r="Q51" s="30">
        <v>70.783000000000001</v>
      </c>
      <c r="R51" s="30">
        <v>70.992000000000004</v>
      </c>
      <c r="S51" s="30">
        <v>70.772000000000006</v>
      </c>
      <c r="T51" s="30">
        <v>70.721999999999994</v>
      </c>
      <c r="U51" s="30">
        <v>69.162999999999997</v>
      </c>
      <c r="V51" s="30">
        <v>68.442999999999998</v>
      </c>
      <c r="W51" s="30">
        <v>71.132000000000005</v>
      </c>
      <c r="X51" s="30">
        <v>73.56</v>
      </c>
      <c r="Y51" s="30">
        <v>72.266000000000005</v>
      </c>
      <c r="Z51" s="30">
        <v>71.12</v>
      </c>
      <c r="AA51" s="30">
        <v>72.31</v>
      </c>
      <c r="AB51" s="30">
        <v>73.918000000000006</v>
      </c>
      <c r="AC51" s="30">
        <v>75.623999999999995</v>
      </c>
      <c r="AD51" s="30">
        <v>76.125</v>
      </c>
      <c r="AE51" s="30">
        <v>79.293999999999997</v>
      </c>
    </row>
    <row r="52" spans="1:31" x14ac:dyDescent="0.2">
      <c r="A52" s="30" t="s">
        <v>107</v>
      </c>
      <c r="B52" s="30" t="s">
        <v>100</v>
      </c>
      <c r="C52" s="30">
        <v>46.917000000000002</v>
      </c>
      <c r="D52" s="30">
        <v>50.44</v>
      </c>
      <c r="E52" s="30">
        <v>51.841999999999999</v>
      </c>
      <c r="F52" s="30">
        <v>54.707000000000001</v>
      </c>
      <c r="G52" s="30">
        <v>59.094999999999999</v>
      </c>
      <c r="H52" s="30">
        <v>59.743000000000002</v>
      </c>
      <c r="I52" s="30">
        <v>60.686</v>
      </c>
      <c r="J52" s="30">
        <v>62.825000000000003</v>
      </c>
      <c r="K52" s="30">
        <v>67.864000000000004</v>
      </c>
      <c r="L52" s="30">
        <v>95.942999999999998</v>
      </c>
      <c r="M52" s="30">
        <v>100.70099999999999</v>
      </c>
      <c r="N52" s="30">
        <v>96.149000000000001</v>
      </c>
      <c r="O52" s="30">
        <v>91.063999999999993</v>
      </c>
      <c r="P52" s="30">
        <v>90.064999999999998</v>
      </c>
      <c r="Q52" s="30">
        <v>87.614999999999995</v>
      </c>
      <c r="R52" s="30">
        <v>88.522999999999996</v>
      </c>
      <c r="S52" s="30">
        <v>86.548000000000002</v>
      </c>
      <c r="T52" s="30">
        <v>88.337999999999994</v>
      </c>
      <c r="U52" s="30">
        <v>93</v>
      </c>
      <c r="V52" s="30">
        <v>94.921999999999997</v>
      </c>
      <c r="W52" s="30">
        <v>95.028000000000006</v>
      </c>
      <c r="X52" s="30">
        <v>93.974000000000004</v>
      </c>
      <c r="Y52" s="30">
        <v>93.963999999999999</v>
      </c>
      <c r="Z52" s="30">
        <v>97.260999999999996</v>
      </c>
      <c r="AA52" s="30">
        <v>100.65600000000001</v>
      </c>
      <c r="AB52" s="30">
        <v>101.73099999999999</v>
      </c>
      <c r="AC52" s="30">
        <v>101.955</v>
      </c>
      <c r="AD52" s="30">
        <v>104.297</v>
      </c>
      <c r="AE52" s="30">
        <v>103.057</v>
      </c>
    </row>
    <row r="53" spans="1:31" x14ac:dyDescent="0.2">
      <c r="A53" s="30" t="s">
        <v>108</v>
      </c>
      <c r="B53" s="30" t="s">
        <v>102</v>
      </c>
      <c r="C53" s="30">
        <v>31.128</v>
      </c>
      <c r="D53" s="30">
        <v>31.727</v>
      </c>
      <c r="E53" s="30">
        <v>32.923999999999999</v>
      </c>
      <c r="F53" s="30">
        <v>35.587000000000003</v>
      </c>
      <c r="G53" s="30">
        <v>38.988999999999997</v>
      </c>
      <c r="H53" s="30">
        <v>42.856999999999999</v>
      </c>
      <c r="I53" s="30">
        <v>41.984000000000002</v>
      </c>
      <c r="J53" s="30">
        <v>44.316000000000003</v>
      </c>
      <c r="K53" s="30">
        <v>46.972999999999999</v>
      </c>
      <c r="L53" s="30">
        <v>50.042000000000002</v>
      </c>
      <c r="M53" s="30">
        <v>49.48</v>
      </c>
      <c r="N53" s="30">
        <v>51.19</v>
      </c>
      <c r="O53" s="30">
        <v>47.295999999999999</v>
      </c>
      <c r="P53" s="30">
        <v>46.871000000000002</v>
      </c>
      <c r="Q53" s="30">
        <v>49.073</v>
      </c>
      <c r="R53" s="30">
        <v>51.902000000000001</v>
      </c>
      <c r="S53" s="30">
        <v>49.677999999999997</v>
      </c>
      <c r="T53" s="30">
        <v>50.155000000000001</v>
      </c>
      <c r="U53" s="30">
        <v>50.924999999999997</v>
      </c>
      <c r="V53" s="30">
        <v>54.844000000000001</v>
      </c>
      <c r="W53" s="30">
        <v>56.286999999999999</v>
      </c>
      <c r="X53" s="30">
        <v>57.887999999999998</v>
      </c>
      <c r="Y53" s="30">
        <v>60.265999999999998</v>
      </c>
      <c r="Z53" s="30">
        <v>63.328000000000003</v>
      </c>
      <c r="AA53" s="30">
        <v>65.433000000000007</v>
      </c>
      <c r="AB53" s="30">
        <v>67.78</v>
      </c>
      <c r="AC53" s="30">
        <v>69.591999999999999</v>
      </c>
      <c r="AD53" s="30">
        <v>71.781000000000006</v>
      </c>
      <c r="AE53" s="30">
        <v>74.549000000000007</v>
      </c>
    </row>
    <row r="54" spans="1:31" x14ac:dyDescent="0.2">
      <c r="A54" s="30" t="s">
        <v>110</v>
      </c>
      <c r="B54" s="30" t="s">
        <v>104</v>
      </c>
      <c r="C54" s="30">
        <v>7.7880000000000003</v>
      </c>
      <c r="D54" s="30">
        <v>7.9740000000000002</v>
      </c>
      <c r="E54" s="30">
        <v>7.9880000000000004</v>
      </c>
      <c r="F54" s="30">
        <v>8.0340000000000007</v>
      </c>
      <c r="G54" s="30">
        <v>8.6449999999999996</v>
      </c>
      <c r="H54" s="30">
        <v>9.4320000000000004</v>
      </c>
      <c r="I54" s="30">
        <v>9.282</v>
      </c>
      <c r="J54" s="30">
        <v>10.066000000000001</v>
      </c>
      <c r="K54" s="30">
        <v>10.433</v>
      </c>
      <c r="L54" s="30">
        <v>10.887</v>
      </c>
      <c r="M54" s="30">
        <v>11.206</v>
      </c>
      <c r="N54" s="30">
        <v>10.741</v>
      </c>
      <c r="O54" s="30">
        <v>10.458</v>
      </c>
      <c r="P54" s="30">
        <v>9.9830000000000005</v>
      </c>
      <c r="Q54" s="30">
        <v>11.52</v>
      </c>
      <c r="R54" s="30">
        <v>13.145</v>
      </c>
      <c r="S54" s="30">
        <v>13.073</v>
      </c>
      <c r="T54" s="30">
        <v>13.93</v>
      </c>
      <c r="U54" s="30">
        <v>14.72</v>
      </c>
      <c r="V54" s="30">
        <v>16.390999999999998</v>
      </c>
      <c r="W54" s="30">
        <v>16.771999999999998</v>
      </c>
      <c r="X54" s="30">
        <v>17.224</v>
      </c>
      <c r="Y54" s="30">
        <v>17.771000000000001</v>
      </c>
      <c r="Z54" s="30">
        <v>19.484999999999999</v>
      </c>
      <c r="AA54" s="30">
        <v>20.715</v>
      </c>
      <c r="AB54" s="30">
        <v>22.550999999999998</v>
      </c>
      <c r="AC54" s="30">
        <v>24.503</v>
      </c>
      <c r="AD54" s="30">
        <v>25.632999999999999</v>
      </c>
      <c r="AE54" s="30">
        <v>28.37</v>
      </c>
    </row>
    <row r="55" spans="1:31" x14ac:dyDescent="0.2">
      <c r="A55" s="30" t="s">
        <v>112</v>
      </c>
      <c r="B55" s="35" t="s">
        <v>106</v>
      </c>
      <c r="C55" s="30">
        <v>12.497999999999999</v>
      </c>
      <c r="D55" s="30">
        <v>12.898999999999999</v>
      </c>
      <c r="E55" s="30">
        <v>13.178000000000001</v>
      </c>
      <c r="F55" s="30">
        <v>14.073</v>
      </c>
      <c r="G55" s="30">
        <v>15.13</v>
      </c>
      <c r="H55" s="30">
        <v>15.685</v>
      </c>
      <c r="I55" s="30">
        <v>16.395</v>
      </c>
      <c r="J55" s="30">
        <v>17.582000000000001</v>
      </c>
      <c r="K55" s="30">
        <v>18.783999999999999</v>
      </c>
      <c r="L55" s="30">
        <v>20.588000000000001</v>
      </c>
      <c r="M55" s="30">
        <v>22.25</v>
      </c>
      <c r="N55" s="30">
        <v>23.041</v>
      </c>
      <c r="O55" s="30">
        <v>24.495000000000001</v>
      </c>
      <c r="P55" s="30">
        <v>25.719000000000001</v>
      </c>
      <c r="Q55" s="30">
        <v>27.152999999999999</v>
      </c>
      <c r="R55" s="30">
        <v>27.94</v>
      </c>
      <c r="S55" s="30">
        <v>28.885999999999999</v>
      </c>
      <c r="T55" s="30">
        <v>30.334</v>
      </c>
      <c r="U55" s="30">
        <v>31.288</v>
      </c>
      <c r="V55" s="30">
        <v>32.667999999999999</v>
      </c>
      <c r="W55" s="30">
        <v>33.695</v>
      </c>
      <c r="X55" s="30">
        <v>34.747</v>
      </c>
      <c r="Y55" s="30">
        <v>34.996000000000002</v>
      </c>
      <c r="Z55" s="30">
        <v>36.363999999999997</v>
      </c>
      <c r="AA55" s="30">
        <v>38.832999999999998</v>
      </c>
      <c r="AB55" s="30">
        <v>41.256999999999998</v>
      </c>
      <c r="AC55" s="30">
        <v>44.473999999999997</v>
      </c>
      <c r="AD55" s="30">
        <v>48.143000000000001</v>
      </c>
      <c r="AE55" s="30">
        <v>52.045999999999999</v>
      </c>
    </row>
    <row r="56" spans="1:31" x14ac:dyDescent="0.2">
      <c r="A56" s="30" t="s">
        <v>113</v>
      </c>
      <c r="B56" s="30" t="s">
        <v>209</v>
      </c>
      <c r="C56" s="30">
        <v>20.712</v>
      </c>
      <c r="D56" s="30">
        <v>20.902999999999999</v>
      </c>
      <c r="E56" s="30">
        <v>20.492000000000001</v>
      </c>
      <c r="F56" s="30">
        <v>21.457000000000001</v>
      </c>
      <c r="G56" s="30">
        <v>22.603000000000002</v>
      </c>
      <c r="H56" s="30">
        <v>22.959</v>
      </c>
      <c r="I56" s="30">
        <v>22.358000000000001</v>
      </c>
      <c r="J56" s="30">
        <v>23.08</v>
      </c>
      <c r="K56" s="30">
        <v>24.329000000000001</v>
      </c>
      <c r="L56" s="30">
        <v>26.998000000000001</v>
      </c>
      <c r="M56" s="30">
        <v>28.983000000000001</v>
      </c>
      <c r="N56" s="30">
        <v>29.448</v>
      </c>
      <c r="O56" s="30">
        <v>29.757000000000001</v>
      </c>
      <c r="P56" s="30">
        <v>30.332000000000001</v>
      </c>
      <c r="Q56" s="30">
        <v>33.036999999999999</v>
      </c>
      <c r="R56" s="30">
        <v>35.167999999999999</v>
      </c>
      <c r="S56" s="30">
        <v>35.49</v>
      </c>
      <c r="T56" s="30">
        <v>38.948</v>
      </c>
      <c r="U56" s="30">
        <v>42.62</v>
      </c>
      <c r="V56" s="30">
        <v>45.046999999999997</v>
      </c>
      <c r="W56" s="30">
        <v>46.994</v>
      </c>
      <c r="X56" s="30">
        <v>48.393999999999998</v>
      </c>
      <c r="Y56" s="30">
        <v>48.366</v>
      </c>
      <c r="Z56" s="30">
        <v>50.024000000000001</v>
      </c>
      <c r="AA56" s="30">
        <v>54.146000000000001</v>
      </c>
      <c r="AB56" s="30">
        <v>57.889000000000003</v>
      </c>
      <c r="AC56" s="30">
        <v>62.012999999999998</v>
      </c>
      <c r="AD56" s="30">
        <v>68.066000000000003</v>
      </c>
      <c r="AE56" s="30">
        <v>75.379000000000005</v>
      </c>
    </row>
    <row r="57" spans="1:31" x14ac:dyDescent="0.2">
      <c r="A57" s="30" t="s">
        <v>115</v>
      </c>
      <c r="B57" s="30" t="s">
        <v>109</v>
      </c>
      <c r="C57" s="30">
        <v>20.454000000000001</v>
      </c>
      <c r="D57" s="30">
        <v>19.448</v>
      </c>
      <c r="E57" s="30">
        <v>20.079000000000001</v>
      </c>
      <c r="F57" s="30">
        <v>22.004999999999999</v>
      </c>
      <c r="G57" s="30">
        <v>22.664000000000001</v>
      </c>
      <c r="H57" s="30">
        <v>23.175000000000001</v>
      </c>
      <c r="I57" s="30">
        <v>23.861000000000001</v>
      </c>
      <c r="J57" s="30">
        <v>27.317</v>
      </c>
      <c r="K57" s="30">
        <v>29.254000000000001</v>
      </c>
      <c r="L57" s="30">
        <v>29.867000000000001</v>
      </c>
      <c r="M57" s="30">
        <v>31.856999999999999</v>
      </c>
      <c r="N57" s="30">
        <v>30.856999999999999</v>
      </c>
      <c r="O57" s="30">
        <v>34.94</v>
      </c>
      <c r="P57" s="30">
        <v>36.79</v>
      </c>
      <c r="Q57" s="30">
        <v>38.377000000000002</v>
      </c>
      <c r="R57" s="30">
        <v>40.627000000000002</v>
      </c>
      <c r="S57" s="30">
        <v>41.244</v>
      </c>
      <c r="T57" s="30">
        <v>43.81</v>
      </c>
      <c r="U57" s="30">
        <v>44.118000000000002</v>
      </c>
      <c r="V57" s="30">
        <v>45.698</v>
      </c>
      <c r="W57" s="30">
        <v>47.805</v>
      </c>
      <c r="X57" s="30">
        <v>47.256999999999998</v>
      </c>
      <c r="Y57" s="30">
        <v>48.137</v>
      </c>
      <c r="Z57" s="30">
        <v>49.485999999999997</v>
      </c>
      <c r="AA57" s="30">
        <v>54.798999999999999</v>
      </c>
      <c r="AB57" s="30">
        <v>58.276000000000003</v>
      </c>
      <c r="AC57" s="30">
        <v>63.1</v>
      </c>
      <c r="AD57" s="30">
        <v>67.929000000000002</v>
      </c>
      <c r="AE57" s="30">
        <v>69.263000000000005</v>
      </c>
    </row>
    <row r="58" spans="1:31" x14ac:dyDescent="0.2">
      <c r="A58" s="30" t="s">
        <v>117</v>
      </c>
      <c r="B58" s="30" t="s">
        <v>111</v>
      </c>
      <c r="C58" s="30">
        <v>10.532</v>
      </c>
      <c r="D58" s="30">
        <v>11.13</v>
      </c>
      <c r="E58" s="30">
        <v>11.522</v>
      </c>
      <c r="F58" s="30">
        <v>12.272</v>
      </c>
      <c r="G58" s="30">
        <v>13.416</v>
      </c>
      <c r="H58" s="30">
        <v>14.042</v>
      </c>
      <c r="I58" s="30">
        <v>15.247999999999999</v>
      </c>
      <c r="J58" s="30">
        <v>16.413</v>
      </c>
      <c r="K58" s="30">
        <v>17.565000000000001</v>
      </c>
      <c r="L58" s="30">
        <v>19.349</v>
      </c>
      <c r="M58" s="30">
        <v>20.952999999999999</v>
      </c>
      <c r="N58" s="30">
        <v>22.099</v>
      </c>
      <c r="O58" s="30">
        <v>23.731999999999999</v>
      </c>
      <c r="P58" s="30">
        <v>25.268999999999998</v>
      </c>
      <c r="Q58" s="30">
        <v>26.484000000000002</v>
      </c>
      <c r="R58" s="30">
        <v>26.826000000000001</v>
      </c>
      <c r="S58" s="30">
        <v>28.212</v>
      </c>
      <c r="T58" s="30">
        <v>29.155000000000001</v>
      </c>
      <c r="U58" s="30">
        <v>29.902000000000001</v>
      </c>
      <c r="V58" s="30">
        <v>31.03</v>
      </c>
      <c r="W58" s="30">
        <v>31.568999999999999</v>
      </c>
      <c r="X58" s="30">
        <v>32.750999999999998</v>
      </c>
      <c r="Y58" s="30">
        <v>32.997</v>
      </c>
      <c r="Z58" s="30">
        <v>34.450000000000003</v>
      </c>
      <c r="AA58" s="30">
        <v>36.344999999999999</v>
      </c>
      <c r="AB58" s="30">
        <v>38.384999999999998</v>
      </c>
      <c r="AC58" s="30">
        <v>41.505000000000003</v>
      </c>
      <c r="AD58" s="30">
        <v>44.918999999999997</v>
      </c>
      <c r="AE58" s="30">
        <v>49.063000000000002</v>
      </c>
    </row>
    <row r="59" spans="1:31" x14ac:dyDescent="0.2">
      <c r="A59" s="30" t="s">
        <v>119</v>
      </c>
      <c r="B59" s="30" t="s">
        <v>210</v>
      </c>
      <c r="C59" s="30">
        <v>5.6020000000000003</v>
      </c>
      <c r="D59" s="30">
        <v>6.0979999999999999</v>
      </c>
      <c r="E59" s="30">
        <v>6.5359999999999996</v>
      </c>
      <c r="F59" s="30">
        <v>7.5019999999999998</v>
      </c>
      <c r="G59" s="30">
        <v>8.1150000000000002</v>
      </c>
      <c r="H59" s="30">
        <v>8.5820000000000007</v>
      </c>
      <c r="I59" s="30">
        <v>8.4480000000000004</v>
      </c>
      <c r="J59" s="30">
        <v>8.984</v>
      </c>
      <c r="K59" s="30">
        <v>9.9049999999999994</v>
      </c>
      <c r="L59" s="30">
        <v>11.247999999999999</v>
      </c>
      <c r="M59" s="30">
        <v>12.515000000000001</v>
      </c>
      <c r="N59" s="30">
        <v>13.262</v>
      </c>
      <c r="O59" s="30">
        <v>14.066000000000001</v>
      </c>
      <c r="P59" s="30">
        <v>14.452999999999999</v>
      </c>
      <c r="Q59" s="30">
        <v>14.922000000000001</v>
      </c>
      <c r="R59" s="30">
        <v>14.968</v>
      </c>
      <c r="S59" s="30">
        <v>14.927</v>
      </c>
      <c r="T59" s="30">
        <v>15.201000000000001</v>
      </c>
      <c r="U59" s="30">
        <v>13.621</v>
      </c>
      <c r="V59" s="30">
        <v>14.544</v>
      </c>
      <c r="W59" s="30">
        <v>15.804</v>
      </c>
      <c r="X59" s="30">
        <v>16.803999999999998</v>
      </c>
      <c r="Y59" s="30">
        <v>17.042000000000002</v>
      </c>
      <c r="Z59" s="30">
        <v>17.658999999999999</v>
      </c>
      <c r="AA59" s="30">
        <v>18.547999999999998</v>
      </c>
      <c r="AB59" s="30">
        <v>20.154</v>
      </c>
      <c r="AC59" s="30">
        <v>21.527000000000001</v>
      </c>
      <c r="AD59" s="30">
        <v>22.39</v>
      </c>
      <c r="AE59" s="30">
        <v>22.58</v>
      </c>
    </row>
    <row r="60" spans="1:31" x14ac:dyDescent="0.2">
      <c r="A60" s="30" t="s">
        <v>121</v>
      </c>
      <c r="B60" s="35" t="s">
        <v>114</v>
      </c>
      <c r="C60" s="30">
        <v>20.555</v>
      </c>
      <c r="D60" s="30">
        <v>21.3</v>
      </c>
      <c r="E60" s="30">
        <v>22.114999999999998</v>
      </c>
      <c r="F60" s="30">
        <v>23.22</v>
      </c>
      <c r="G60" s="30">
        <v>24.012</v>
      </c>
      <c r="H60" s="30">
        <v>25.094000000000001</v>
      </c>
      <c r="I60" s="30">
        <v>26.007000000000001</v>
      </c>
      <c r="J60" s="30">
        <v>26.748000000000001</v>
      </c>
      <c r="K60" s="30">
        <v>28.111999999999998</v>
      </c>
      <c r="L60" s="30">
        <v>29.882999999999999</v>
      </c>
      <c r="M60" s="30">
        <v>31.417000000000002</v>
      </c>
      <c r="N60" s="30">
        <v>32.667999999999999</v>
      </c>
      <c r="O60" s="30">
        <v>33.564</v>
      </c>
      <c r="P60" s="30">
        <v>35.081000000000003</v>
      </c>
      <c r="Q60" s="30">
        <v>37.68</v>
      </c>
      <c r="R60" s="30">
        <v>39.994999999999997</v>
      </c>
      <c r="S60" s="30">
        <v>42.57</v>
      </c>
      <c r="T60" s="30">
        <v>44.088000000000001</v>
      </c>
      <c r="U60" s="30">
        <v>46.058</v>
      </c>
      <c r="V60" s="30">
        <v>47.83</v>
      </c>
      <c r="W60" s="30">
        <v>49.115000000000002</v>
      </c>
      <c r="X60" s="30">
        <v>50.09</v>
      </c>
      <c r="Y60" s="30">
        <v>50.408000000000001</v>
      </c>
      <c r="Z60" s="30">
        <v>51.323</v>
      </c>
      <c r="AA60" s="30">
        <v>53.734000000000002</v>
      </c>
      <c r="AB60" s="30">
        <v>55.728000000000002</v>
      </c>
      <c r="AC60" s="30">
        <v>57.177999999999997</v>
      </c>
      <c r="AD60" s="30">
        <v>60.115000000000002</v>
      </c>
      <c r="AE60" s="30">
        <v>62.715000000000003</v>
      </c>
    </row>
    <row r="61" spans="1:31" x14ac:dyDescent="0.2">
      <c r="A61" s="30" t="s">
        <v>123</v>
      </c>
      <c r="B61" s="35" t="s">
        <v>116</v>
      </c>
      <c r="C61" s="30">
        <v>16.227</v>
      </c>
      <c r="D61" s="30">
        <v>16.763000000000002</v>
      </c>
      <c r="E61" s="30">
        <v>16.835000000000001</v>
      </c>
      <c r="F61" s="30">
        <v>17.414999999999999</v>
      </c>
      <c r="G61" s="30">
        <v>17.613</v>
      </c>
      <c r="H61" s="30">
        <v>18.488</v>
      </c>
      <c r="I61" s="30">
        <v>19.542000000000002</v>
      </c>
      <c r="J61" s="30">
        <v>19.898</v>
      </c>
      <c r="K61" s="30">
        <v>21.404</v>
      </c>
      <c r="L61" s="30">
        <v>22.878</v>
      </c>
      <c r="M61" s="30">
        <v>24.166</v>
      </c>
      <c r="N61" s="30">
        <v>25.606000000000002</v>
      </c>
      <c r="O61" s="30">
        <v>26.512</v>
      </c>
      <c r="P61" s="30">
        <v>29.454999999999998</v>
      </c>
      <c r="Q61" s="30">
        <v>33.51</v>
      </c>
      <c r="R61" s="30">
        <v>36.116999999999997</v>
      </c>
      <c r="S61" s="30">
        <v>39.329000000000001</v>
      </c>
      <c r="T61" s="30">
        <v>40.82</v>
      </c>
      <c r="U61" s="30">
        <v>43.402000000000001</v>
      </c>
      <c r="V61" s="30">
        <v>43.307000000000002</v>
      </c>
      <c r="W61" s="30">
        <v>44.186999999999998</v>
      </c>
      <c r="X61" s="30">
        <v>43.805</v>
      </c>
      <c r="Y61" s="30">
        <v>44.509</v>
      </c>
      <c r="Z61" s="30">
        <v>44.569000000000003</v>
      </c>
      <c r="AA61" s="30">
        <v>47.938000000000002</v>
      </c>
      <c r="AB61" s="30">
        <v>49.262</v>
      </c>
      <c r="AC61" s="30">
        <v>51.215000000000003</v>
      </c>
      <c r="AD61" s="30">
        <v>54.466000000000001</v>
      </c>
      <c r="AE61" s="30">
        <v>57.996000000000002</v>
      </c>
    </row>
    <row r="62" spans="1:31" x14ac:dyDescent="0.2">
      <c r="A62" s="30" t="s">
        <v>125</v>
      </c>
      <c r="B62" s="30" t="s">
        <v>118</v>
      </c>
      <c r="C62" s="30">
        <v>21.103999999999999</v>
      </c>
      <c r="D62" s="30">
        <v>22.891999999999999</v>
      </c>
      <c r="E62" s="30">
        <v>23.423999999999999</v>
      </c>
      <c r="F62" s="30">
        <v>24.016999999999999</v>
      </c>
      <c r="G62" s="30">
        <v>23.899000000000001</v>
      </c>
      <c r="H62" s="30">
        <v>26.222999999999999</v>
      </c>
      <c r="I62" s="30">
        <v>27.434000000000001</v>
      </c>
      <c r="J62" s="30">
        <v>25.861000000000001</v>
      </c>
      <c r="K62" s="30">
        <v>26.245999999999999</v>
      </c>
      <c r="L62" s="30">
        <v>29.128</v>
      </c>
      <c r="M62" s="30">
        <v>31.87</v>
      </c>
      <c r="N62" s="30">
        <v>35.49</v>
      </c>
      <c r="O62" s="30">
        <v>37.130000000000003</v>
      </c>
      <c r="P62" s="30">
        <v>41.713999999999999</v>
      </c>
      <c r="Q62" s="30">
        <v>46.988999999999997</v>
      </c>
      <c r="R62" s="30">
        <v>49.006999999999998</v>
      </c>
      <c r="S62" s="30">
        <v>50.889000000000003</v>
      </c>
      <c r="T62" s="30">
        <v>54.039000000000001</v>
      </c>
      <c r="U62" s="30">
        <v>55.265999999999998</v>
      </c>
      <c r="V62" s="30">
        <v>56.110999999999997</v>
      </c>
      <c r="W62" s="30">
        <v>55.747999999999998</v>
      </c>
      <c r="X62" s="30">
        <v>55.811</v>
      </c>
      <c r="Y62" s="30">
        <v>54.834000000000003</v>
      </c>
      <c r="Z62" s="30">
        <v>53.798000000000002</v>
      </c>
      <c r="AA62" s="30">
        <v>56.768000000000001</v>
      </c>
      <c r="AB62" s="30">
        <v>58.078000000000003</v>
      </c>
      <c r="AC62" s="30">
        <v>59.040999999999997</v>
      </c>
      <c r="AD62" s="30">
        <v>62.206000000000003</v>
      </c>
      <c r="AE62" s="30">
        <v>64.819999999999993</v>
      </c>
    </row>
    <row r="63" spans="1:31" x14ac:dyDescent="0.2">
      <c r="A63" s="30" t="s">
        <v>127</v>
      </c>
      <c r="B63" s="30" t="s">
        <v>120</v>
      </c>
      <c r="C63" s="30">
        <v>3.911</v>
      </c>
      <c r="D63" s="30">
        <v>3.0419999999999998</v>
      </c>
      <c r="E63" s="30">
        <v>3.6110000000000002</v>
      </c>
      <c r="F63" s="30">
        <v>3.8170000000000002</v>
      </c>
      <c r="G63" s="30">
        <v>3.1349999999999998</v>
      </c>
      <c r="H63" s="30">
        <v>2.653</v>
      </c>
      <c r="I63" s="30">
        <v>3.097</v>
      </c>
      <c r="J63" s="30">
        <v>3.2810000000000001</v>
      </c>
      <c r="K63" s="30">
        <v>4.0529999999999999</v>
      </c>
      <c r="L63" s="30">
        <v>3.9220000000000002</v>
      </c>
      <c r="M63" s="30">
        <v>4.7519999999999998</v>
      </c>
      <c r="N63" s="30">
        <v>4.907</v>
      </c>
      <c r="O63" s="30">
        <v>5.2519999999999998</v>
      </c>
      <c r="P63" s="30">
        <v>6.6319999999999997</v>
      </c>
      <c r="Q63" s="30">
        <v>9.8409999999999993</v>
      </c>
      <c r="R63" s="30">
        <v>9.7240000000000002</v>
      </c>
      <c r="S63" s="30">
        <v>11.375</v>
      </c>
      <c r="T63" s="30">
        <v>13.7</v>
      </c>
      <c r="U63" s="30">
        <v>15.728999999999999</v>
      </c>
      <c r="V63" s="30">
        <v>13.996</v>
      </c>
      <c r="W63" s="30">
        <v>15.455</v>
      </c>
      <c r="X63" s="30">
        <v>14.282999999999999</v>
      </c>
      <c r="Y63" s="30">
        <v>16.957000000000001</v>
      </c>
      <c r="Z63" s="30">
        <v>17.956</v>
      </c>
      <c r="AA63" s="30">
        <v>23.265000000000001</v>
      </c>
      <c r="AB63" s="30">
        <v>25.152000000000001</v>
      </c>
      <c r="AC63" s="30">
        <v>32.006</v>
      </c>
      <c r="AD63" s="30">
        <v>41.277999999999999</v>
      </c>
      <c r="AE63" s="30">
        <v>49.628</v>
      </c>
    </row>
    <row r="64" spans="1:31" x14ac:dyDescent="0.2">
      <c r="A64" s="30" t="s">
        <v>129</v>
      </c>
      <c r="B64" s="30" t="s">
        <v>122</v>
      </c>
      <c r="C64" s="30">
        <v>21.891999999999999</v>
      </c>
      <c r="D64" s="30">
        <v>22.311</v>
      </c>
      <c r="E64" s="30">
        <v>21.32</v>
      </c>
      <c r="F64" s="30">
        <v>22.346</v>
      </c>
      <c r="G64" s="30">
        <v>23.667000000000002</v>
      </c>
      <c r="H64" s="30">
        <v>24.329000000000001</v>
      </c>
      <c r="I64" s="30">
        <v>25.792000000000002</v>
      </c>
      <c r="J64" s="30">
        <v>28.335999999999999</v>
      </c>
      <c r="K64" s="30">
        <v>31.681000000000001</v>
      </c>
      <c r="L64" s="30">
        <v>33.674999999999997</v>
      </c>
      <c r="M64" s="30">
        <v>33.700000000000003</v>
      </c>
      <c r="N64" s="30">
        <v>33.76</v>
      </c>
      <c r="O64" s="30">
        <v>34.130000000000003</v>
      </c>
      <c r="P64" s="30">
        <v>36.204000000000001</v>
      </c>
      <c r="Q64" s="30">
        <v>39.161000000000001</v>
      </c>
      <c r="R64" s="30">
        <v>44.64</v>
      </c>
      <c r="S64" s="30">
        <v>49.96</v>
      </c>
      <c r="T64" s="30">
        <v>48.597999999999999</v>
      </c>
      <c r="U64" s="30">
        <v>51.018000000000001</v>
      </c>
      <c r="V64" s="30">
        <v>53.018000000000001</v>
      </c>
      <c r="W64" s="30">
        <v>53.633000000000003</v>
      </c>
      <c r="X64" s="30">
        <v>53.582000000000001</v>
      </c>
      <c r="Y64" s="30">
        <v>54.685000000000002</v>
      </c>
      <c r="Z64" s="30">
        <v>55.26</v>
      </c>
      <c r="AA64" s="30">
        <v>56.289000000000001</v>
      </c>
      <c r="AB64" s="30">
        <v>57.481000000000002</v>
      </c>
      <c r="AC64" s="30">
        <v>56.182000000000002</v>
      </c>
      <c r="AD64" s="30">
        <v>55.023000000000003</v>
      </c>
      <c r="AE64" s="30">
        <v>55.911999999999999</v>
      </c>
    </row>
    <row r="65" spans="1:31" x14ac:dyDescent="0.2">
      <c r="A65" s="30" t="s">
        <v>131</v>
      </c>
      <c r="B65" s="30" t="s">
        <v>124</v>
      </c>
      <c r="C65" s="30">
        <v>17.602</v>
      </c>
      <c r="D65" s="30">
        <v>18.8</v>
      </c>
      <c r="E65" s="30">
        <v>18.547000000000001</v>
      </c>
      <c r="F65" s="30">
        <v>18.143999999999998</v>
      </c>
      <c r="G65" s="30">
        <v>19.773</v>
      </c>
      <c r="H65" s="30">
        <v>19.809000000000001</v>
      </c>
      <c r="I65" s="30">
        <v>20.64</v>
      </c>
      <c r="J65" s="30">
        <v>23.986999999999998</v>
      </c>
      <c r="K65" s="30">
        <v>27.029</v>
      </c>
      <c r="L65" s="30">
        <v>24.6</v>
      </c>
      <c r="M65" s="30">
        <v>24.457999999999998</v>
      </c>
      <c r="N65" s="30">
        <v>27.242000000000001</v>
      </c>
      <c r="O65" s="30">
        <v>29.433</v>
      </c>
      <c r="P65" s="30">
        <v>33.621000000000002</v>
      </c>
      <c r="Q65" s="30">
        <v>34.206000000000003</v>
      </c>
      <c r="R65" s="30">
        <v>38.561</v>
      </c>
      <c r="S65" s="30">
        <v>43.093000000000004</v>
      </c>
      <c r="T65" s="30">
        <v>43.439</v>
      </c>
      <c r="U65" s="30">
        <v>55.98</v>
      </c>
      <c r="V65" s="30">
        <v>48.603000000000002</v>
      </c>
      <c r="W65" s="30">
        <v>54.048000000000002</v>
      </c>
      <c r="X65" s="30">
        <v>54.725000000000001</v>
      </c>
      <c r="Y65" s="30">
        <v>48.622999999999998</v>
      </c>
      <c r="Z65" s="30">
        <v>46.031999999999996</v>
      </c>
      <c r="AA65" s="30">
        <v>53.573</v>
      </c>
      <c r="AB65" s="30">
        <v>51.906999999999996</v>
      </c>
      <c r="AC65" s="30">
        <v>57.768000000000001</v>
      </c>
      <c r="AD65" s="30">
        <v>62.884999999999998</v>
      </c>
      <c r="AE65" s="30">
        <v>68.557000000000002</v>
      </c>
    </row>
    <row r="66" spans="1:31" x14ac:dyDescent="0.2">
      <c r="A66" s="30" t="s">
        <v>133</v>
      </c>
      <c r="B66" s="35" t="s">
        <v>126</v>
      </c>
      <c r="C66" s="30">
        <v>24.2</v>
      </c>
      <c r="D66" s="30">
        <v>25.123999999999999</v>
      </c>
      <c r="E66" s="30">
        <v>26.609000000000002</v>
      </c>
      <c r="F66" s="30">
        <v>28.187000000000001</v>
      </c>
      <c r="G66" s="30">
        <v>29.536000000000001</v>
      </c>
      <c r="H66" s="30">
        <v>30.786000000000001</v>
      </c>
      <c r="I66" s="30">
        <v>31.524000000000001</v>
      </c>
      <c r="J66" s="30">
        <v>32.624000000000002</v>
      </c>
      <c r="K66" s="30">
        <v>33.801000000000002</v>
      </c>
      <c r="L66" s="30">
        <v>35.807000000000002</v>
      </c>
      <c r="M66" s="30">
        <v>37.533999999999999</v>
      </c>
      <c r="N66" s="30">
        <v>38.585999999999999</v>
      </c>
      <c r="O66" s="30">
        <v>39.468000000000004</v>
      </c>
      <c r="P66" s="30">
        <v>39.805</v>
      </c>
      <c r="Q66" s="30">
        <v>41.174999999999997</v>
      </c>
      <c r="R66" s="30">
        <v>43.238999999999997</v>
      </c>
      <c r="S66" s="30">
        <v>45.277000000000001</v>
      </c>
      <c r="T66" s="30">
        <v>46.819000000000003</v>
      </c>
      <c r="U66" s="30">
        <v>48.292000000000002</v>
      </c>
      <c r="V66" s="30">
        <v>51.572000000000003</v>
      </c>
      <c r="W66" s="30">
        <v>53.188000000000002</v>
      </c>
      <c r="X66" s="30">
        <v>55.262</v>
      </c>
      <c r="Y66" s="30">
        <v>55.265999999999998</v>
      </c>
      <c r="Z66" s="30">
        <v>56.886000000000003</v>
      </c>
      <c r="AA66" s="30">
        <v>58.5</v>
      </c>
      <c r="AB66" s="30">
        <v>61.043999999999997</v>
      </c>
      <c r="AC66" s="30">
        <v>62.084000000000003</v>
      </c>
      <c r="AD66" s="30">
        <v>64.763000000000005</v>
      </c>
      <c r="AE66" s="30">
        <v>66.597999999999999</v>
      </c>
    </row>
    <row r="67" spans="1:31" x14ac:dyDescent="0.2">
      <c r="A67" s="30" t="s">
        <v>135</v>
      </c>
      <c r="B67" s="30" t="s">
        <v>128</v>
      </c>
      <c r="C67" s="30">
        <v>25.361999999999998</v>
      </c>
      <c r="D67" s="30">
        <v>26.161000000000001</v>
      </c>
      <c r="E67" s="30">
        <v>27.523</v>
      </c>
      <c r="F67" s="30">
        <v>28.986999999999998</v>
      </c>
      <c r="G67" s="30">
        <v>30.460999999999999</v>
      </c>
      <c r="H67" s="30">
        <v>31.882000000000001</v>
      </c>
      <c r="I67" s="30">
        <v>32.851999999999997</v>
      </c>
      <c r="J67" s="30">
        <v>34.085999999999999</v>
      </c>
      <c r="K67" s="30">
        <v>35.353999999999999</v>
      </c>
      <c r="L67" s="30">
        <v>37.393999999999998</v>
      </c>
      <c r="M67" s="30">
        <v>38.911000000000001</v>
      </c>
      <c r="N67" s="30">
        <v>39.756</v>
      </c>
      <c r="O67" s="30">
        <v>40.466000000000001</v>
      </c>
      <c r="P67" s="30">
        <v>40.58</v>
      </c>
      <c r="Q67" s="30">
        <v>42.052</v>
      </c>
      <c r="R67" s="30">
        <v>43.981000000000002</v>
      </c>
      <c r="S67" s="30">
        <v>46.024999999999999</v>
      </c>
      <c r="T67" s="30">
        <v>47.570999999999998</v>
      </c>
      <c r="U67" s="30">
        <v>49.201999999999998</v>
      </c>
      <c r="V67" s="30">
        <v>52.142000000000003</v>
      </c>
      <c r="W67" s="30">
        <v>53.665999999999997</v>
      </c>
      <c r="X67" s="30">
        <v>55.683999999999997</v>
      </c>
      <c r="Y67" s="30">
        <v>56.052</v>
      </c>
      <c r="Z67" s="30">
        <v>57.756</v>
      </c>
      <c r="AA67" s="30">
        <v>59.195999999999998</v>
      </c>
      <c r="AB67" s="30">
        <v>61.628999999999998</v>
      </c>
      <c r="AC67" s="30">
        <v>62.537999999999997</v>
      </c>
      <c r="AD67" s="30">
        <v>64.882999999999996</v>
      </c>
      <c r="AE67" s="30">
        <v>66.549000000000007</v>
      </c>
    </row>
    <row r="68" spans="1:31" x14ac:dyDescent="0.2">
      <c r="A68" s="30" t="s">
        <v>137</v>
      </c>
      <c r="B68" s="30" t="s">
        <v>220</v>
      </c>
      <c r="C68" s="30" t="s">
        <v>251</v>
      </c>
      <c r="D68" s="30" t="s">
        <v>251</v>
      </c>
      <c r="E68" s="30" t="s">
        <v>251</v>
      </c>
      <c r="F68" s="30" t="s">
        <v>251</v>
      </c>
      <c r="G68" s="30" t="s">
        <v>251</v>
      </c>
      <c r="H68" s="30" t="s">
        <v>251</v>
      </c>
      <c r="I68" s="30" t="s">
        <v>251</v>
      </c>
      <c r="J68" s="30" t="s">
        <v>251</v>
      </c>
      <c r="K68" s="30" t="s">
        <v>251</v>
      </c>
      <c r="L68" s="30" t="s">
        <v>251</v>
      </c>
      <c r="M68" s="30" t="s">
        <v>251</v>
      </c>
      <c r="N68" s="30" t="s">
        <v>251</v>
      </c>
      <c r="O68" s="30" t="s">
        <v>251</v>
      </c>
      <c r="P68" s="30" t="s">
        <v>251</v>
      </c>
      <c r="Q68" s="30" t="s">
        <v>251</v>
      </c>
      <c r="R68" s="30" t="s">
        <v>251</v>
      </c>
      <c r="S68" s="30" t="s">
        <v>251</v>
      </c>
      <c r="T68" s="30" t="s">
        <v>251</v>
      </c>
      <c r="U68" s="30" t="s">
        <v>251</v>
      </c>
      <c r="V68" s="30" t="s">
        <v>251</v>
      </c>
      <c r="W68" s="30" t="s">
        <v>251</v>
      </c>
      <c r="X68" s="30" t="s">
        <v>251</v>
      </c>
      <c r="Y68" s="30" t="s">
        <v>251</v>
      </c>
      <c r="Z68" s="30" t="s">
        <v>251</v>
      </c>
      <c r="AA68" s="30" t="s">
        <v>251</v>
      </c>
      <c r="AB68" s="30" t="s">
        <v>251</v>
      </c>
      <c r="AC68" s="30" t="s">
        <v>251</v>
      </c>
      <c r="AD68" s="30" t="s">
        <v>251</v>
      </c>
      <c r="AE68" s="30" t="s">
        <v>251</v>
      </c>
    </row>
    <row r="69" spans="1:31" x14ac:dyDescent="0.2">
      <c r="A69" s="30" t="s">
        <v>139</v>
      </c>
      <c r="B69" s="30" t="s">
        <v>221</v>
      </c>
      <c r="C69" s="30" t="s">
        <v>251</v>
      </c>
      <c r="D69" s="30" t="s">
        <v>251</v>
      </c>
      <c r="E69" s="30" t="s">
        <v>251</v>
      </c>
      <c r="F69" s="30" t="s">
        <v>251</v>
      </c>
      <c r="G69" s="30" t="s">
        <v>251</v>
      </c>
      <c r="H69" s="30" t="s">
        <v>251</v>
      </c>
      <c r="I69" s="30" t="s">
        <v>251</v>
      </c>
      <c r="J69" s="30" t="s">
        <v>251</v>
      </c>
      <c r="K69" s="30" t="s">
        <v>251</v>
      </c>
      <c r="L69" s="30" t="s">
        <v>251</v>
      </c>
      <c r="M69" s="30" t="s">
        <v>251</v>
      </c>
      <c r="N69" s="30" t="s">
        <v>251</v>
      </c>
      <c r="O69" s="30" t="s">
        <v>251</v>
      </c>
      <c r="P69" s="30" t="s">
        <v>251</v>
      </c>
      <c r="Q69" s="30" t="s">
        <v>251</v>
      </c>
      <c r="R69" s="30" t="s">
        <v>251</v>
      </c>
      <c r="S69" s="30" t="s">
        <v>251</v>
      </c>
      <c r="T69" s="30" t="s">
        <v>251</v>
      </c>
      <c r="U69" s="30" t="s">
        <v>251</v>
      </c>
      <c r="V69" s="30" t="s">
        <v>251</v>
      </c>
      <c r="W69" s="30" t="s">
        <v>251</v>
      </c>
      <c r="X69" s="30" t="s">
        <v>251</v>
      </c>
      <c r="Y69" s="30" t="s">
        <v>251</v>
      </c>
      <c r="Z69" s="30" t="s">
        <v>251</v>
      </c>
      <c r="AA69" s="30" t="s">
        <v>251</v>
      </c>
      <c r="AB69" s="30" t="s">
        <v>251</v>
      </c>
      <c r="AC69" s="30" t="s">
        <v>251</v>
      </c>
      <c r="AD69" s="30" t="s">
        <v>251</v>
      </c>
      <c r="AE69" s="30" t="s">
        <v>251</v>
      </c>
    </row>
    <row r="70" spans="1:31" x14ac:dyDescent="0.2">
      <c r="A70" s="30" t="s">
        <v>141</v>
      </c>
      <c r="B70" s="30" t="s">
        <v>130</v>
      </c>
      <c r="C70" s="30">
        <v>15.228</v>
      </c>
      <c r="D70" s="30">
        <v>17.033000000000001</v>
      </c>
      <c r="E70" s="30">
        <v>19.425000000000001</v>
      </c>
      <c r="F70" s="30">
        <v>21.872</v>
      </c>
      <c r="G70" s="30">
        <v>22.259</v>
      </c>
      <c r="H70" s="30">
        <v>22.206</v>
      </c>
      <c r="I70" s="30">
        <v>21.244</v>
      </c>
      <c r="J70" s="30">
        <v>21.36</v>
      </c>
      <c r="K70" s="30">
        <v>21.861000000000001</v>
      </c>
      <c r="L70" s="30">
        <v>23.573</v>
      </c>
      <c r="M70" s="30">
        <v>26.798999999999999</v>
      </c>
      <c r="N70" s="30">
        <v>29.384</v>
      </c>
      <c r="O70" s="30">
        <v>31.576000000000001</v>
      </c>
      <c r="P70" s="30">
        <v>33.674999999999997</v>
      </c>
      <c r="Q70" s="30">
        <v>34.235999999999997</v>
      </c>
      <c r="R70" s="30">
        <v>37.360999999999997</v>
      </c>
      <c r="S70" s="30">
        <v>39.353000000000002</v>
      </c>
      <c r="T70" s="30">
        <v>40.865000000000002</v>
      </c>
      <c r="U70" s="30">
        <v>41.033999999999999</v>
      </c>
      <c r="V70" s="30">
        <v>47.174999999999997</v>
      </c>
      <c r="W70" s="30">
        <v>49.576999999999998</v>
      </c>
      <c r="X70" s="30">
        <v>52.139000000000003</v>
      </c>
      <c r="Y70" s="30">
        <v>49.07</v>
      </c>
      <c r="Z70" s="30">
        <v>49.997999999999998</v>
      </c>
      <c r="AA70" s="30">
        <v>53.079000000000001</v>
      </c>
      <c r="AB70" s="30">
        <v>56.561999999999998</v>
      </c>
      <c r="AC70" s="30">
        <v>58.71</v>
      </c>
      <c r="AD70" s="30">
        <v>64.216999999999999</v>
      </c>
      <c r="AE70" s="30">
        <v>67.495999999999995</v>
      </c>
    </row>
    <row r="71" spans="1:31" x14ac:dyDescent="0.2">
      <c r="A71" s="30" t="s">
        <v>143</v>
      </c>
      <c r="B71" s="35" t="s">
        <v>132</v>
      </c>
      <c r="C71" s="30">
        <v>16.210999999999999</v>
      </c>
      <c r="D71" s="30">
        <v>16.677</v>
      </c>
      <c r="E71" s="30">
        <v>16.995000000000001</v>
      </c>
      <c r="F71" s="30">
        <v>18.238</v>
      </c>
      <c r="G71" s="30">
        <v>19.434999999999999</v>
      </c>
      <c r="H71" s="30">
        <v>19.603999999999999</v>
      </c>
      <c r="I71" s="30">
        <v>19.276</v>
      </c>
      <c r="J71" s="30">
        <v>20.268000000000001</v>
      </c>
      <c r="K71" s="30">
        <v>21.465</v>
      </c>
      <c r="L71" s="30">
        <v>23.324000000000002</v>
      </c>
      <c r="M71" s="30">
        <v>24.744</v>
      </c>
      <c r="N71" s="30">
        <v>25.46</v>
      </c>
      <c r="O71" s="30">
        <v>26.509</v>
      </c>
      <c r="P71" s="30">
        <v>26.571999999999999</v>
      </c>
      <c r="Q71" s="30">
        <v>28.15</v>
      </c>
      <c r="R71" s="30">
        <v>31.045999999999999</v>
      </c>
      <c r="S71" s="30">
        <v>33.698999999999998</v>
      </c>
      <c r="T71" s="30">
        <v>36.020000000000003</v>
      </c>
      <c r="U71" s="30">
        <v>38.011000000000003</v>
      </c>
      <c r="V71" s="30">
        <v>41.256999999999998</v>
      </c>
      <c r="W71" s="30">
        <v>44.683</v>
      </c>
      <c r="X71" s="30">
        <v>46.87</v>
      </c>
      <c r="Y71" s="30">
        <v>45.930999999999997</v>
      </c>
      <c r="Z71" s="30">
        <v>46.765000000000001</v>
      </c>
      <c r="AA71" s="30">
        <v>48.503</v>
      </c>
      <c r="AB71" s="30">
        <v>50.756</v>
      </c>
      <c r="AC71" s="30">
        <v>53.831000000000003</v>
      </c>
      <c r="AD71" s="30">
        <v>57.76</v>
      </c>
      <c r="AE71" s="30">
        <v>63.505000000000003</v>
      </c>
    </row>
    <row r="72" spans="1:31" x14ac:dyDescent="0.2">
      <c r="A72" s="30" t="s">
        <v>145</v>
      </c>
      <c r="B72" s="35" t="s">
        <v>134</v>
      </c>
      <c r="C72" s="30">
        <v>15.093</v>
      </c>
      <c r="D72" s="30">
        <v>15.835000000000001</v>
      </c>
      <c r="E72" s="30">
        <v>16.175999999999998</v>
      </c>
      <c r="F72" s="30">
        <v>17.276</v>
      </c>
      <c r="G72" s="30">
        <v>18.28</v>
      </c>
      <c r="H72" s="30">
        <v>18.504999999999999</v>
      </c>
      <c r="I72" s="30">
        <v>18.265000000000001</v>
      </c>
      <c r="J72" s="30">
        <v>18.826000000000001</v>
      </c>
      <c r="K72" s="30">
        <v>19.803000000000001</v>
      </c>
      <c r="L72" s="30">
        <v>21.745999999999999</v>
      </c>
      <c r="M72" s="30">
        <v>23.350999999999999</v>
      </c>
      <c r="N72" s="30">
        <v>24.454999999999998</v>
      </c>
      <c r="O72" s="30">
        <v>26.033999999999999</v>
      </c>
      <c r="P72" s="30">
        <v>26.213000000000001</v>
      </c>
      <c r="Q72" s="30">
        <v>27.266999999999999</v>
      </c>
      <c r="R72" s="30">
        <v>29.675000000000001</v>
      </c>
      <c r="S72" s="30">
        <v>32.384</v>
      </c>
      <c r="T72" s="30">
        <v>34.595999999999997</v>
      </c>
      <c r="U72" s="30">
        <v>36.521000000000001</v>
      </c>
      <c r="V72" s="30">
        <v>39.960999999999999</v>
      </c>
      <c r="W72" s="30">
        <v>43.183999999999997</v>
      </c>
      <c r="X72" s="30">
        <v>45.008000000000003</v>
      </c>
      <c r="Y72" s="30">
        <v>44.286000000000001</v>
      </c>
      <c r="Z72" s="30">
        <v>45.250999999999998</v>
      </c>
      <c r="AA72" s="30">
        <v>47.247</v>
      </c>
      <c r="AB72" s="30">
        <v>48.777000000000001</v>
      </c>
      <c r="AC72" s="30">
        <v>51.67</v>
      </c>
      <c r="AD72" s="30">
        <v>55.874000000000002</v>
      </c>
      <c r="AE72" s="30">
        <v>62.116999999999997</v>
      </c>
    </row>
    <row r="73" spans="1:31" x14ac:dyDescent="0.2">
      <c r="A73" s="30" t="s">
        <v>147</v>
      </c>
      <c r="B73" s="30" t="s">
        <v>136</v>
      </c>
      <c r="C73" s="30">
        <v>44.167000000000002</v>
      </c>
      <c r="D73" s="30">
        <v>48.72</v>
      </c>
      <c r="E73" s="30">
        <v>50.878</v>
      </c>
      <c r="F73" s="30">
        <v>53.421999999999997</v>
      </c>
      <c r="G73" s="30">
        <v>56.320999999999998</v>
      </c>
      <c r="H73" s="30">
        <v>57.545000000000002</v>
      </c>
      <c r="I73" s="30">
        <v>55.915999999999997</v>
      </c>
      <c r="J73" s="30">
        <v>57.62</v>
      </c>
      <c r="K73" s="30">
        <v>59.414999999999999</v>
      </c>
      <c r="L73" s="30">
        <v>63.683999999999997</v>
      </c>
      <c r="M73" s="30">
        <v>61.960999999999999</v>
      </c>
      <c r="N73" s="30">
        <v>61.384999999999998</v>
      </c>
      <c r="O73" s="30">
        <v>63.87</v>
      </c>
      <c r="P73" s="30">
        <v>62.488999999999997</v>
      </c>
      <c r="Q73" s="30">
        <v>60.326000000000001</v>
      </c>
      <c r="R73" s="30">
        <v>62.654000000000003</v>
      </c>
      <c r="S73" s="30">
        <v>67.316999999999993</v>
      </c>
      <c r="T73" s="30">
        <v>70.228999999999999</v>
      </c>
      <c r="U73" s="30">
        <v>73.629000000000005</v>
      </c>
      <c r="V73" s="30">
        <v>80.745000000000005</v>
      </c>
      <c r="W73" s="30">
        <v>83.617000000000004</v>
      </c>
      <c r="X73" s="30">
        <v>85.747</v>
      </c>
      <c r="Y73" s="30">
        <v>83.492000000000004</v>
      </c>
      <c r="Z73" s="30">
        <v>86.406000000000006</v>
      </c>
      <c r="AA73" s="30">
        <v>86.204999999999998</v>
      </c>
      <c r="AB73" s="30">
        <v>85.852999999999994</v>
      </c>
      <c r="AC73" s="30">
        <v>84.465000000000003</v>
      </c>
      <c r="AD73" s="30">
        <v>88.090999999999994</v>
      </c>
      <c r="AE73" s="30">
        <v>90.704999999999998</v>
      </c>
    </row>
    <row r="74" spans="1:31" x14ac:dyDescent="0.2">
      <c r="A74" s="30" t="s">
        <v>149</v>
      </c>
      <c r="B74" s="30" t="s">
        <v>138</v>
      </c>
      <c r="C74" s="30">
        <v>4.024</v>
      </c>
      <c r="D74" s="30">
        <v>4.3949999999999996</v>
      </c>
      <c r="E74" s="30">
        <v>3.8119999999999998</v>
      </c>
      <c r="F74" s="30">
        <v>3.7919999999999998</v>
      </c>
      <c r="G74" s="30">
        <v>3.9950000000000001</v>
      </c>
      <c r="H74" s="30">
        <v>4.601</v>
      </c>
      <c r="I74" s="30">
        <v>4.984</v>
      </c>
      <c r="J74" s="30">
        <v>4.9740000000000002</v>
      </c>
      <c r="K74" s="30">
        <v>4.835</v>
      </c>
      <c r="L74" s="30">
        <v>5.2640000000000002</v>
      </c>
      <c r="M74" s="30">
        <v>6.1980000000000004</v>
      </c>
      <c r="N74" s="30">
        <v>6.8230000000000004</v>
      </c>
      <c r="O74" s="30">
        <v>7.391</v>
      </c>
      <c r="P74" s="30">
        <v>7.9039999999999999</v>
      </c>
      <c r="Q74" s="30">
        <v>7.9850000000000003</v>
      </c>
      <c r="R74" s="30">
        <v>8.7889999999999997</v>
      </c>
      <c r="S74" s="30">
        <v>9.0709999999999997</v>
      </c>
      <c r="T74" s="30">
        <v>9.7059999999999995</v>
      </c>
      <c r="U74" s="30">
        <v>9.109</v>
      </c>
      <c r="V74" s="30">
        <v>10.220000000000001</v>
      </c>
      <c r="W74" s="30">
        <v>11.646000000000001</v>
      </c>
      <c r="X74" s="30">
        <v>12.092000000000001</v>
      </c>
      <c r="Y74" s="30">
        <v>12.404999999999999</v>
      </c>
      <c r="Z74" s="30">
        <v>11.444000000000001</v>
      </c>
      <c r="AA74" s="30">
        <v>15.324999999999999</v>
      </c>
      <c r="AB74" s="30">
        <v>16.887</v>
      </c>
      <c r="AC74" s="30">
        <v>19.273</v>
      </c>
      <c r="AD74" s="30">
        <v>21.536999999999999</v>
      </c>
      <c r="AE74" s="30">
        <v>32.090000000000003</v>
      </c>
    </row>
    <row r="75" spans="1:31" x14ac:dyDescent="0.2">
      <c r="A75" s="30" t="s">
        <v>151</v>
      </c>
      <c r="B75" s="30" t="s">
        <v>140</v>
      </c>
      <c r="C75" s="30">
        <v>14.196999999999999</v>
      </c>
      <c r="D75" s="30">
        <v>14.497999999999999</v>
      </c>
      <c r="E75" s="30">
        <v>14.986000000000001</v>
      </c>
      <c r="F75" s="30">
        <v>16.265000000000001</v>
      </c>
      <c r="G75" s="30">
        <v>17.248000000000001</v>
      </c>
      <c r="H75" s="30">
        <v>17.111000000000001</v>
      </c>
      <c r="I75" s="30">
        <v>16.794</v>
      </c>
      <c r="J75" s="30">
        <v>17.393000000000001</v>
      </c>
      <c r="K75" s="30">
        <v>18.666</v>
      </c>
      <c r="L75" s="30">
        <v>20.738</v>
      </c>
      <c r="M75" s="30">
        <v>22.885999999999999</v>
      </c>
      <c r="N75" s="30">
        <v>24.297000000000001</v>
      </c>
      <c r="O75" s="30">
        <v>26.018999999999998</v>
      </c>
      <c r="P75" s="30">
        <v>26.234000000000002</v>
      </c>
      <c r="Q75" s="30">
        <v>28.181999999999999</v>
      </c>
      <c r="R75" s="30">
        <v>31.135999999999999</v>
      </c>
      <c r="S75" s="30">
        <v>34.445999999999998</v>
      </c>
      <c r="T75" s="30">
        <v>37.104999999999997</v>
      </c>
      <c r="U75" s="30">
        <v>39.856999999999999</v>
      </c>
      <c r="V75" s="30">
        <v>43.445</v>
      </c>
      <c r="W75" s="30">
        <v>47.351999999999997</v>
      </c>
      <c r="X75" s="30">
        <v>49.661000000000001</v>
      </c>
      <c r="Y75" s="30">
        <v>48.780999999999999</v>
      </c>
      <c r="Z75" s="30">
        <v>50.26</v>
      </c>
      <c r="AA75" s="30">
        <v>51.563000000000002</v>
      </c>
      <c r="AB75" s="30">
        <v>53.354999999999997</v>
      </c>
      <c r="AC75" s="30">
        <v>57.201999999999998</v>
      </c>
      <c r="AD75" s="30">
        <v>62.2</v>
      </c>
      <c r="AE75" s="30">
        <v>66.596999999999994</v>
      </c>
    </row>
    <row r="76" spans="1:31" x14ac:dyDescent="0.2">
      <c r="A76" s="30" t="s">
        <v>153</v>
      </c>
      <c r="B76" s="35" t="s">
        <v>142</v>
      </c>
      <c r="C76" s="30">
        <v>28.977</v>
      </c>
      <c r="D76" s="30">
        <v>28.65</v>
      </c>
      <c r="E76" s="30">
        <v>29.655999999999999</v>
      </c>
      <c r="F76" s="30">
        <v>31.765999999999998</v>
      </c>
      <c r="G76" s="30">
        <v>34.316000000000003</v>
      </c>
      <c r="H76" s="30">
        <v>32.543999999999997</v>
      </c>
      <c r="I76" s="30">
        <v>32.018000000000001</v>
      </c>
      <c r="J76" s="30">
        <v>34.646000000000001</v>
      </c>
      <c r="K76" s="30">
        <v>36.978000000000002</v>
      </c>
      <c r="L76" s="30">
        <v>39.036999999999999</v>
      </c>
      <c r="M76" s="30">
        <v>39.463999999999999</v>
      </c>
      <c r="N76" s="30">
        <v>38.825000000000003</v>
      </c>
      <c r="O76" s="30">
        <v>38.384999999999998</v>
      </c>
      <c r="P76" s="30">
        <v>38.548000000000002</v>
      </c>
      <c r="Q76" s="30">
        <v>41.904000000000003</v>
      </c>
      <c r="R76" s="30">
        <v>46.54</v>
      </c>
      <c r="S76" s="30">
        <v>49.502000000000002</v>
      </c>
      <c r="T76" s="30">
        <v>52.728000000000002</v>
      </c>
      <c r="U76" s="30">
        <v>53.51</v>
      </c>
      <c r="V76" s="30">
        <v>54.158999999999999</v>
      </c>
      <c r="W76" s="30">
        <v>58.764000000000003</v>
      </c>
      <c r="X76" s="30">
        <v>61.76</v>
      </c>
      <c r="Y76" s="30">
        <v>59.533000000000001</v>
      </c>
      <c r="Z76" s="30">
        <v>58.213999999999999</v>
      </c>
      <c r="AA76" s="30">
        <v>58.371000000000002</v>
      </c>
      <c r="AB76" s="30">
        <v>61.198999999999998</v>
      </c>
      <c r="AC76" s="30">
        <v>62.423999999999999</v>
      </c>
      <c r="AD76" s="30">
        <v>64.070999999999998</v>
      </c>
      <c r="AE76" s="30">
        <v>68.888999999999996</v>
      </c>
    </row>
    <row r="77" spans="1:31" x14ac:dyDescent="0.2">
      <c r="A77" s="30" t="s">
        <v>155</v>
      </c>
      <c r="B77" s="35" t="s">
        <v>144</v>
      </c>
      <c r="C77" s="30">
        <v>12.01</v>
      </c>
      <c r="D77" s="30">
        <v>12.333</v>
      </c>
      <c r="E77" s="30">
        <v>12.231</v>
      </c>
      <c r="F77" s="30">
        <v>13.337</v>
      </c>
      <c r="G77" s="30">
        <v>14.250999999999999</v>
      </c>
      <c r="H77" s="30">
        <v>15.334</v>
      </c>
      <c r="I77" s="30">
        <v>14.911</v>
      </c>
      <c r="J77" s="30">
        <v>15.972</v>
      </c>
      <c r="K77" s="30">
        <v>17.048999999999999</v>
      </c>
      <c r="L77" s="30">
        <v>18.643000000000001</v>
      </c>
      <c r="M77" s="30">
        <v>20.216000000000001</v>
      </c>
      <c r="N77" s="30">
        <v>20.843</v>
      </c>
      <c r="O77" s="30">
        <v>21.6</v>
      </c>
      <c r="P77" s="30">
        <v>21.363</v>
      </c>
      <c r="Q77" s="30">
        <v>23.169</v>
      </c>
      <c r="R77" s="30">
        <v>26.274000000000001</v>
      </c>
      <c r="S77" s="30">
        <v>28.649000000000001</v>
      </c>
      <c r="T77" s="30">
        <v>30.754999999999999</v>
      </c>
      <c r="U77" s="30">
        <v>33.5</v>
      </c>
      <c r="V77" s="30">
        <v>37.572000000000003</v>
      </c>
      <c r="W77" s="30">
        <v>40.862000000000002</v>
      </c>
      <c r="X77" s="30">
        <v>43.472999999999999</v>
      </c>
      <c r="Y77" s="30">
        <v>42.646999999999998</v>
      </c>
      <c r="Z77" s="30">
        <v>44.206000000000003</v>
      </c>
      <c r="AA77" s="30">
        <v>46.13</v>
      </c>
      <c r="AB77" s="30">
        <v>49.747999999999998</v>
      </c>
      <c r="AC77" s="30">
        <v>54.173999999999999</v>
      </c>
      <c r="AD77" s="30">
        <v>58.631</v>
      </c>
      <c r="AE77" s="30">
        <v>63.673999999999999</v>
      </c>
    </row>
    <row r="78" spans="1:31" x14ac:dyDescent="0.2">
      <c r="A78" s="30" t="s">
        <v>157</v>
      </c>
      <c r="B78" s="30" t="s">
        <v>146</v>
      </c>
      <c r="C78" s="30">
        <v>10.355</v>
      </c>
      <c r="D78" s="30">
        <v>10.538</v>
      </c>
      <c r="E78" s="30">
        <v>10.542999999999999</v>
      </c>
      <c r="F78" s="30">
        <v>11.635</v>
      </c>
      <c r="G78" s="30">
        <v>12.471</v>
      </c>
      <c r="H78" s="30">
        <v>13.609</v>
      </c>
      <c r="I78" s="30">
        <v>13</v>
      </c>
      <c r="J78" s="30">
        <v>13.646000000000001</v>
      </c>
      <c r="K78" s="30">
        <v>14.976000000000001</v>
      </c>
      <c r="L78" s="30">
        <v>16.734999999999999</v>
      </c>
      <c r="M78" s="30">
        <v>18.655999999999999</v>
      </c>
      <c r="N78" s="30">
        <v>19.536999999999999</v>
      </c>
      <c r="O78" s="30">
        <v>20.774999999999999</v>
      </c>
      <c r="P78" s="30">
        <v>20.327999999999999</v>
      </c>
      <c r="Q78" s="30">
        <v>21.835999999999999</v>
      </c>
      <c r="R78" s="30">
        <v>24.795999999999999</v>
      </c>
      <c r="S78" s="30">
        <v>26.72</v>
      </c>
      <c r="T78" s="30">
        <v>28.824000000000002</v>
      </c>
      <c r="U78" s="30">
        <v>31.576000000000001</v>
      </c>
      <c r="V78" s="30">
        <v>35.423999999999999</v>
      </c>
      <c r="W78" s="30">
        <v>38.746000000000002</v>
      </c>
      <c r="X78" s="30">
        <v>41.368000000000002</v>
      </c>
      <c r="Y78" s="30">
        <v>40.634</v>
      </c>
      <c r="Z78" s="30">
        <v>41.954000000000001</v>
      </c>
      <c r="AA78" s="30">
        <v>43.774999999999999</v>
      </c>
      <c r="AB78" s="30">
        <v>47.366999999999997</v>
      </c>
      <c r="AC78" s="30">
        <v>52.030999999999999</v>
      </c>
      <c r="AD78" s="30">
        <v>56.753</v>
      </c>
      <c r="AE78" s="30">
        <v>62.209000000000003</v>
      </c>
    </row>
    <row r="79" spans="1:31" x14ac:dyDescent="0.2">
      <c r="A79" s="30" t="s">
        <v>158</v>
      </c>
      <c r="B79" s="30" t="s">
        <v>148</v>
      </c>
      <c r="C79" s="30">
        <v>24.867999999999999</v>
      </c>
      <c r="D79" s="30">
        <v>26.193000000000001</v>
      </c>
      <c r="E79" s="30">
        <v>25.35</v>
      </c>
      <c r="F79" s="30">
        <v>26.736000000000001</v>
      </c>
      <c r="G79" s="30">
        <v>28.312999999999999</v>
      </c>
      <c r="H79" s="30">
        <v>29.187000000000001</v>
      </c>
      <c r="I79" s="30">
        <v>30.012</v>
      </c>
      <c r="J79" s="30">
        <v>34.234000000000002</v>
      </c>
      <c r="K79" s="30">
        <v>33.387999999999998</v>
      </c>
      <c r="L79" s="30">
        <v>33.838999999999999</v>
      </c>
      <c r="M79" s="30">
        <v>32.996000000000002</v>
      </c>
      <c r="N79" s="30">
        <v>31.866</v>
      </c>
      <c r="O79" s="30">
        <v>29.355</v>
      </c>
      <c r="P79" s="30">
        <v>30.600999999999999</v>
      </c>
      <c r="Q79" s="30">
        <v>34.83</v>
      </c>
      <c r="R79" s="30">
        <v>39.212000000000003</v>
      </c>
      <c r="S79" s="30">
        <v>45.478000000000002</v>
      </c>
      <c r="T79" s="30">
        <v>47.606000000000002</v>
      </c>
      <c r="U79" s="30">
        <v>50.279000000000003</v>
      </c>
      <c r="V79" s="30">
        <v>56.313000000000002</v>
      </c>
      <c r="W79" s="30">
        <v>59.31</v>
      </c>
      <c r="X79" s="30">
        <v>61.808</v>
      </c>
      <c r="Y79" s="30">
        <v>60.174999999999997</v>
      </c>
      <c r="Z79" s="30">
        <v>63.851999999999997</v>
      </c>
      <c r="AA79" s="30">
        <v>66.683999999999997</v>
      </c>
      <c r="AB79" s="30">
        <v>70.503</v>
      </c>
      <c r="AC79" s="30">
        <v>72.742000000000004</v>
      </c>
      <c r="AD79" s="30">
        <v>74.778000000000006</v>
      </c>
      <c r="AE79" s="30">
        <v>76.043000000000006</v>
      </c>
    </row>
    <row r="80" spans="1:31" x14ac:dyDescent="0.2">
      <c r="A80" s="30" t="s">
        <v>160</v>
      </c>
      <c r="B80" s="35" t="s">
        <v>150</v>
      </c>
      <c r="C80" s="30">
        <v>20.795000000000002</v>
      </c>
      <c r="D80" s="30">
        <v>21.896000000000001</v>
      </c>
      <c r="E80" s="30">
        <v>23.074999999999999</v>
      </c>
      <c r="F80" s="30">
        <v>24.289000000000001</v>
      </c>
      <c r="G80" s="30">
        <v>25.719000000000001</v>
      </c>
      <c r="H80" s="30">
        <v>26.079000000000001</v>
      </c>
      <c r="I80" s="30">
        <v>27.23</v>
      </c>
      <c r="J80" s="30">
        <v>28.518000000000001</v>
      </c>
      <c r="K80" s="30">
        <v>29.788</v>
      </c>
      <c r="L80" s="30">
        <v>31.216999999999999</v>
      </c>
      <c r="M80" s="30">
        <v>32.198999999999998</v>
      </c>
      <c r="N80" s="30">
        <v>33.116</v>
      </c>
      <c r="O80" s="30">
        <v>34.765999999999998</v>
      </c>
      <c r="P80" s="30">
        <v>35.551000000000002</v>
      </c>
      <c r="Q80" s="30">
        <v>37.595999999999997</v>
      </c>
      <c r="R80" s="30">
        <v>38.981999999999999</v>
      </c>
      <c r="S80" s="30">
        <v>40.735999999999997</v>
      </c>
      <c r="T80" s="30">
        <v>42.628</v>
      </c>
      <c r="U80" s="30">
        <v>44.997999999999998</v>
      </c>
      <c r="V80" s="30">
        <v>47.783000000000001</v>
      </c>
      <c r="W80" s="30">
        <v>49.457999999999998</v>
      </c>
      <c r="X80" s="30">
        <v>51.808</v>
      </c>
      <c r="Y80" s="30">
        <v>53.274999999999999</v>
      </c>
      <c r="Z80" s="30">
        <v>55.536000000000001</v>
      </c>
      <c r="AA80" s="30">
        <v>56.353999999999999</v>
      </c>
      <c r="AB80" s="30">
        <v>56.915999999999997</v>
      </c>
      <c r="AC80" s="30">
        <v>58.366</v>
      </c>
      <c r="AD80" s="30">
        <v>59.920999999999999</v>
      </c>
      <c r="AE80" s="30">
        <v>61.506999999999998</v>
      </c>
    </row>
    <row r="81" spans="1:31" x14ac:dyDescent="0.2">
      <c r="A81" s="30" t="s">
        <v>162</v>
      </c>
      <c r="B81" s="35" t="s">
        <v>152</v>
      </c>
      <c r="C81" s="30">
        <v>27.888000000000002</v>
      </c>
      <c r="D81" s="30">
        <v>29.475999999999999</v>
      </c>
      <c r="E81" s="30">
        <v>30.23</v>
      </c>
      <c r="F81" s="30">
        <v>30.539000000000001</v>
      </c>
      <c r="G81" s="30">
        <v>31.329000000000001</v>
      </c>
      <c r="H81" s="30">
        <v>30.206</v>
      </c>
      <c r="I81" s="30">
        <v>30.58</v>
      </c>
      <c r="J81" s="30">
        <v>31.414000000000001</v>
      </c>
      <c r="K81" s="30">
        <v>31.553000000000001</v>
      </c>
      <c r="L81" s="30">
        <v>32.884</v>
      </c>
      <c r="M81" s="30">
        <v>32.984000000000002</v>
      </c>
      <c r="N81" s="30">
        <v>33.366</v>
      </c>
      <c r="O81" s="30">
        <v>33.993000000000002</v>
      </c>
      <c r="P81" s="30">
        <v>35.356999999999999</v>
      </c>
      <c r="Q81" s="30">
        <v>36.801000000000002</v>
      </c>
      <c r="R81" s="30">
        <v>37.984000000000002</v>
      </c>
      <c r="S81" s="30">
        <v>39.47</v>
      </c>
      <c r="T81" s="30">
        <v>41.164000000000001</v>
      </c>
      <c r="U81" s="30">
        <v>42.134999999999998</v>
      </c>
      <c r="V81" s="30">
        <v>44.710999999999999</v>
      </c>
      <c r="W81" s="30">
        <v>46.817999999999998</v>
      </c>
      <c r="X81" s="30">
        <v>48.451000000000001</v>
      </c>
      <c r="Y81" s="30">
        <v>49.573999999999998</v>
      </c>
      <c r="Z81" s="30">
        <v>51.26</v>
      </c>
      <c r="AA81" s="30">
        <v>52.786999999999999</v>
      </c>
      <c r="AB81" s="30">
        <v>54.27</v>
      </c>
      <c r="AC81" s="30">
        <v>56.244999999999997</v>
      </c>
      <c r="AD81" s="30">
        <v>58.793999999999997</v>
      </c>
      <c r="AE81" s="30">
        <v>59.594999999999999</v>
      </c>
    </row>
    <row r="82" spans="1:31" x14ac:dyDescent="0.2">
      <c r="A82" s="30" t="s">
        <v>164</v>
      </c>
      <c r="B82" s="35" t="s">
        <v>154</v>
      </c>
      <c r="C82" s="30">
        <v>19.456</v>
      </c>
      <c r="D82" s="30">
        <v>20.465</v>
      </c>
      <c r="E82" s="30">
        <v>21.719000000000001</v>
      </c>
      <c r="F82" s="30">
        <v>23.097000000000001</v>
      </c>
      <c r="G82" s="30">
        <v>24.645</v>
      </c>
      <c r="H82" s="30">
        <v>25.286999999999999</v>
      </c>
      <c r="I82" s="30">
        <v>26.585000000000001</v>
      </c>
      <c r="J82" s="30">
        <v>27.957000000000001</v>
      </c>
      <c r="K82" s="30">
        <v>29.431999999999999</v>
      </c>
      <c r="L82" s="30">
        <v>30.876999999999999</v>
      </c>
      <c r="M82" s="30">
        <v>32.015999999999998</v>
      </c>
      <c r="N82" s="30">
        <v>33.027000000000001</v>
      </c>
      <c r="O82" s="30">
        <v>34.854999999999997</v>
      </c>
      <c r="P82" s="30">
        <v>35.539000000000001</v>
      </c>
      <c r="Q82" s="30">
        <v>37.683999999999997</v>
      </c>
      <c r="R82" s="30">
        <v>39.101999999999997</v>
      </c>
      <c r="S82" s="30">
        <v>40.898000000000003</v>
      </c>
      <c r="T82" s="30">
        <v>42.820999999999998</v>
      </c>
      <c r="U82" s="30">
        <v>45.414000000000001</v>
      </c>
      <c r="V82" s="30">
        <v>48.228999999999999</v>
      </c>
      <c r="W82" s="30">
        <v>49.835999999999999</v>
      </c>
      <c r="X82" s="30">
        <v>52.293999999999997</v>
      </c>
      <c r="Y82" s="30">
        <v>53.811999999999998</v>
      </c>
      <c r="Z82" s="30">
        <v>56.156999999999996</v>
      </c>
      <c r="AA82" s="30">
        <v>56.872999999999998</v>
      </c>
      <c r="AB82" s="30">
        <v>57.304000000000002</v>
      </c>
      <c r="AC82" s="30">
        <v>58.679000000000002</v>
      </c>
      <c r="AD82" s="30">
        <v>60.093000000000004</v>
      </c>
      <c r="AE82" s="30">
        <v>61.792000000000002</v>
      </c>
    </row>
    <row r="83" spans="1:31" x14ac:dyDescent="0.2">
      <c r="A83" s="30" t="s">
        <v>166</v>
      </c>
      <c r="B83" s="30" t="s">
        <v>156</v>
      </c>
      <c r="C83" s="30">
        <v>19.756</v>
      </c>
      <c r="D83" s="30">
        <v>20.561</v>
      </c>
      <c r="E83" s="30">
        <v>20.658000000000001</v>
      </c>
      <c r="F83" s="30">
        <v>21.681000000000001</v>
      </c>
      <c r="G83" s="30">
        <v>23.763999999999999</v>
      </c>
      <c r="H83" s="30">
        <v>24.167000000000002</v>
      </c>
      <c r="I83" s="30">
        <v>25.074999999999999</v>
      </c>
      <c r="J83" s="30">
        <v>25.597999999999999</v>
      </c>
      <c r="K83" s="30">
        <v>26.861000000000001</v>
      </c>
      <c r="L83" s="30">
        <v>27.475999999999999</v>
      </c>
      <c r="M83" s="30">
        <v>28.41</v>
      </c>
      <c r="N83" s="30">
        <v>29.349</v>
      </c>
      <c r="O83" s="30">
        <v>31.492000000000001</v>
      </c>
      <c r="P83" s="30">
        <v>31.437000000000001</v>
      </c>
      <c r="Q83" s="30">
        <v>33.701000000000001</v>
      </c>
      <c r="R83" s="30">
        <v>35.802</v>
      </c>
      <c r="S83" s="30">
        <v>38.052999999999997</v>
      </c>
      <c r="T83" s="30">
        <v>39.915999999999997</v>
      </c>
      <c r="U83" s="30">
        <v>43.526000000000003</v>
      </c>
      <c r="V83" s="30">
        <v>46.651000000000003</v>
      </c>
      <c r="W83" s="30">
        <v>48.026000000000003</v>
      </c>
      <c r="X83" s="30">
        <v>50.604999999999997</v>
      </c>
      <c r="Y83" s="30">
        <v>52.238</v>
      </c>
      <c r="Z83" s="30">
        <v>55.206000000000003</v>
      </c>
      <c r="AA83" s="30">
        <v>55.901000000000003</v>
      </c>
      <c r="AB83" s="30">
        <v>56.783999999999999</v>
      </c>
      <c r="AC83" s="30">
        <v>59.003999999999998</v>
      </c>
      <c r="AD83" s="30">
        <v>60.808999999999997</v>
      </c>
      <c r="AE83" s="30">
        <v>62.304000000000002</v>
      </c>
    </row>
    <row r="84" spans="1:31" x14ac:dyDescent="0.2">
      <c r="A84" s="30" t="s">
        <v>168</v>
      </c>
      <c r="B84" s="30" t="s">
        <v>250</v>
      </c>
      <c r="C84" s="30">
        <v>21.251999999999999</v>
      </c>
      <c r="D84" s="30">
        <v>22.54</v>
      </c>
      <c r="E84" s="30">
        <v>24.975000000000001</v>
      </c>
      <c r="F84" s="30">
        <v>26.576000000000001</v>
      </c>
      <c r="G84" s="30">
        <v>27.771999999999998</v>
      </c>
      <c r="H84" s="30">
        <v>28.907</v>
      </c>
      <c r="I84" s="30">
        <v>30.715</v>
      </c>
      <c r="J84" s="30">
        <v>32.944000000000003</v>
      </c>
      <c r="K84" s="30">
        <v>34.603000000000002</v>
      </c>
      <c r="L84" s="30">
        <v>36.805</v>
      </c>
      <c r="M84" s="30">
        <v>38.079000000000001</v>
      </c>
      <c r="N84" s="30">
        <v>39.21</v>
      </c>
      <c r="O84" s="30">
        <v>40.982999999999997</v>
      </c>
      <c r="P84" s="30">
        <v>42.356000000000002</v>
      </c>
      <c r="Q84" s="30">
        <v>44.47</v>
      </c>
      <c r="R84" s="30">
        <v>45.073</v>
      </c>
      <c r="S84" s="30">
        <v>46.177999999999997</v>
      </c>
      <c r="T84" s="30">
        <v>48.051000000000002</v>
      </c>
      <c r="U84" s="30">
        <v>49.527000000000001</v>
      </c>
      <c r="V84" s="30">
        <v>51.573</v>
      </c>
      <c r="W84" s="30">
        <v>53.472999999999999</v>
      </c>
      <c r="X84" s="30">
        <v>55.826000000000001</v>
      </c>
      <c r="Y84" s="30">
        <v>57.703000000000003</v>
      </c>
      <c r="Z84" s="30">
        <v>59.610999999999997</v>
      </c>
      <c r="AA84" s="30">
        <v>60.072000000000003</v>
      </c>
      <c r="AB84" s="30">
        <v>59.798999999999999</v>
      </c>
      <c r="AC84" s="30">
        <v>60.249000000000002</v>
      </c>
      <c r="AD84" s="30">
        <v>61.36</v>
      </c>
      <c r="AE84" s="30">
        <v>62.558</v>
      </c>
    </row>
    <row r="85" spans="1:31" x14ac:dyDescent="0.2">
      <c r="A85" s="30" t="s">
        <v>170</v>
      </c>
      <c r="B85" s="30" t="s">
        <v>211</v>
      </c>
      <c r="C85" s="30" t="s">
        <v>251</v>
      </c>
      <c r="D85" s="30" t="s">
        <v>251</v>
      </c>
      <c r="E85" s="30" t="s">
        <v>251</v>
      </c>
      <c r="F85" s="30" t="s">
        <v>251</v>
      </c>
      <c r="G85" s="30" t="s">
        <v>251</v>
      </c>
      <c r="H85" s="30" t="s">
        <v>251</v>
      </c>
      <c r="I85" s="30" t="s">
        <v>251</v>
      </c>
      <c r="J85" s="30" t="s">
        <v>251</v>
      </c>
      <c r="K85" s="30" t="s">
        <v>251</v>
      </c>
      <c r="L85" s="30" t="s">
        <v>251</v>
      </c>
      <c r="M85" s="30" t="s">
        <v>251</v>
      </c>
      <c r="N85" s="30" t="s">
        <v>251</v>
      </c>
      <c r="O85" s="30" t="s">
        <v>251</v>
      </c>
      <c r="P85" s="30" t="s">
        <v>251</v>
      </c>
      <c r="Q85" s="30" t="s">
        <v>251</v>
      </c>
      <c r="R85" s="30" t="s">
        <v>251</v>
      </c>
      <c r="S85" s="30" t="s">
        <v>251</v>
      </c>
      <c r="T85" s="30" t="s">
        <v>251</v>
      </c>
      <c r="U85" s="30" t="s">
        <v>251</v>
      </c>
      <c r="V85" s="30" t="s">
        <v>251</v>
      </c>
      <c r="W85" s="30" t="s">
        <v>251</v>
      </c>
      <c r="X85" s="30" t="s">
        <v>251</v>
      </c>
      <c r="Y85" s="30" t="s">
        <v>251</v>
      </c>
      <c r="Z85" s="30" t="s">
        <v>251</v>
      </c>
      <c r="AA85" s="30" t="s">
        <v>251</v>
      </c>
      <c r="AB85" s="30" t="s">
        <v>251</v>
      </c>
      <c r="AC85" s="30" t="s">
        <v>251</v>
      </c>
      <c r="AD85" s="30" t="s">
        <v>251</v>
      </c>
      <c r="AE85" s="30" t="s">
        <v>251</v>
      </c>
    </row>
    <row r="86" spans="1:31" x14ac:dyDescent="0.2">
      <c r="A86" s="30" t="s">
        <v>172</v>
      </c>
      <c r="B86" s="30" t="s">
        <v>212</v>
      </c>
      <c r="C86" s="30" t="s">
        <v>251</v>
      </c>
      <c r="D86" s="30" t="s">
        <v>251</v>
      </c>
      <c r="E86" s="30" t="s">
        <v>251</v>
      </c>
      <c r="F86" s="30" t="s">
        <v>251</v>
      </c>
      <c r="G86" s="30" t="s">
        <v>251</v>
      </c>
      <c r="H86" s="30" t="s">
        <v>251</v>
      </c>
      <c r="I86" s="30" t="s">
        <v>251</v>
      </c>
      <c r="J86" s="30" t="s">
        <v>251</v>
      </c>
      <c r="K86" s="30" t="s">
        <v>251</v>
      </c>
      <c r="L86" s="30" t="s">
        <v>251</v>
      </c>
      <c r="M86" s="30" t="s">
        <v>251</v>
      </c>
      <c r="N86" s="30" t="s">
        <v>251</v>
      </c>
      <c r="O86" s="30" t="s">
        <v>251</v>
      </c>
      <c r="P86" s="30" t="s">
        <v>251</v>
      </c>
      <c r="Q86" s="30" t="s">
        <v>251</v>
      </c>
      <c r="R86" s="30" t="s">
        <v>251</v>
      </c>
      <c r="S86" s="30" t="s">
        <v>251</v>
      </c>
      <c r="T86" s="30" t="s">
        <v>251</v>
      </c>
      <c r="U86" s="30" t="s">
        <v>251</v>
      </c>
      <c r="V86" s="30" t="s">
        <v>251</v>
      </c>
      <c r="W86" s="30" t="s">
        <v>251</v>
      </c>
      <c r="X86" s="30" t="s">
        <v>251</v>
      </c>
      <c r="Y86" s="30" t="s">
        <v>251</v>
      </c>
      <c r="Z86" s="30" t="s">
        <v>251</v>
      </c>
      <c r="AA86" s="30" t="s">
        <v>251</v>
      </c>
      <c r="AB86" s="30" t="s">
        <v>251</v>
      </c>
      <c r="AC86" s="30" t="s">
        <v>251</v>
      </c>
      <c r="AD86" s="30" t="s">
        <v>251</v>
      </c>
      <c r="AE86" s="30" t="s">
        <v>251</v>
      </c>
    </row>
    <row r="87" spans="1:31" x14ac:dyDescent="0.2">
      <c r="A87" s="30" t="s">
        <v>174</v>
      </c>
      <c r="B87" s="30" t="s">
        <v>159</v>
      </c>
      <c r="C87" s="30">
        <v>9.67</v>
      </c>
      <c r="D87" s="30">
        <v>10.348000000000001</v>
      </c>
      <c r="E87" s="30">
        <v>11.683999999999999</v>
      </c>
      <c r="F87" s="30">
        <v>13.555999999999999</v>
      </c>
      <c r="G87" s="30">
        <v>14.202</v>
      </c>
      <c r="H87" s="30">
        <v>13.82</v>
      </c>
      <c r="I87" s="30">
        <v>14.589</v>
      </c>
      <c r="J87" s="30">
        <v>15.927</v>
      </c>
      <c r="K87" s="30">
        <v>17.449000000000002</v>
      </c>
      <c r="L87" s="30">
        <v>19.233000000000001</v>
      </c>
      <c r="M87" s="30">
        <v>20.611000000000001</v>
      </c>
      <c r="N87" s="30">
        <v>21.373999999999999</v>
      </c>
      <c r="O87" s="30">
        <v>22.038</v>
      </c>
      <c r="P87" s="30">
        <v>22.911000000000001</v>
      </c>
      <c r="Q87" s="30">
        <v>24.640999999999998</v>
      </c>
      <c r="R87" s="30">
        <v>26.661000000000001</v>
      </c>
      <c r="S87" s="30">
        <v>29.550999999999998</v>
      </c>
      <c r="T87" s="30">
        <v>32</v>
      </c>
      <c r="U87" s="30">
        <v>34.853000000000002</v>
      </c>
      <c r="V87" s="30">
        <v>39.835999999999999</v>
      </c>
      <c r="W87" s="30">
        <v>41.201000000000001</v>
      </c>
      <c r="X87" s="30">
        <v>43.555999999999997</v>
      </c>
      <c r="Y87" s="30">
        <v>42.607999999999997</v>
      </c>
      <c r="Z87" s="30">
        <v>43.871000000000002</v>
      </c>
      <c r="AA87" s="30">
        <v>46.061</v>
      </c>
      <c r="AB87" s="30">
        <v>47.683</v>
      </c>
      <c r="AC87" s="30">
        <v>49.209000000000003</v>
      </c>
      <c r="AD87" s="30">
        <v>50.05</v>
      </c>
      <c r="AE87" s="30">
        <v>55.567</v>
      </c>
    </row>
    <row r="88" spans="1:31" x14ac:dyDescent="0.2">
      <c r="A88" s="30" t="s">
        <v>176</v>
      </c>
      <c r="B88" s="35" t="s">
        <v>161</v>
      </c>
      <c r="C88" s="30">
        <v>28.809000000000001</v>
      </c>
      <c r="D88" s="30">
        <v>29.891999999999999</v>
      </c>
      <c r="E88" s="30">
        <v>29.783000000000001</v>
      </c>
      <c r="F88" s="30">
        <v>32.293999999999997</v>
      </c>
      <c r="G88" s="30">
        <v>33.968000000000004</v>
      </c>
      <c r="H88" s="30">
        <v>33.725999999999999</v>
      </c>
      <c r="I88" s="30">
        <v>34.847000000000001</v>
      </c>
      <c r="J88" s="30">
        <v>36.843000000000004</v>
      </c>
      <c r="K88" s="30">
        <v>37.920999999999999</v>
      </c>
      <c r="L88" s="30">
        <v>39.831000000000003</v>
      </c>
      <c r="M88" s="30">
        <v>41.62</v>
      </c>
      <c r="N88" s="30">
        <v>42.143999999999998</v>
      </c>
      <c r="O88" s="30">
        <v>43.5</v>
      </c>
      <c r="P88" s="30">
        <v>44.17</v>
      </c>
      <c r="Q88" s="30">
        <v>46.02</v>
      </c>
      <c r="R88" s="30">
        <v>48.024999999999999</v>
      </c>
      <c r="S88" s="30">
        <v>49.707999999999998</v>
      </c>
      <c r="T88" s="30">
        <v>51.247999999999998</v>
      </c>
      <c r="U88" s="30">
        <v>54.162999999999997</v>
      </c>
      <c r="V88" s="30">
        <v>58.073</v>
      </c>
      <c r="W88" s="30">
        <v>59.284999999999997</v>
      </c>
      <c r="X88" s="30">
        <v>61.497999999999998</v>
      </c>
      <c r="Y88" s="30">
        <v>60.707000000000001</v>
      </c>
      <c r="Z88" s="30">
        <v>63.046999999999997</v>
      </c>
      <c r="AA88" s="30">
        <v>66.013000000000005</v>
      </c>
      <c r="AB88" s="30">
        <v>68.834000000000003</v>
      </c>
      <c r="AC88" s="30">
        <v>71.241</v>
      </c>
      <c r="AD88" s="30">
        <v>73.655000000000001</v>
      </c>
      <c r="AE88" s="30">
        <v>76.596000000000004</v>
      </c>
    </row>
    <row r="89" spans="1:31" x14ac:dyDescent="0.2">
      <c r="A89" s="30" t="s">
        <v>178</v>
      </c>
      <c r="B89" s="35" t="s">
        <v>163</v>
      </c>
      <c r="C89" s="30">
        <v>19.684000000000001</v>
      </c>
      <c r="D89" s="30">
        <v>20.113</v>
      </c>
      <c r="E89" s="30">
        <v>20.259</v>
      </c>
      <c r="F89" s="30">
        <v>20.902999999999999</v>
      </c>
      <c r="G89" s="30">
        <v>22.58</v>
      </c>
      <c r="H89" s="30">
        <v>23.896999999999998</v>
      </c>
      <c r="I89" s="30">
        <v>24.93</v>
      </c>
      <c r="J89" s="30">
        <v>26.605</v>
      </c>
      <c r="K89" s="30">
        <v>28.283000000000001</v>
      </c>
      <c r="L89" s="30">
        <v>29.102</v>
      </c>
      <c r="M89" s="30">
        <v>29.994</v>
      </c>
      <c r="N89" s="30">
        <v>31.731999999999999</v>
      </c>
      <c r="O89" s="30">
        <v>34.149000000000001</v>
      </c>
      <c r="P89" s="30">
        <v>34.676000000000002</v>
      </c>
      <c r="Q89" s="30">
        <v>36.28</v>
      </c>
      <c r="R89" s="30">
        <v>36.825000000000003</v>
      </c>
      <c r="S89" s="30">
        <v>38.628</v>
      </c>
      <c r="T89" s="30">
        <v>38.820999999999998</v>
      </c>
      <c r="U89" s="30">
        <v>39.526000000000003</v>
      </c>
      <c r="V89" s="30">
        <v>42.911000000000001</v>
      </c>
      <c r="W89" s="30">
        <v>44.973999999999997</v>
      </c>
      <c r="X89" s="30">
        <v>48.625999999999998</v>
      </c>
      <c r="Y89" s="30">
        <v>48.533999999999999</v>
      </c>
      <c r="Z89" s="30">
        <v>53.226999999999997</v>
      </c>
      <c r="AA89" s="30">
        <v>57.436</v>
      </c>
      <c r="AB89" s="30">
        <v>60.585999999999999</v>
      </c>
      <c r="AC89" s="30">
        <v>65.834000000000003</v>
      </c>
      <c r="AD89" s="30">
        <v>69.504000000000005</v>
      </c>
      <c r="AE89" s="30">
        <v>72.825000000000003</v>
      </c>
    </row>
    <row r="90" spans="1:31" x14ac:dyDescent="0.2">
      <c r="A90" s="30" t="s">
        <v>180</v>
      </c>
      <c r="B90" s="30" t="s">
        <v>165</v>
      </c>
      <c r="C90" s="30">
        <v>20.445</v>
      </c>
      <c r="D90" s="30">
        <v>20.884</v>
      </c>
      <c r="E90" s="30">
        <v>21.2</v>
      </c>
      <c r="F90" s="30">
        <v>21.798999999999999</v>
      </c>
      <c r="G90" s="30">
        <v>23.206</v>
      </c>
      <c r="H90" s="30">
        <v>24.228000000000002</v>
      </c>
      <c r="I90" s="30">
        <v>24.672000000000001</v>
      </c>
      <c r="J90" s="30">
        <v>26.097999999999999</v>
      </c>
      <c r="K90" s="30">
        <v>27.582000000000001</v>
      </c>
      <c r="L90" s="30">
        <v>28.765999999999998</v>
      </c>
      <c r="M90" s="30">
        <v>29.901</v>
      </c>
      <c r="N90" s="30">
        <v>32.389000000000003</v>
      </c>
      <c r="O90" s="30">
        <v>34.512</v>
      </c>
      <c r="P90" s="30">
        <v>34.942</v>
      </c>
      <c r="Q90" s="30">
        <v>35.908000000000001</v>
      </c>
      <c r="R90" s="30">
        <v>36.164000000000001</v>
      </c>
      <c r="S90" s="30">
        <v>36.999000000000002</v>
      </c>
      <c r="T90" s="30">
        <v>36.814</v>
      </c>
      <c r="U90" s="30">
        <v>37.203000000000003</v>
      </c>
      <c r="V90" s="30">
        <v>39.220999999999997</v>
      </c>
      <c r="W90" s="30">
        <v>39.137999999999998</v>
      </c>
      <c r="X90" s="30">
        <v>43.933</v>
      </c>
      <c r="Y90" s="30">
        <v>44.070999999999998</v>
      </c>
      <c r="Z90" s="30">
        <v>47.375</v>
      </c>
      <c r="AA90" s="30">
        <v>52.786000000000001</v>
      </c>
      <c r="AB90" s="30">
        <v>55.749000000000002</v>
      </c>
      <c r="AC90" s="30">
        <v>59.753999999999998</v>
      </c>
      <c r="AD90" s="30">
        <v>63.511000000000003</v>
      </c>
      <c r="AE90" s="30">
        <v>65.578999999999994</v>
      </c>
    </row>
    <row r="91" spans="1:31" x14ac:dyDescent="0.2">
      <c r="A91" s="30" t="s">
        <v>182</v>
      </c>
      <c r="B91" s="30" t="s">
        <v>167</v>
      </c>
      <c r="C91" s="30">
        <v>19.167999999999999</v>
      </c>
      <c r="D91" s="30">
        <v>19.594000000000001</v>
      </c>
      <c r="E91" s="30">
        <v>19.562000000000001</v>
      </c>
      <c r="F91" s="30">
        <v>20.263000000000002</v>
      </c>
      <c r="G91" s="30">
        <v>22.241</v>
      </c>
      <c r="H91" s="30">
        <v>23.873999999999999</v>
      </c>
      <c r="I91" s="30">
        <v>25.513999999999999</v>
      </c>
      <c r="J91" s="30">
        <v>27.457999999999998</v>
      </c>
      <c r="K91" s="30">
        <v>29.347999999999999</v>
      </c>
      <c r="L91" s="30">
        <v>29.826000000000001</v>
      </c>
      <c r="M91" s="30">
        <v>30.495000000000001</v>
      </c>
      <c r="N91" s="30">
        <v>31.545999999999999</v>
      </c>
      <c r="O91" s="30">
        <v>34.268999999999998</v>
      </c>
      <c r="P91" s="30">
        <v>34.893000000000001</v>
      </c>
      <c r="Q91" s="30">
        <v>37.122</v>
      </c>
      <c r="R91" s="30">
        <v>37.956000000000003</v>
      </c>
      <c r="S91" s="30">
        <v>40.735999999999997</v>
      </c>
      <c r="T91" s="30">
        <v>41.307000000000002</v>
      </c>
      <c r="U91" s="30">
        <v>42.335999999999999</v>
      </c>
      <c r="V91" s="30">
        <v>47.146999999999998</v>
      </c>
      <c r="W91" s="30">
        <v>51.45</v>
      </c>
      <c r="X91" s="30">
        <v>53.936999999999998</v>
      </c>
      <c r="Y91" s="30">
        <v>53.603000000000002</v>
      </c>
      <c r="Z91" s="30">
        <v>59.793999999999997</v>
      </c>
      <c r="AA91" s="30">
        <v>62.786000000000001</v>
      </c>
      <c r="AB91" s="30">
        <v>66.16</v>
      </c>
      <c r="AC91" s="30">
        <v>72.759</v>
      </c>
      <c r="AD91" s="30">
        <v>76.358999999999995</v>
      </c>
      <c r="AE91" s="30">
        <v>81.048000000000002</v>
      </c>
    </row>
    <row r="92" spans="1:31" x14ac:dyDescent="0.2">
      <c r="A92" s="30" t="s">
        <v>184</v>
      </c>
      <c r="B92" s="35" t="s">
        <v>169</v>
      </c>
      <c r="C92" s="30">
        <v>31.748999999999999</v>
      </c>
      <c r="D92" s="30">
        <v>33.051000000000002</v>
      </c>
      <c r="E92" s="30">
        <v>32.853999999999999</v>
      </c>
      <c r="F92" s="30">
        <v>35.996000000000002</v>
      </c>
      <c r="G92" s="30">
        <v>37.654000000000003</v>
      </c>
      <c r="H92" s="30">
        <v>36.881</v>
      </c>
      <c r="I92" s="30">
        <v>38.026000000000003</v>
      </c>
      <c r="J92" s="30">
        <v>40.122</v>
      </c>
      <c r="K92" s="30">
        <v>41.000999999999998</v>
      </c>
      <c r="L92" s="30">
        <v>43.262</v>
      </c>
      <c r="M92" s="30">
        <v>45.337000000000003</v>
      </c>
      <c r="N92" s="30">
        <v>45.484000000000002</v>
      </c>
      <c r="O92" s="30">
        <v>46.523000000000003</v>
      </c>
      <c r="P92" s="30">
        <v>47.238999999999997</v>
      </c>
      <c r="Q92" s="30">
        <v>49.170999999999999</v>
      </c>
      <c r="R92" s="30">
        <v>51.63</v>
      </c>
      <c r="S92" s="30">
        <v>53.281999999999996</v>
      </c>
      <c r="T92" s="30">
        <v>55.244</v>
      </c>
      <c r="U92" s="30">
        <v>58.850999999999999</v>
      </c>
      <c r="V92" s="30">
        <v>62.935000000000002</v>
      </c>
      <c r="W92" s="30">
        <v>63.884999999999998</v>
      </c>
      <c r="X92" s="30">
        <v>65.655000000000001</v>
      </c>
      <c r="Y92" s="30">
        <v>64.641000000000005</v>
      </c>
      <c r="Z92" s="30">
        <v>66.244</v>
      </c>
      <c r="AA92" s="30">
        <v>68.823999999999998</v>
      </c>
      <c r="AB92" s="30">
        <v>71.543999999999997</v>
      </c>
      <c r="AC92" s="30">
        <v>73.049000000000007</v>
      </c>
      <c r="AD92" s="30">
        <v>75.061999999999998</v>
      </c>
      <c r="AE92" s="30">
        <v>77.885000000000005</v>
      </c>
    </row>
    <row r="93" spans="1:31" x14ac:dyDescent="0.2">
      <c r="A93" s="30" t="s">
        <v>186</v>
      </c>
      <c r="B93" s="30" t="s">
        <v>171</v>
      </c>
      <c r="C93" s="30">
        <v>23.722000000000001</v>
      </c>
      <c r="D93" s="30">
        <v>24.170999999999999</v>
      </c>
      <c r="E93" s="30">
        <v>22.733000000000001</v>
      </c>
      <c r="F93" s="30">
        <v>27.071000000000002</v>
      </c>
      <c r="G93" s="30">
        <v>28.305</v>
      </c>
      <c r="H93" s="30">
        <v>27.859000000000002</v>
      </c>
      <c r="I93" s="30">
        <v>28.404</v>
      </c>
      <c r="J93" s="30">
        <v>30.771999999999998</v>
      </c>
      <c r="K93" s="30">
        <v>31.619</v>
      </c>
      <c r="L93" s="30">
        <v>33.972999999999999</v>
      </c>
      <c r="M93" s="30">
        <v>37.029000000000003</v>
      </c>
      <c r="N93" s="30">
        <v>37.713999999999999</v>
      </c>
      <c r="O93" s="30">
        <v>40.51</v>
      </c>
      <c r="P93" s="30">
        <v>41.119</v>
      </c>
      <c r="Q93" s="30">
        <v>43.024999999999999</v>
      </c>
      <c r="R93" s="30">
        <v>48.005000000000003</v>
      </c>
      <c r="S93" s="30">
        <v>51.713000000000001</v>
      </c>
      <c r="T93" s="30">
        <v>53.069000000000003</v>
      </c>
      <c r="U93" s="30">
        <v>58.228999999999999</v>
      </c>
      <c r="V93" s="30">
        <v>61.706000000000003</v>
      </c>
      <c r="W93" s="30">
        <v>62.332999999999998</v>
      </c>
      <c r="X93" s="30">
        <v>62.581000000000003</v>
      </c>
      <c r="Y93" s="30">
        <v>61.024000000000001</v>
      </c>
      <c r="Z93" s="30">
        <v>64.337999999999994</v>
      </c>
      <c r="AA93" s="30">
        <v>66.426000000000002</v>
      </c>
      <c r="AB93" s="30">
        <v>70.590999999999994</v>
      </c>
      <c r="AC93" s="30">
        <v>73.843999999999994</v>
      </c>
      <c r="AD93" s="30">
        <v>77.233999999999995</v>
      </c>
      <c r="AE93" s="30">
        <v>80.078000000000003</v>
      </c>
    </row>
    <row r="94" spans="1:31" x14ac:dyDescent="0.2">
      <c r="A94" s="30" t="s">
        <v>187</v>
      </c>
      <c r="B94" s="30" t="s">
        <v>173</v>
      </c>
      <c r="C94" s="30">
        <v>34.598999999999997</v>
      </c>
      <c r="D94" s="30">
        <v>36.232999999999997</v>
      </c>
      <c r="E94" s="30">
        <v>36.548000000000002</v>
      </c>
      <c r="F94" s="30">
        <v>39.161999999999999</v>
      </c>
      <c r="G94" s="30">
        <v>40.972000000000001</v>
      </c>
      <c r="H94" s="30">
        <v>40.076999999999998</v>
      </c>
      <c r="I94" s="30">
        <v>41.444000000000003</v>
      </c>
      <c r="J94" s="30">
        <v>43.423999999999999</v>
      </c>
      <c r="K94" s="30">
        <v>44.311</v>
      </c>
      <c r="L94" s="30">
        <v>46.53</v>
      </c>
      <c r="M94" s="30">
        <v>48.246000000000002</v>
      </c>
      <c r="N94" s="30">
        <v>48.201000000000001</v>
      </c>
      <c r="O94" s="30">
        <v>48.618000000000002</v>
      </c>
      <c r="P94" s="30">
        <v>49.372</v>
      </c>
      <c r="Q94" s="30">
        <v>51.313000000000002</v>
      </c>
      <c r="R94" s="30">
        <v>52.884</v>
      </c>
      <c r="S94" s="30">
        <v>53.811</v>
      </c>
      <c r="T94" s="30">
        <v>55.985999999999997</v>
      </c>
      <c r="U94" s="30">
        <v>59.045000000000002</v>
      </c>
      <c r="V94" s="30">
        <v>63.34</v>
      </c>
      <c r="W94" s="30">
        <v>64.403000000000006</v>
      </c>
      <c r="X94" s="30">
        <v>66.706999999999994</v>
      </c>
      <c r="Y94" s="30">
        <v>65.887</v>
      </c>
      <c r="Z94" s="30">
        <v>66.879000000000005</v>
      </c>
      <c r="AA94" s="30">
        <v>69.632999999999996</v>
      </c>
      <c r="AB94" s="30">
        <v>71.83</v>
      </c>
      <c r="AC94" s="30">
        <v>72.700999999999993</v>
      </c>
      <c r="AD94" s="30">
        <v>74.212999999999994</v>
      </c>
      <c r="AE94" s="30">
        <v>77.025999999999996</v>
      </c>
    </row>
    <row r="95" spans="1:31" x14ac:dyDescent="0.2">
      <c r="A95" s="30" t="s">
        <v>188</v>
      </c>
      <c r="B95" s="35" t="s">
        <v>175</v>
      </c>
      <c r="C95" s="30">
        <v>40.302</v>
      </c>
      <c r="D95" s="30">
        <v>40.637999999999998</v>
      </c>
      <c r="E95" s="30">
        <v>41.045000000000002</v>
      </c>
      <c r="F95" s="30">
        <v>41.564999999999998</v>
      </c>
      <c r="G95" s="30">
        <v>42.249000000000002</v>
      </c>
      <c r="H95" s="30">
        <v>41.256999999999998</v>
      </c>
      <c r="I95" s="30">
        <v>42.119</v>
      </c>
      <c r="J95" s="30">
        <v>44.444000000000003</v>
      </c>
      <c r="K95" s="30">
        <v>47.460999999999999</v>
      </c>
      <c r="L95" s="30">
        <v>48.533999999999999</v>
      </c>
      <c r="M95" s="30">
        <v>48.786999999999999</v>
      </c>
      <c r="N95" s="30">
        <v>47.048000000000002</v>
      </c>
      <c r="O95" s="30">
        <v>46.956000000000003</v>
      </c>
      <c r="P95" s="30">
        <v>46.668999999999997</v>
      </c>
      <c r="Q95" s="30">
        <v>50.448</v>
      </c>
      <c r="R95" s="30">
        <v>54.673000000000002</v>
      </c>
      <c r="S95" s="30">
        <v>59.847000000000001</v>
      </c>
      <c r="T95" s="30">
        <v>62.966999999999999</v>
      </c>
      <c r="U95" s="30">
        <v>66.156999999999996</v>
      </c>
      <c r="V95" s="30">
        <v>71.096000000000004</v>
      </c>
      <c r="W95" s="30">
        <v>74.831999999999994</v>
      </c>
      <c r="X95" s="30">
        <v>76.620999999999995</v>
      </c>
      <c r="Y95" s="30">
        <v>74.281999999999996</v>
      </c>
      <c r="Z95" s="30">
        <v>79.751000000000005</v>
      </c>
      <c r="AA95" s="30">
        <v>81.087000000000003</v>
      </c>
      <c r="AB95" s="30">
        <v>84.927000000000007</v>
      </c>
      <c r="AC95" s="30">
        <v>89.144000000000005</v>
      </c>
      <c r="AD95" s="30">
        <v>92.718000000000004</v>
      </c>
      <c r="AE95" s="30">
        <v>94.727999999999994</v>
      </c>
    </row>
    <row r="96" spans="1:31" x14ac:dyDescent="0.2">
      <c r="A96" s="30" t="s">
        <v>190</v>
      </c>
      <c r="B96" s="35" t="s">
        <v>177</v>
      </c>
      <c r="C96" s="30">
        <v>49.186</v>
      </c>
      <c r="D96" s="30">
        <v>48.95</v>
      </c>
      <c r="E96" s="30">
        <v>49.197000000000003</v>
      </c>
      <c r="F96" s="30">
        <v>50.033999999999999</v>
      </c>
      <c r="G96" s="30">
        <v>50.018999999999998</v>
      </c>
      <c r="H96" s="30">
        <v>50.890999999999998</v>
      </c>
      <c r="I96" s="30">
        <v>51.643999999999998</v>
      </c>
      <c r="J96" s="30">
        <v>51.790999999999997</v>
      </c>
      <c r="K96" s="30">
        <v>52.634999999999998</v>
      </c>
      <c r="L96" s="30">
        <v>54.014000000000003</v>
      </c>
      <c r="M96" s="30">
        <v>54.774000000000001</v>
      </c>
      <c r="N96" s="30">
        <v>55.514000000000003</v>
      </c>
      <c r="O96" s="30">
        <v>56.427</v>
      </c>
      <c r="P96" s="30">
        <v>57.603000000000002</v>
      </c>
      <c r="Q96" s="30">
        <v>59.465000000000003</v>
      </c>
      <c r="R96" s="30">
        <v>60.722000000000001</v>
      </c>
      <c r="S96" s="30">
        <v>63.719000000000001</v>
      </c>
      <c r="T96" s="30">
        <v>66.763000000000005</v>
      </c>
      <c r="U96" s="30">
        <v>68.070999999999998</v>
      </c>
      <c r="V96" s="30">
        <v>69.48</v>
      </c>
      <c r="W96" s="30">
        <v>71.613</v>
      </c>
      <c r="X96" s="30">
        <v>73.597999999999999</v>
      </c>
      <c r="Y96" s="30">
        <v>74.658000000000001</v>
      </c>
      <c r="Z96" s="30">
        <v>75.445999999999998</v>
      </c>
      <c r="AA96" s="30">
        <v>76.066000000000003</v>
      </c>
      <c r="AB96" s="30">
        <v>77.212999999999994</v>
      </c>
      <c r="AC96" s="30">
        <v>77.722999999999999</v>
      </c>
      <c r="AD96" s="30">
        <v>78.463999999999999</v>
      </c>
      <c r="AE96" s="30">
        <v>80.052000000000007</v>
      </c>
    </row>
    <row r="97" spans="1:31" x14ac:dyDescent="0.2">
      <c r="A97" s="30" t="s">
        <v>192</v>
      </c>
      <c r="B97" s="35" t="s">
        <v>179</v>
      </c>
      <c r="C97" s="30">
        <v>65.975999999999999</v>
      </c>
      <c r="D97" s="30">
        <v>62.015999999999998</v>
      </c>
      <c r="E97" s="30">
        <v>59.616</v>
      </c>
      <c r="F97" s="30">
        <v>59.067</v>
      </c>
      <c r="G97" s="30">
        <v>56.496000000000002</v>
      </c>
      <c r="H97" s="30">
        <v>56.658000000000001</v>
      </c>
      <c r="I97" s="30">
        <v>55.929000000000002</v>
      </c>
      <c r="J97" s="30">
        <v>55.366</v>
      </c>
      <c r="K97" s="30">
        <v>56.283999999999999</v>
      </c>
      <c r="L97" s="30">
        <v>57.454999999999998</v>
      </c>
      <c r="M97" s="30">
        <v>58.241</v>
      </c>
      <c r="N97" s="30">
        <v>60.284999999999997</v>
      </c>
      <c r="O97" s="30">
        <v>62.646000000000001</v>
      </c>
      <c r="P97" s="30">
        <v>63.902999999999999</v>
      </c>
      <c r="Q97" s="30">
        <v>66.91</v>
      </c>
      <c r="R97" s="30">
        <v>67.798000000000002</v>
      </c>
      <c r="S97" s="30">
        <v>71.245000000000005</v>
      </c>
      <c r="T97" s="30">
        <v>74.459999999999994</v>
      </c>
      <c r="U97" s="30">
        <v>76.203000000000003</v>
      </c>
      <c r="V97" s="30">
        <v>76.393000000000001</v>
      </c>
      <c r="W97" s="30">
        <v>78.204999999999998</v>
      </c>
      <c r="X97" s="30">
        <v>80.165000000000006</v>
      </c>
      <c r="Y97" s="30">
        <v>80.445999999999998</v>
      </c>
      <c r="Z97" s="30">
        <v>79.450999999999993</v>
      </c>
      <c r="AA97" s="30">
        <v>77.781999999999996</v>
      </c>
      <c r="AB97" s="30">
        <v>76.617999999999995</v>
      </c>
      <c r="AC97" s="30">
        <v>74.2</v>
      </c>
      <c r="AD97" s="30">
        <v>73.355999999999995</v>
      </c>
      <c r="AE97" s="30">
        <v>73.555999999999997</v>
      </c>
    </row>
    <row r="98" spans="1:31" x14ac:dyDescent="0.2">
      <c r="A98" s="30" t="s">
        <v>194</v>
      </c>
      <c r="B98" s="30" t="s">
        <v>181</v>
      </c>
      <c r="C98" s="30">
        <v>65.480999999999995</v>
      </c>
      <c r="D98" s="30">
        <v>61.698</v>
      </c>
      <c r="E98" s="30">
        <v>59.15</v>
      </c>
      <c r="F98" s="30">
        <v>58.04</v>
      </c>
      <c r="G98" s="30">
        <v>55.332000000000001</v>
      </c>
      <c r="H98" s="30">
        <v>55.276000000000003</v>
      </c>
      <c r="I98" s="30">
        <v>54.783999999999999</v>
      </c>
      <c r="J98" s="30">
        <v>53.737000000000002</v>
      </c>
      <c r="K98" s="30">
        <v>54.674999999999997</v>
      </c>
      <c r="L98" s="30">
        <v>55.633000000000003</v>
      </c>
      <c r="M98" s="30">
        <v>56.372999999999998</v>
      </c>
      <c r="N98" s="30">
        <v>58.363999999999997</v>
      </c>
      <c r="O98" s="30">
        <v>60.511000000000003</v>
      </c>
      <c r="P98" s="30">
        <v>62.311999999999998</v>
      </c>
      <c r="Q98" s="30">
        <v>65.384</v>
      </c>
      <c r="R98" s="30">
        <v>66.093000000000004</v>
      </c>
      <c r="S98" s="30">
        <v>69.52</v>
      </c>
      <c r="T98" s="30">
        <v>72.771000000000001</v>
      </c>
      <c r="U98" s="30">
        <v>74.251000000000005</v>
      </c>
      <c r="V98" s="30">
        <v>74.477999999999994</v>
      </c>
      <c r="W98" s="30">
        <v>76.222999999999999</v>
      </c>
      <c r="X98" s="30">
        <v>77.867999999999995</v>
      </c>
      <c r="Y98" s="30">
        <v>78.817999999999998</v>
      </c>
      <c r="Z98" s="30">
        <v>77.527000000000001</v>
      </c>
      <c r="AA98" s="30">
        <v>75.417000000000002</v>
      </c>
      <c r="AB98" s="30">
        <v>73.653000000000006</v>
      </c>
      <c r="AC98" s="30">
        <v>71.075000000000003</v>
      </c>
      <c r="AD98" s="30">
        <v>69.748999999999995</v>
      </c>
      <c r="AE98" s="30">
        <v>69.605000000000004</v>
      </c>
    </row>
    <row r="99" spans="1:31" x14ac:dyDescent="0.2">
      <c r="A99" s="30" t="s">
        <v>213</v>
      </c>
      <c r="B99" s="30" t="s">
        <v>222</v>
      </c>
      <c r="C99" s="30" t="s">
        <v>251</v>
      </c>
      <c r="D99" s="30" t="s">
        <v>251</v>
      </c>
      <c r="E99" s="30" t="s">
        <v>251</v>
      </c>
      <c r="F99" s="30" t="s">
        <v>251</v>
      </c>
      <c r="G99" s="30" t="s">
        <v>251</v>
      </c>
      <c r="H99" s="30" t="s">
        <v>251</v>
      </c>
      <c r="I99" s="30" t="s">
        <v>251</v>
      </c>
      <c r="J99" s="30" t="s">
        <v>251</v>
      </c>
      <c r="K99" s="30" t="s">
        <v>251</v>
      </c>
      <c r="L99" s="30" t="s">
        <v>251</v>
      </c>
      <c r="M99" s="30" t="s">
        <v>251</v>
      </c>
      <c r="N99" s="30" t="s">
        <v>251</v>
      </c>
      <c r="O99" s="30" t="s">
        <v>251</v>
      </c>
      <c r="P99" s="30" t="s">
        <v>251</v>
      </c>
      <c r="Q99" s="30" t="s">
        <v>251</v>
      </c>
      <c r="R99" s="30" t="s">
        <v>251</v>
      </c>
      <c r="S99" s="30" t="s">
        <v>251</v>
      </c>
      <c r="T99" s="30" t="s">
        <v>251</v>
      </c>
      <c r="U99" s="30" t="s">
        <v>251</v>
      </c>
      <c r="V99" s="30" t="s">
        <v>251</v>
      </c>
      <c r="W99" s="30" t="s">
        <v>251</v>
      </c>
      <c r="X99" s="30" t="s">
        <v>251</v>
      </c>
      <c r="Y99" s="30" t="s">
        <v>251</v>
      </c>
      <c r="Z99" s="30" t="s">
        <v>251</v>
      </c>
      <c r="AA99" s="30" t="s">
        <v>251</v>
      </c>
      <c r="AB99" s="30" t="s">
        <v>251</v>
      </c>
      <c r="AC99" s="30" t="s">
        <v>251</v>
      </c>
      <c r="AD99" s="30" t="s">
        <v>251</v>
      </c>
      <c r="AE99" s="30" t="s">
        <v>251</v>
      </c>
    </row>
    <row r="100" spans="1:31" x14ac:dyDescent="0.2">
      <c r="A100" s="30" t="s">
        <v>214</v>
      </c>
      <c r="B100" s="30" t="s">
        <v>223</v>
      </c>
      <c r="C100" s="30" t="s">
        <v>251</v>
      </c>
      <c r="D100" s="30" t="s">
        <v>251</v>
      </c>
      <c r="E100" s="30" t="s">
        <v>251</v>
      </c>
      <c r="F100" s="30" t="s">
        <v>251</v>
      </c>
      <c r="G100" s="30" t="s">
        <v>251</v>
      </c>
      <c r="H100" s="30" t="s">
        <v>251</v>
      </c>
      <c r="I100" s="30" t="s">
        <v>251</v>
      </c>
      <c r="J100" s="30" t="s">
        <v>251</v>
      </c>
      <c r="K100" s="30" t="s">
        <v>251</v>
      </c>
      <c r="L100" s="30" t="s">
        <v>251</v>
      </c>
      <c r="M100" s="30" t="s">
        <v>251</v>
      </c>
      <c r="N100" s="30" t="s">
        <v>251</v>
      </c>
      <c r="O100" s="30" t="s">
        <v>251</v>
      </c>
      <c r="P100" s="30" t="s">
        <v>251</v>
      </c>
      <c r="Q100" s="30" t="s">
        <v>251</v>
      </c>
      <c r="R100" s="30" t="s">
        <v>251</v>
      </c>
      <c r="S100" s="30" t="s">
        <v>251</v>
      </c>
      <c r="T100" s="30" t="s">
        <v>251</v>
      </c>
      <c r="U100" s="30" t="s">
        <v>251</v>
      </c>
      <c r="V100" s="30" t="s">
        <v>251</v>
      </c>
      <c r="W100" s="30" t="s">
        <v>251</v>
      </c>
      <c r="X100" s="30" t="s">
        <v>251</v>
      </c>
      <c r="Y100" s="30" t="s">
        <v>251</v>
      </c>
      <c r="Z100" s="30" t="s">
        <v>251</v>
      </c>
      <c r="AA100" s="30" t="s">
        <v>251</v>
      </c>
      <c r="AB100" s="30" t="s">
        <v>251</v>
      </c>
      <c r="AC100" s="30" t="s">
        <v>251</v>
      </c>
      <c r="AD100" s="30" t="s">
        <v>251</v>
      </c>
      <c r="AE100" s="30" t="s">
        <v>251</v>
      </c>
    </row>
    <row r="101" spans="1:31" x14ac:dyDescent="0.2">
      <c r="A101" s="30" t="s">
        <v>215</v>
      </c>
      <c r="B101" s="30" t="s">
        <v>183</v>
      </c>
      <c r="C101" s="30">
        <v>71.935000000000002</v>
      </c>
      <c r="D101" s="30">
        <v>65.867000000000004</v>
      </c>
      <c r="E101" s="30">
        <v>65.17</v>
      </c>
      <c r="F101" s="30">
        <v>71.287999999999997</v>
      </c>
      <c r="G101" s="30">
        <v>70.427999999999997</v>
      </c>
      <c r="H101" s="30">
        <v>73.254999999999995</v>
      </c>
      <c r="I101" s="30">
        <v>69.671000000000006</v>
      </c>
      <c r="J101" s="30">
        <v>74.707999999999998</v>
      </c>
      <c r="K101" s="30">
        <v>75.424999999999997</v>
      </c>
      <c r="L101" s="30">
        <v>79.025999999999996</v>
      </c>
      <c r="M101" s="30">
        <v>80.334000000000003</v>
      </c>
      <c r="N101" s="30">
        <v>83.013000000000005</v>
      </c>
      <c r="O101" s="30">
        <v>87.858000000000004</v>
      </c>
      <c r="P101" s="30">
        <v>83.096999999999994</v>
      </c>
      <c r="Q101" s="30">
        <v>85.460999999999999</v>
      </c>
      <c r="R101" s="30">
        <v>88.39</v>
      </c>
      <c r="S101" s="30">
        <v>92.141000000000005</v>
      </c>
      <c r="T101" s="30">
        <v>95.037999999999997</v>
      </c>
      <c r="U101" s="30">
        <v>99.736000000000004</v>
      </c>
      <c r="V101" s="30">
        <v>99.524000000000001</v>
      </c>
      <c r="W101" s="30">
        <v>102.121</v>
      </c>
      <c r="X101" s="30">
        <v>107.51600000000001</v>
      </c>
      <c r="Y101" s="30">
        <v>100.895</v>
      </c>
      <c r="Z101" s="30">
        <v>102.785</v>
      </c>
      <c r="AA101" s="30">
        <v>105.48699999999999</v>
      </c>
      <c r="AB101" s="30">
        <v>110.444</v>
      </c>
      <c r="AC101" s="30">
        <v>109.53700000000001</v>
      </c>
      <c r="AD101" s="30">
        <v>113.474</v>
      </c>
      <c r="AE101" s="30">
        <v>117.18600000000001</v>
      </c>
    </row>
    <row r="102" spans="1:31" x14ac:dyDescent="0.2">
      <c r="A102" s="30" t="s">
        <v>216</v>
      </c>
      <c r="B102" s="35" t="s">
        <v>185</v>
      </c>
      <c r="C102" s="30">
        <v>38.515000000000001</v>
      </c>
      <c r="D102" s="30">
        <v>40.692</v>
      </c>
      <c r="E102" s="30">
        <v>42.68</v>
      </c>
      <c r="F102" s="30">
        <v>44.45</v>
      </c>
      <c r="G102" s="30">
        <v>46.158000000000001</v>
      </c>
      <c r="H102" s="30">
        <v>47.515000000000001</v>
      </c>
      <c r="I102" s="30">
        <v>49.262999999999998</v>
      </c>
      <c r="J102" s="30">
        <v>49.886000000000003</v>
      </c>
      <c r="K102" s="30">
        <v>50.688000000000002</v>
      </c>
      <c r="L102" s="30">
        <v>52.218000000000004</v>
      </c>
      <c r="M102" s="30">
        <v>52.966999999999999</v>
      </c>
      <c r="N102" s="30">
        <v>52.86</v>
      </c>
      <c r="O102" s="30">
        <v>52.838000000000001</v>
      </c>
      <c r="P102" s="30">
        <v>53.972000000000001</v>
      </c>
      <c r="Q102" s="30">
        <v>55.116</v>
      </c>
      <c r="R102" s="30">
        <v>56.610999999999997</v>
      </c>
      <c r="S102" s="30">
        <v>59.341999999999999</v>
      </c>
      <c r="T102" s="30">
        <v>62.293999999999997</v>
      </c>
      <c r="U102" s="30">
        <v>63.344999999999999</v>
      </c>
      <c r="V102" s="30">
        <v>65.471000000000004</v>
      </c>
      <c r="W102" s="30">
        <v>67.790000000000006</v>
      </c>
      <c r="X102" s="30">
        <v>69.787999999999997</v>
      </c>
      <c r="Y102" s="30">
        <v>71.284000000000006</v>
      </c>
      <c r="Z102" s="30">
        <v>73.066000000000003</v>
      </c>
      <c r="AA102" s="30">
        <v>74.945999999999998</v>
      </c>
      <c r="AB102" s="30">
        <v>77.358000000000004</v>
      </c>
      <c r="AC102" s="30">
        <v>79.477000000000004</v>
      </c>
      <c r="AD102" s="30">
        <v>81.09</v>
      </c>
      <c r="AE102" s="30">
        <v>83.433999999999997</v>
      </c>
    </row>
    <row r="103" spans="1:31" x14ac:dyDescent="0.2">
      <c r="A103" s="30" t="s">
        <v>217</v>
      </c>
      <c r="B103" s="30" t="s">
        <v>181</v>
      </c>
      <c r="C103" s="30">
        <v>39.658000000000001</v>
      </c>
      <c r="D103" s="30">
        <v>41.951999999999998</v>
      </c>
      <c r="E103" s="30">
        <v>44.204000000000001</v>
      </c>
      <c r="F103" s="30">
        <v>46.014000000000003</v>
      </c>
      <c r="G103" s="30">
        <v>47.594999999999999</v>
      </c>
      <c r="H103" s="30">
        <v>49.433</v>
      </c>
      <c r="I103" s="30">
        <v>51.575000000000003</v>
      </c>
      <c r="J103" s="30">
        <v>52.523000000000003</v>
      </c>
      <c r="K103" s="30">
        <v>53.619</v>
      </c>
      <c r="L103" s="30">
        <v>54.923000000000002</v>
      </c>
      <c r="M103" s="30">
        <v>55.645000000000003</v>
      </c>
      <c r="N103" s="30">
        <v>55.636000000000003</v>
      </c>
      <c r="O103" s="30">
        <v>55.71</v>
      </c>
      <c r="P103" s="30">
        <v>56.677</v>
      </c>
      <c r="Q103" s="30">
        <v>57.594999999999999</v>
      </c>
      <c r="R103" s="30">
        <v>58.703000000000003</v>
      </c>
      <c r="S103" s="30">
        <v>61.298999999999999</v>
      </c>
      <c r="T103" s="30">
        <v>64.039000000000001</v>
      </c>
      <c r="U103" s="30">
        <v>65.363</v>
      </c>
      <c r="V103" s="30">
        <v>67.537000000000006</v>
      </c>
      <c r="W103" s="30">
        <v>69.953000000000003</v>
      </c>
      <c r="X103" s="30">
        <v>72.108000000000004</v>
      </c>
      <c r="Y103" s="30">
        <v>73.811000000000007</v>
      </c>
      <c r="Z103" s="30">
        <v>75.733000000000004</v>
      </c>
      <c r="AA103" s="30">
        <v>77.436000000000007</v>
      </c>
      <c r="AB103" s="30">
        <v>79.638999999999996</v>
      </c>
      <c r="AC103" s="30">
        <v>81.692999999999998</v>
      </c>
      <c r="AD103" s="30">
        <v>83.242000000000004</v>
      </c>
      <c r="AE103" s="30">
        <v>85.635000000000005</v>
      </c>
    </row>
    <row r="104" spans="1:31" x14ac:dyDescent="0.2">
      <c r="A104" s="30" t="s">
        <v>224</v>
      </c>
      <c r="B104" s="30" t="s">
        <v>183</v>
      </c>
      <c r="C104" s="30">
        <v>32.24</v>
      </c>
      <c r="D104" s="30">
        <v>33.716999999999999</v>
      </c>
      <c r="E104" s="30">
        <v>34.012999999999998</v>
      </c>
      <c r="F104" s="30">
        <v>35.582999999999998</v>
      </c>
      <c r="G104" s="30">
        <v>38.232999999999997</v>
      </c>
      <c r="H104" s="30">
        <v>36.378999999999998</v>
      </c>
      <c r="I104" s="30">
        <v>35.601999999999997</v>
      </c>
      <c r="J104" s="30">
        <v>34.195</v>
      </c>
      <c r="K104" s="30">
        <v>33.231999999999999</v>
      </c>
      <c r="L104" s="30">
        <v>36.084000000000003</v>
      </c>
      <c r="M104" s="30">
        <v>36.99</v>
      </c>
      <c r="N104" s="30">
        <v>36.314999999999998</v>
      </c>
      <c r="O104" s="30">
        <v>35.765000000000001</v>
      </c>
      <c r="P104" s="30">
        <v>37.764000000000003</v>
      </c>
      <c r="Q104" s="30">
        <v>40.063000000000002</v>
      </c>
      <c r="R104" s="30">
        <v>43.548000000000002</v>
      </c>
      <c r="S104" s="30">
        <v>46.915999999999997</v>
      </c>
      <c r="T104" s="30">
        <v>50.936</v>
      </c>
      <c r="U104" s="30">
        <v>50.418999999999997</v>
      </c>
      <c r="V104" s="30">
        <v>52.234000000000002</v>
      </c>
      <c r="W104" s="30">
        <v>53.945</v>
      </c>
      <c r="X104" s="30">
        <v>54.972999999999999</v>
      </c>
      <c r="Y104" s="30">
        <v>55.204000000000001</v>
      </c>
      <c r="Z104" s="30">
        <v>56.122</v>
      </c>
      <c r="AA104" s="30">
        <v>59.064999999999998</v>
      </c>
      <c r="AB104" s="30">
        <v>62.731999999999999</v>
      </c>
      <c r="AC104" s="30">
        <v>65.23</v>
      </c>
      <c r="AD104" s="30">
        <v>67.227999999999994</v>
      </c>
      <c r="AE104" s="30">
        <v>69.257000000000005</v>
      </c>
    </row>
    <row r="105" spans="1:31" x14ac:dyDescent="0.2">
      <c r="A105" s="30" t="s">
        <v>225</v>
      </c>
      <c r="B105" s="35" t="s">
        <v>189</v>
      </c>
      <c r="C105" s="30" t="s">
        <v>3</v>
      </c>
      <c r="D105" s="30" t="s">
        <v>3</v>
      </c>
      <c r="E105" s="30" t="s">
        <v>3</v>
      </c>
      <c r="F105" s="30" t="s">
        <v>3</v>
      </c>
      <c r="G105" s="30" t="s">
        <v>3</v>
      </c>
      <c r="H105" s="30" t="s">
        <v>3</v>
      </c>
      <c r="I105" s="30" t="s">
        <v>3</v>
      </c>
      <c r="J105" s="30" t="s">
        <v>3</v>
      </c>
      <c r="K105" s="30" t="s">
        <v>3</v>
      </c>
      <c r="L105" s="30" t="s">
        <v>3</v>
      </c>
      <c r="M105" s="30" t="s">
        <v>3</v>
      </c>
      <c r="N105" s="30" t="s">
        <v>3</v>
      </c>
      <c r="O105" s="30" t="s">
        <v>3</v>
      </c>
      <c r="P105" s="30" t="s">
        <v>3</v>
      </c>
      <c r="Q105" s="30" t="s">
        <v>3</v>
      </c>
      <c r="R105" s="30" t="s">
        <v>3</v>
      </c>
      <c r="S105" s="30" t="s">
        <v>3</v>
      </c>
      <c r="T105" s="30" t="s">
        <v>3</v>
      </c>
      <c r="U105" s="30" t="s">
        <v>3</v>
      </c>
      <c r="V105" s="30" t="s">
        <v>3</v>
      </c>
      <c r="W105" s="30" t="s">
        <v>3</v>
      </c>
      <c r="X105" s="30" t="s">
        <v>3</v>
      </c>
      <c r="Y105" s="30" t="s">
        <v>3</v>
      </c>
      <c r="Z105" s="30" t="s">
        <v>3</v>
      </c>
      <c r="AA105" s="30" t="s">
        <v>3</v>
      </c>
      <c r="AB105" s="30" t="s">
        <v>3</v>
      </c>
      <c r="AC105" s="30" t="s">
        <v>3</v>
      </c>
      <c r="AD105" s="30" t="s">
        <v>3</v>
      </c>
      <c r="AE105" s="30" t="s">
        <v>3</v>
      </c>
    </row>
    <row r="106" spans="1:31" x14ac:dyDescent="0.2">
      <c r="A106" s="30" t="s">
        <v>226</v>
      </c>
      <c r="B106" s="30" t="s">
        <v>191</v>
      </c>
      <c r="C106" s="30">
        <v>49.511000000000003</v>
      </c>
      <c r="D106" s="30">
        <v>47.79</v>
      </c>
      <c r="E106" s="30">
        <v>49.77</v>
      </c>
      <c r="F106" s="30">
        <v>53.954999999999998</v>
      </c>
      <c r="G106" s="30">
        <v>57.271000000000001</v>
      </c>
      <c r="H106" s="30">
        <v>55.976999999999997</v>
      </c>
      <c r="I106" s="30">
        <v>51.923999999999999</v>
      </c>
      <c r="J106" s="30">
        <v>55.881999999999998</v>
      </c>
      <c r="K106" s="30">
        <v>59.771999999999998</v>
      </c>
      <c r="L106" s="30">
        <v>62.805999999999997</v>
      </c>
      <c r="M106" s="30">
        <v>64.355999999999995</v>
      </c>
      <c r="N106" s="30">
        <v>61.045000000000002</v>
      </c>
      <c r="O106" s="30">
        <v>61.296999999999997</v>
      </c>
      <c r="P106" s="30">
        <v>58.026000000000003</v>
      </c>
      <c r="Q106" s="30">
        <v>59.811999999999998</v>
      </c>
      <c r="R106" s="30">
        <v>65.072999999999993</v>
      </c>
      <c r="S106" s="30">
        <v>66.441999999999993</v>
      </c>
      <c r="T106" s="30">
        <v>67.090999999999994</v>
      </c>
      <c r="U106" s="30">
        <v>71.016000000000005</v>
      </c>
      <c r="V106" s="30">
        <v>73.406000000000006</v>
      </c>
      <c r="W106" s="30">
        <v>74.134</v>
      </c>
      <c r="X106" s="30">
        <v>74.022000000000006</v>
      </c>
      <c r="Y106" s="30">
        <v>72.135000000000005</v>
      </c>
      <c r="Z106" s="30">
        <v>74.756</v>
      </c>
      <c r="AA106" s="30">
        <v>76.992000000000004</v>
      </c>
      <c r="AB106" s="30">
        <v>81.489000000000004</v>
      </c>
      <c r="AC106" s="30">
        <v>84.292000000000002</v>
      </c>
      <c r="AD106" s="30">
        <v>87.537000000000006</v>
      </c>
      <c r="AE106" s="30">
        <v>93.111000000000004</v>
      </c>
    </row>
    <row r="107" spans="1:31" x14ac:dyDescent="0.2">
      <c r="A107" s="30" t="s">
        <v>227</v>
      </c>
      <c r="B107" s="30" t="s">
        <v>193</v>
      </c>
      <c r="C107" s="30">
        <v>21.565000000000001</v>
      </c>
      <c r="D107" s="30">
        <v>22.28</v>
      </c>
      <c r="E107" s="30">
        <v>22.965</v>
      </c>
      <c r="F107" s="30">
        <v>24.446999999999999</v>
      </c>
      <c r="G107" s="30">
        <v>25.488</v>
      </c>
      <c r="H107" s="30">
        <v>26.236999999999998</v>
      </c>
      <c r="I107" s="30">
        <v>26.347000000000001</v>
      </c>
      <c r="J107" s="30">
        <v>28.238</v>
      </c>
      <c r="K107" s="30">
        <v>29.928999999999998</v>
      </c>
      <c r="L107" s="30">
        <v>31.527999999999999</v>
      </c>
      <c r="M107" s="30">
        <v>32.701000000000001</v>
      </c>
      <c r="N107" s="30">
        <v>34.08</v>
      </c>
      <c r="O107" s="30">
        <v>34.564</v>
      </c>
      <c r="P107" s="30">
        <v>34.570999999999998</v>
      </c>
      <c r="Q107" s="30">
        <v>36.273000000000003</v>
      </c>
      <c r="R107" s="30">
        <v>38.508000000000003</v>
      </c>
      <c r="S107" s="30">
        <v>40.651000000000003</v>
      </c>
      <c r="T107" s="30">
        <v>42.283999999999999</v>
      </c>
      <c r="U107" s="30">
        <v>44.646999999999998</v>
      </c>
      <c r="V107" s="30">
        <v>47.151000000000003</v>
      </c>
      <c r="W107" s="30">
        <v>48.976999999999997</v>
      </c>
      <c r="X107" s="30">
        <v>50.412999999999997</v>
      </c>
      <c r="Y107" s="30">
        <v>50.460999999999999</v>
      </c>
      <c r="Z107" s="30">
        <v>52.168999999999997</v>
      </c>
      <c r="AA107" s="30">
        <v>54.351999999999997</v>
      </c>
      <c r="AB107" s="30">
        <v>56.72</v>
      </c>
      <c r="AC107" s="30">
        <v>58.982999999999997</v>
      </c>
      <c r="AD107" s="30">
        <v>62.085999999999999</v>
      </c>
      <c r="AE107" s="30">
        <v>65.438999999999993</v>
      </c>
    </row>
    <row r="108" spans="1:31" x14ac:dyDescent="0.2">
      <c r="A108" s="30" t="s">
        <v>247</v>
      </c>
      <c r="B108" s="30" t="s">
        <v>195</v>
      </c>
      <c r="C108" s="30" t="s">
        <v>251</v>
      </c>
      <c r="D108" s="30" t="s">
        <v>251</v>
      </c>
      <c r="E108" s="30" t="s">
        <v>251</v>
      </c>
      <c r="F108" s="30" t="s">
        <v>251</v>
      </c>
      <c r="G108" s="30" t="s">
        <v>251</v>
      </c>
      <c r="H108" s="30" t="s">
        <v>251</v>
      </c>
      <c r="I108" s="30" t="s">
        <v>251</v>
      </c>
      <c r="J108" s="30" t="s">
        <v>251</v>
      </c>
      <c r="K108" s="30" t="s">
        <v>251</v>
      </c>
      <c r="L108" s="30" t="s">
        <v>251</v>
      </c>
      <c r="M108" s="30" t="s">
        <v>251</v>
      </c>
      <c r="N108" s="30" t="s">
        <v>251</v>
      </c>
      <c r="O108" s="30" t="s">
        <v>251</v>
      </c>
      <c r="P108" s="30" t="s">
        <v>251</v>
      </c>
      <c r="Q108" s="30" t="s">
        <v>251</v>
      </c>
      <c r="R108" s="30" t="s">
        <v>251</v>
      </c>
      <c r="S108" s="30" t="s">
        <v>251</v>
      </c>
      <c r="T108" s="30" t="s">
        <v>251</v>
      </c>
      <c r="U108" s="30" t="s">
        <v>251</v>
      </c>
      <c r="V108" s="30" t="s">
        <v>251</v>
      </c>
      <c r="W108" s="30" t="s">
        <v>251</v>
      </c>
      <c r="X108" s="30" t="s">
        <v>251</v>
      </c>
      <c r="Y108" s="30" t="s">
        <v>251</v>
      </c>
      <c r="Z108" s="30" t="s">
        <v>251</v>
      </c>
      <c r="AA108" s="30" t="s">
        <v>251</v>
      </c>
      <c r="AB108" s="30" t="s">
        <v>251</v>
      </c>
      <c r="AC108" s="30" t="s">
        <v>251</v>
      </c>
      <c r="AD108" s="30" t="s">
        <v>251</v>
      </c>
      <c r="AE108" s="30" t="s">
        <v>251</v>
      </c>
    </row>
    <row r="109" spans="1:31" ht="14.25" x14ac:dyDescent="0.3">
      <c r="A109" s="66" t="s">
        <v>196</v>
      </c>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row>
    <row r="110" spans="1:31" x14ac:dyDescent="0.2">
      <c r="A110" s="67" t="s">
        <v>197</v>
      </c>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row>
    <row r="111" spans="1:31" x14ac:dyDescent="0.2">
      <c r="A111" s="67" t="s">
        <v>198</v>
      </c>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row>
    <row r="112" spans="1:31" x14ac:dyDescent="0.2">
      <c r="A112" s="67" t="s">
        <v>218</v>
      </c>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row>
  </sheetData>
  <mergeCells count="39">
    <mergeCell ref="AE6"/>
    <mergeCell ref="A109:AE109"/>
    <mergeCell ref="A110:AE110"/>
    <mergeCell ref="A111:AE111"/>
    <mergeCell ref="A112:AE112"/>
    <mergeCell ref="Y6"/>
    <mergeCell ref="Z6"/>
    <mergeCell ref="AA6"/>
    <mergeCell ref="AB6"/>
    <mergeCell ref="AC6"/>
    <mergeCell ref="R6"/>
    <mergeCell ref="AD6"/>
    <mergeCell ref="S6"/>
    <mergeCell ref="T6"/>
    <mergeCell ref="U6"/>
    <mergeCell ref="V6"/>
    <mergeCell ref="W6"/>
    <mergeCell ref="X6"/>
    <mergeCell ref="M6"/>
    <mergeCell ref="N6"/>
    <mergeCell ref="O6"/>
    <mergeCell ref="P6"/>
    <mergeCell ref="Q6"/>
    <mergeCell ref="A1:AE1"/>
    <mergeCell ref="A2:AE2"/>
    <mergeCell ref="A3:AE3"/>
    <mergeCell ref="A4:AE4"/>
    <mergeCell ref="A6"/>
    <mergeCell ref="B6"/>
    <mergeCell ref="C6"/>
    <mergeCell ref="D6"/>
    <mergeCell ref="E6"/>
    <mergeCell ref="F6"/>
    <mergeCell ref="G6"/>
    <mergeCell ref="H6"/>
    <mergeCell ref="I6"/>
    <mergeCell ref="J6"/>
    <mergeCell ref="K6"/>
    <mergeCell ref="L6"/>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1E11-7E23-44E0-A188-DD8BCA2E8389}">
  <dimension ref="A1:AZ112"/>
  <sheetViews>
    <sheetView topLeftCell="G1" workbookViewId="0">
      <pane ySplit="6" topLeftCell="A7" activePane="bottomLeft" state="frozen"/>
      <selection pane="bottomLeft" activeCell="G7" sqref="G7"/>
    </sheetView>
  </sheetViews>
  <sheetFormatPr defaultRowHeight="12.75" x14ac:dyDescent="0.2"/>
  <cols>
    <col min="1" max="1" width="9.140625" style="30"/>
    <col min="2" max="2" width="32.7109375" style="30" customWidth="1"/>
    <col min="3" max="31" width="9.140625" style="30"/>
    <col min="32" max="32" width="9.5703125" style="30" bestFit="1" customWidth="1"/>
    <col min="33" max="16384" width="9.140625" style="30"/>
  </cols>
  <sheetData>
    <row r="1" spans="1:52" ht="18" x14ac:dyDescent="0.25">
      <c r="A1" s="62" t="s">
        <v>0</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row>
    <row r="2" spans="1:52" ht="16.5" x14ac:dyDescent="0.25">
      <c r="A2" s="64" t="s">
        <v>326</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row>
    <row r="3" spans="1:52" x14ac:dyDescent="0.2">
      <c r="A3" s="63" t="s">
        <v>1</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row>
    <row r="4" spans="1:52" x14ac:dyDescent="0.2">
      <c r="A4" s="63" t="s">
        <v>249</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30" t="s">
        <v>327</v>
      </c>
    </row>
    <row r="6" spans="1:52" x14ac:dyDescent="0.2">
      <c r="A6" s="65" t="s">
        <v>2</v>
      </c>
      <c r="B6" s="65" t="s">
        <v>3</v>
      </c>
      <c r="C6" s="65" t="s">
        <v>279</v>
      </c>
      <c r="D6" s="65" t="s">
        <v>278</v>
      </c>
      <c r="E6" s="65" t="s">
        <v>277</v>
      </c>
      <c r="F6" s="65" t="s">
        <v>276</v>
      </c>
      <c r="G6" s="65" t="s">
        <v>275</v>
      </c>
      <c r="H6" s="65" t="s">
        <v>274</v>
      </c>
      <c r="I6" s="65" t="s">
        <v>273</v>
      </c>
      <c r="J6" s="65" t="s">
        <v>272</v>
      </c>
      <c r="K6" s="65" t="s">
        <v>271</v>
      </c>
      <c r="L6" s="65" t="s">
        <v>270</v>
      </c>
      <c r="M6" s="65" t="s">
        <v>269</v>
      </c>
      <c r="N6" s="65" t="s">
        <v>268</v>
      </c>
      <c r="O6" s="65" t="s">
        <v>267</v>
      </c>
      <c r="P6" s="65" t="s">
        <v>266</v>
      </c>
      <c r="Q6" s="65" t="s">
        <v>265</v>
      </c>
      <c r="R6" s="65" t="s">
        <v>264</v>
      </c>
      <c r="S6" s="65" t="s">
        <v>263</v>
      </c>
      <c r="T6" s="65" t="s">
        <v>262</v>
      </c>
      <c r="U6" s="65" t="s">
        <v>261</v>
      </c>
      <c r="V6" s="65" t="s">
        <v>260</v>
      </c>
      <c r="W6" s="65" t="s">
        <v>259</v>
      </c>
      <c r="X6" s="65" t="s">
        <v>258</v>
      </c>
      <c r="Y6" s="65" t="s">
        <v>257</v>
      </c>
      <c r="Z6" s="65" t="s">
        <v>256</v>
      </c>
      <c r="AA6" s="65" t="s">
        <v>255</v>
      </c>
      <c r="AB6" s="65" t="s">
        <v>254</v>
      </c>
      <c r="AC6" s="65" t="s">
        <v>253</v>
      </c>
      <c r="AD6" s="65" t="s">
        <v>252</v>
      </c>
      <c r="AE6" s="65" t="s">
        <v>246</v>
      </c>
      <c r="AF6" s="30">
        <f>1998</f>
        <v>1998</v>
      </c>
      <c r="AG6" s="30">
        <f>AF6+1</f>
        <v>1999</v>
      </c>
      <c r="AH6" s="30">
        <f t="shared" ref="AH6:AZ6" si="0">AG6+1</f>
        <v>2000</v>
      </c>
      <c r="AI6" s="30">
        <f t="shared" si="0"/>
        <v>2001</v>
      </c>
      <c r="AJ6" s="30">
        <f t="shared" si="0"/>
        <v>2002</v>
      </c>
      <c r="AK6" s="30">
        <f t="shared" si="0"/>
        <v>2003</v>
      </c>
      <c r="AL6" s="30">
        <f t="shared" si="0"/>
        <v>2004</v>
      </c>
      <c r="AM6" s="30">
        <f t="shared" si="0"/>
        <v>2005</v>
      </c>
      <c r="AN6" s="30">
        <f t="shared" si="0"/>
        <v>2006</v>
      </c>
      <c r="AO6" s="30">
        <f t="shared" si="0"/>
        <v>2007</v>
      </c>
      <c r="AP6" s="30">
        <f t="shared" si="0"/>
        <v>2008</v>
      </c>
      <c r="AQ6" s="30">
        <f t="shared" si="0"/>
        <v>2009</v>
      </c>
      <c r="AR6" s="30">
        <f t="shared" si="0"/>
        <v>2010</v>
      </c>
      <c r="AS6" s="30">
        <f t="shared" si="0"/>
        <v>2011</v>
      </c>
      <c r="AT6" s="30">
        <f t="shared" si="0"/>
        <v>2012</v>
      </c>
      <c r="AU6" s="30">
        <f t="shared" si="0"/>
        <v>2013</v>
      </c>
      <c r="AV6" s="30">
        <f t="shared" si="0"/>
        <v>2014</v>
      </c>
      <c r="AW6" s="30">
        <f t="shared" si="0"/>
        <v>2015</v>
      </c>
      <c r="AX6" s="30">
        <f t="shared" si="0"/>
        <v>2016</v>
      </c>
      <c r="AY6" s="30">
        <f t="shared" si="0"/>
        <v>2017</v>
      </c>
      <c r="AZ6" s="30">
        <f t="shared" si="0"/>
        <v>2018</v>
      </c>
    </row>
    <row r="7" spans="1:52" x14ac:dyDescent="0.2">
      <c r="A7" s="30" t="s">
        <v>17</v>
      </c>
      <c r="B7" s="35" t="s">
        <v>18</v>
      </c>
      <c r="C7" s="30">
        <v>1824.9</v>
      </c>
      <c r="D7" s="30">
        <v>1903</v>
      </c>
      <c r="E7" s="30">
        <v>2049.3000000000002</v>
      </c>
      <c r="F7" s="30">
        <v>2273.6999999999998</v>
      </c>
      <c r="G7" s="30">
        <v>2556</v>
      </c>
      <c r="H7" s="30">
        <v>2877.8</v>
      </c>
      <c r="I7" s="30">
        <v>3055.3</v>
      </c>
      <c r="J7" s="30">
        <v>3434.6</v>
      </c>
      <c r="K7" s="30">
        <v>3872.7</v>
      </c>
      <c r="L7" s="30">
        <v>4366.8</v>
      </c>
      <c r="M7" s="30">
        <v>4925.5</v>
      </c>
      <c r="N7" s="30">
        <v>5462</v>
      </c>
      <c r="O7" s="30">
        <v>6033.5</v>
      </c>
      <c r="P7" s="30">
        <v>6175</v>
      </c>
      <c r="Q7" s="30">
        <v>6631</v>
      </c>
      <c r="R7" s="30">
        <v>7313.8</v>
      </c>
      <c r="S7" s="30">
        <v>7775.7</v>
      </c>
      <c r="T7" s="30">
        <v>8031</v>
      </c>
      <c r="U7" s="30">
        <v>8707.5</v>
      </c>
      <c r="V7" s="30">
        <v>9434.2000000000007</v>
      </c>
      <c r="W7" s="30">
        <v>10069.799999999999</v>
      </c>
      <c r="X7" s="30">
        <v>10624.6</v>
      </c>
      <c r="Y7" s="30">
        <v>10808</v>
      </c>
      <c r="Z7" s="30">
        <v>11381</v>
      </c>
      <c r="AA7" s="30">
        <v>12024.4</v>
      </c>
      <c r="AB7" s="30">
        <v>12826.8</v>
      </c>
      <c r="AC7" s="30">
        <v>13653.2</v>
      </c>
      <c r="AD7" s="30">
        <v>14463.4</v>
      </c>
      <c r="AE7" s="30">
        <v>15393.3</v>
      </c>
      <c r="AF7" s="27">
        <f>GO!D7*0.001</f>
        <v>16216.785</v>
      </c>
      <c r="AG7" s="27">
        <f>GO!E7*0.001</f>
        <v>17272.311000000002</v>
      </c>
      <c r="AH7" s="27">
        <f>GO!F7*0.001</f>
        <v>18623.87</v>
      </c>
      <c r="AI7" s="27">
        <f>GO!G7*0.001</f>
        <v>18888.252</v>
      </c>
      <c r="AJ7" s="27">
        <f>GO!H7*0.001</f>
        <v>19178.255000000001</v>
      </c>
      <c r="AK7" s="27">
        <f>GO!I7*0.001</f>
        <v>20141.243999999999</v>
      </c>
      <c r="AL7" s="27">
        <f>GO!J7*0.001</f>
        <v>21690.16</v>
      </c>
      <c r="AM7" s="27">
        <f>GO!K7*0.001</f>
        <v>23512.947</v>
      </c>
      <c r="AN7" s="27">
        <f>GO!L7*0.001</f>
        <v>24931.355</v>
      </c>
      <c r="AO7" s="27">
        <f>GO!M7*0.001</f>
        <v>26238.5</v>
      </c>
      <c r="AP7" s="27">
        <f>GO!N7*0.001</f>
        <v>26989.208999999999</v>
      </c>
      <c r="AQ7" s="27">
        <f>GO!O7*0.001</f>
        <v>24919.476999999999</v>
      </c>
      <c r="AR7" s="27">
        <f>GO!P7*0.001</f>
        <v>26422.363000000001</v>
      </c>
      <c r="AS7" s="27">
        <f>GO!Q7*0.001</f>
        <v>27999.496999999999</v>
      </c>
      <c r="AT7" s="27">
        <f>GO!R7*0.001</f>
        <v>29186.848000000002</v>
      </c>
      <c r="AU7" s="27">
        <f>GO!S7*0.001</f>
        <v>30291.347000000002</v>
      </c>
      <c r="AV7" s="27">
        <f>GO!T7*0.001</f>
        <v>31740.043000000001</v>
      </c>
      <c r="AW7" s="27">
        <f>GO!U7*0.001</f>
        <v>32176.656999999999</v>
      </c>
      <c r="AX7" s="27">
        <f>GO!V7*0.001</f>
        <v>32838.51</v>
      </c>
      <c r="AY7" s="27">
        <f>GO!W7*0.001</f>
        <v>34495.447</v>
      </c>
      <c r="AZ7" s="27">
        <f>GO!X7*0.001</f>
        <v>36593.325000000004</v>
      </c>
    </row>
    <row r="8" spans="1:52" x14ac:dyDescent="0.2">
      <c r="A8" s="30" t="s">
        <v>19</v>
      </c>
      <c r="B8" s="35" t="s">
        <v>20</v>
      </c>
      <c r="C8" s="30">
        <v>1605.4</v>
      </c>
      <c r="D8" s="30">
        <v>1667</v>
      </c>
      <c r="E8" s="30">
        <v>1793</v>
      </c>
      <c r="F8" s="30">
        <v>1995</v>
      </c>
      <c r="G8" s="30">
        <v>2258.9</v>
      </c>
      <c r="H8" s="30">
        <v>2547.6999999999998</v>
      </c>
      <c r="I8" s="30">
        <v>2689.3</v>
      </c>
      <c r="J8" s="30">
        <v>3042.9</v>
      </c>
      <c r="K8" s="30">
        <v>3447.9</v>
      </c>
      <c r="L8" s="30">
        <v>3900.2</v>
      </c>
      <c r="M8" s="30">
        <v>4412.8</v>
      </c>
      <c r="N8" s="30">
        <v>4888.2</v>
      </c>
      <c r="O8" s="30">
        <v>5388.9</v>
      </c>
      <c r="P8" s="30">
        <v>5468.1</v>
      </c>
      <c r="Q8" s="30">
        <v>5868.2</v>
      </c>
      <c r="R8" s="30">
        <v>6496.1</v>
      </c>
      <c r="S8" s="30">
        <v>6883.4</v>
      </c>
      <c r="T8" s="30">
        <v>7075.2</v>
      </c>
      <c r="U8" s="30">
        <v>7702.6</v>
      </c>
      <c r="V8" s="30">
        <v>8366.9</v>
      </c>
      <c r="W8" s="30">
        <v>8919.9</v>
      </c>
      <c r="X8" s="30">
        <v>9386.7999999999993</v>
      </c>
      <c r="Y8" s="30">
        <v>9490.2999999999993</v>
      </c>
      <c r="Z8" s="30">
        <v>9998.7000000000007</v>
      </c>
      <c r="AA8" s="30">
        <v>10592.7</v>
      </c>
      <c r="AB8" s="30">
        <v>11334.5</v>
      </c>
      <c r="AC8" s="30">
        <v>12104.9</v>
      </c>
      <c r="AD8" s="30">
        <v>12864.4</v>
      </c>
      <c r="AE8" s="30">
        <v>13728.2</v>
      </c>
      <c r="AF8" s="27">
        <f>GO!D8*0.001</f>
        <v>14487.02</v>
      </c>
      <c r="AG8" s="27">
        <f>GO!E8*0.001</f>
        <v>15437.558000000001</v>
      </c>
      <c r="AH8" s="27">
        <f>GO!F8*0.001</f>
        <v>16672.777000000002</v>
      </c>
      <c r="AI8" s="27">
        <f>GO!G8*0.001</f>
        <v>16809.081000000002</v>
      </c>
      <c r="AJ8" s="27">
        <f>GO!H8*0.001</f>
        <v>16963.427</v>
      </c>
      <c r="AK8" s="27">
        <f>GO!I8*0.001</f>
        <v>17798.089</v>
      </c>
      <c r="AL8" s="27">
        <f>GO!J8*0.001</f>
        <v>19210.489000000001</v>
      </c>
      <c r="AM8" s="27">
        <f>GO!K8*0.001</f>
        <v>20889.674999999999</v>
      </c>
      <c r="AN8" s="27">
        <f>GO!L8*0.001</f>
        <v>22154.280999999999</v>
      </c>
      <c r="AO8" s="27">
        <f>GO!M8*0.001</f>
        <v>23305.632000000001</v>
      </c>
      <c r="AP8" s="27">
        <f>GO!N8*0.001</f>
        <v>23869.214</v>
      </c>
      <c r="AQ8" s="27">
        <f>GO!O8*0.001</f>
        <v>21695.673999999999</v>
      </c>
      <c r="AR8" s="27">
        <f>GO!P8*0.001</f>
        <v>23087.246999999999</v>
      </c>
      <c r="AS8" s="27">
        <f>GO!Q8*0.001</f>
        <v>24635.11</v>
      </c>
      <c r="AT8" s="27">
        <f>GO!R8*0.001</f>
        <v>25797.085999999999</v>
      </c>
      <c r="AU8" s="27">
        <f>GO!S8*0.001</f>
        <v>26864.969000000001</v>
      </c>
      <c r="AV8" s="27">
        <f>GO!T8*0.001</f>
        <v>28248.483</v>
      </c>
      <c r="AW8" s="27">
        <f>GO!U8*0.001</f>
        <v>28604.386999999999</v>
      </c>
      <c r="AX8" s="27">
        <f>GO!V8*0.001</f>
        <v>29178.654000000002</v>
      </c>
      <c r="AY8" s="27">
        <f>GO!W8*0.001</f>
        <v>30717.502</v>
      </c>
      <c r="AZ8" s="27">
        <f>GO!X8*0.001</f>
        <v>32631.095000000001</v>
      </c>
    </row>
    <row r="9" spans="1:52" x14ac:dyDescent="0.2">
      <c r="A9" s="30" t="s">
        <v>21</v>
      </c>
      <c r="B9" s="35" t="s">
        <v>22</v>
      </c>
      <c r="C9" s="30">
        <v>57.2</v>
      </c>
      <c r="D9" s="30">
        <v>59.5</v>
      </c>
      <c r="E9" s="30">
        <v>64.3</v>
      </c>
      <c r="F9" s="30">
        <v>74.900000000000006</v>
      </c>
      <c r="G9" s="30">
        <v>104.8</v>
      </c>
      <c r="H9" s="30">
        <v>106.6</v>
      </c>
      <c r="I9" s="30">
        <v>108.2</v>
      </c>
      <c r="J9" s="30">
        <v>113.1</v>
      </c>
      <c r="K9" s="30">
        <v>119.6</v>
      </c>
      <c r="L9" s="30">
        <v>140.4</v>
      </c>
      <c r="M9" s="30">
        <v>165.6</v>
      </c>
      <c r="N9" s="30">
        <v>162.80000000000001</v>
      </c>
      <c r="O9" s="30">
        <v>178.7</v>
      </c>
      <c r="P9" s="30">
        <v>171.2</v>
      </c>
      <c r="Q9" s="30">
        <v>156.19999999999999</v>
      </c>
      <c r="R9" s="30">
        <v>182</v>
      </c>
      <c r="S9" s="30">
        <v>172.5</v>
      </c>
      <c r="T9" s="30">
        <v>165.7</v>
      </c>
      <c r="U9" s="30">
        <v>175.1</v>
      </c>
      <c r="V9" s="30">
        <v>183.2</v>
      </c>
      <c r="W9" s="30">
        <v>202</v>
      </c>
      <c r="X9" s="30">
        <v>211.2</v>
      </c>
      <c r="Y9" s="30">
        <v>205.5</v>
      </c>
      <c r="Z9" s="30">
        <v>217.1</v>
      </c>
      <c r="AA9" s="30">
        <v>218.7</v>
      </c>
      <c r="AB9" s="30">
        <v>237.7</v>
      </c>
      <c r="AC9" s="30">
        <v>232.7</v>
      </c>
      <c r="AD9" s="30">
        <v>255.6</v>
      </c>
      <c r="AE9" s="30">
        <v>257.89999999999998</v>
      </c>
      <c r="AF9" s="27">
        <f>GO!D9*0.001</f>
        <v>249.76300000000001</v>
      </c>
      <c r="AG9" s="27">
        <f>GO!E9*0.001</f>
        <v>245.31100000000001</v>
      </c>
      <c r="AH9" s="27">
        <f>GO!F9*0.001</f>
        <v>243.596</v>
      </c>
      <c r="AI9" s="27">
        <f>GO!G9*0.001</f>
        <v>251.35599999999999</v>
      </c>
      <c r="AJ9" s="27">
        <f>GO!H9*0.001</f>
        <v>241.404</v>
      </c>
      <c r="AK9" s="27">
        <f>GO!I9*0.001</f>
        <v>268.26499999999999</v>
      </c>
      <c r="AL9" s="27">
        <f>GO!J9*0.001</f>
        <v>307.197</v>
      </c>
      <c r="AM9" s="27">
        <f>GO!K9*0.001</f>
        <v>298.50400000000002</v>
      </c>
      <c r="AN9" s="27">
        <f>GO!L9*0.001</f>
        <v>302.21199999999999</v>
      </c>
      <c r="AO9" s="27">
        <f>GO!M9*0.001</f>
        <v>347.041</v>
      </c>
      <c r="AP9" s="27">
        <f>GO!N9*0.001</f>
        <v>374.73900000000003</v>
      </c>
      <c r="AQ9" s="27">
        <f>GO!O9*0.001</f>
        <v>340.44499999999999</v>
      </c>
      <c r="AR9" s="27">
        <f>GO!P9*0.001</f>
        <v>368.84500000000003</v>
      </c>
      <c r="AS9" s="27">
        <f>GO!Q9*0.001</f>
        <v>432.48500000000001</v>
      </c>
      <c r="AT9" s="27">
        <f>GO!R9*0.001</f>
        <v>452.63499999999999</v>
      </c>
      <c r="AU9" s="27">
        <f>GO!S9*0.001</f>
        <v>488.45</v>
      </c>
      <c r="AV9" s="27">
        <f>GO!T9*0.001</f>
        <v>500.91700000000003</v>
      </c>
      <c r="AW9" s="27">
        <f>GO!U9*0.001</f>
        <v>455.89600000000002</v>
      </c>
      <c r="AX9" s="27">
        <f>GO!V9*0.001</f>
        <v>428.01100000000002</v>
      </c>
      <c r="AY9" s="27">
        <f>GO!W9*0.001</f>
        <v>447.60500000000002</v>
      </c>
      <c r="AZ9" s="27">
        <f>GO!X9*0.001</f>
        <v>446.64</v>
      </c>
    </row>
    <row r="10" spans="1:52" x14ac:dyDescent="0.2">
      <c r="A10" s="30" t="s">
        <v>23</v>
      </c>
      <c r="B10" s="30" t="s">
        <v>24</v>
      </c>
      <c r="C10" s="30">
        <v>49.5</v>
      </c>
      <c r="D10" s="30">
        <v>51.8</v>
      </c>
      <c r="E10" s="30">
        <v>55.4</v>
      </c>
      <c r="F10" s="30">
        <v>63.4</v>
      </c>
      <c r="G10" s="30">
        <v>91.3</v>
      </c>
      <c r="H10" s="30">
        <v>92</v>
      </c>
      <c r="I10" s="30">
        <v>94.4</v>
      </c>
      <c r="J10" s="30">
        <v>96.1</v>
      </c>
      <c r="K10" s="30">
        <v>99.5</v>
      </c>
      <c r="L10" s="30">
        <v>117.6</v>
      </c>
      <c r="M10" s="30">
        <v>140.5</v>
      </c>
      <c r="N10" s="30">
        <v>137.80000000000001</v>
      </c>
      <c r="O10" s="30">
        <v>152.6</v>
      </c>
      <c r="P10" s="30">
        <v>147</v>
      </c>
      <c r="Q10" s="30">
        <v>130</v>
      </c>
      <c r="R10" s="30">
        <v>154.9</v>
      </c>
      <c r="S10" s="30">
        <v>147.69999999999999</v>
      </c>
      <c r="T10" s="30">
        <v>139.19999999999999</v>
      </c>
      <c r="U10" s="30">
        <v>147.1</v>
      </c>
      <c r="V10" s="30">
        <v>153.69999999999999</v>
      </c>
      <c r="W10" s="30">
        <v>171.9</v>
      </c>
      <c r="X10" s="30">
        <v>179.9</v>
      </c>
      <c r="Y10" s="30">
        <v>175.3</v>
      </c>
      <c r="Z10" s="30">
        <v>182.6</v>
      </c>
      <c r="AA10" s="30">
        <v>182.2</v>
      </c>
      <c r="AB10" s="30">
        <v>197.5</v>
      </c>
      <c r="AC10" s="30">
        <v>191.9</v>
      </c>
      <c r="AD10" s="30">
        <v>215.8</v>
      </c>
      <c r="AE10" s="30">
        <v>219.4</v>
      </c>
      <c r="AF10" s="27">
        <f>GO!D10*0.001</f>
        <v>207.822</v>
      </c>
      <c r="AG10" s="27">
        <f>GO!E10*0.001</f>
        <v>199.94900000000001</v>
      </c>
      <c r="AH10" s="27">
        <f>GO!F10*0.001</f>
        <v>204.316</v>
      </c>
      <c r="AI10" s="27">
        <f>GO!G10*0.001</f>
        <v>212.33500000000001</v>
      </c>
      <c r="AJ10" s="27">
        <f>GO!H10*0.001</f>
        <v>201.89699999999999</v>
      </c>
      <c r="AK10" s="27">
        <f>GO!I10*0.001</f>
        <v>226.839</v>
      </c>
      <c r="AL10" s="27">
        <f>GO!J10*0.001</f>
        <v>261.81900000000002</v>
      </c>
      <c r="AM10" s="27">
        <f>GO!K10*0.001</f>
        <v>251.86799999999999</v>
      </c>
      <c r="AN10" s="27">
        <f>GO!L10*0.001</f>
        <v>254.42000000000002</v>
      </c>
      <c r="AO10" s="27">
        <f>GO!M10*0.001</f>
        <v>302.48399999999998</v>
      </c>
      <c r="AP10" s="27">
        <f>GO!N10*0.001</f>
        <v>329.952</v>
      </c>
      <c r="AQ10" s="27">
        <f>GO!O10*0.001</f>
        <v>299.142</v>
      </c>
      <c r="AR10" s="27">
        <f>GO!P10*0.001</f>
        <v>323.19</v>
      </c>
      <c r="AS10" s="27">
        <f>GO!Q10*0.001</f>
        <v>383.30799999999999</v>
      </c>
      <c r="AT10" s="27">
        <f>GO!R10*0.001</f>
        <v>405.72899999999998</v>
      </c>
      <c r="AU10" s="27">
        <f>GO!S10*0.001</f>
        <v>439.13900000000001</v>
      </c>
      <c r="AV10" s="27">
        <f>GO!T10*0.001</f>
        <v>445.166</v>
      </c>
      <c r="AW10" s="27">
        <f>GO!U10*0.001</f>
        <v>402.36200000000002</v>
      </c>
      <c r="AX10" s="27">
        <f>GO!V10*0.001</f>
        <v>375.06400000000002</v>
      </c>
      <c r="AY10" s="27">
        <f>GO!W10*0.001</f>
        <v>391.45800000000003</v>
      </c>
      <c r="AZ10" s="27">
        <f>GO!X10*0.001</f>
        <v>389.21899999999999</v>
      </c>
    </row>
    <row r="11" spans="1:52" x14ac:dyDescent="0.2">
      <c r="A11" s="30" t="s">
        <v>25</v>
      </c>
      <c r="B11" s="30" t="s">
        <v>26</v>
      </c>
      <c r="C11" s="30">
        <v>7.7</v>
      </c>
      <c r="D11" s="30">
        <v>7.7</v>
      </c>
      <c r="E11" s="30">
        <v>8.9</v>
      </c>
      <c r="F11" s="30">
        <v>11.5</v>
      </c>
      <c r="G11" s="30">
        <v>13.5</v>
      </c>
      <c r="H11" s="30">
        <v>14.6</v>
      </c>
      <c r="I11" s="30">
        <v>13.8</v>
      </c>
      <c r="J11" s="30">
        <v>17</v>
      </c>
      <c r="K11" s="30">
        <v>20.100000000000001</v>
      </c>
      <c r="L11" s="30">
        <v>22.8</v>
      </c>
      <c r="M11" s="30">
        <v>25.1</v>
      </c>
      <c r="N11" s="30">
        <v>25</v>
      </c>
      <c r="O11" s="30">
        <v>26.1</v>
      </c>
      <c r="P11" s="30">
        <v>24.2</v>
      </c>
      <c r="Q11" s="30">
        <v>26.2</v>
      </c>
      <c r="R11" s="30">
        <v>27.1</v>
      </c>
      <c r="S11" s="30">
        <v>24.8</v>
      </c>
      <c r="T11" s="30">
        <v>26.5</v>
      </c>
      <c r="U11" s="30">
        <v>28</v>
      </c>
      <c r="V11" s="30">
        <v>29.6</v>
      </c>
      <c r="W11" s="30">
        <v>30.1</v>
      </c>
      <c r="X11" s="30">
        <v>31.3</v>
      </c>
      <c r="Y11" s="30">
        <v>30.2</v>
      </c>
      <c r="Z11" s="30">
        <v>34.5</v>
      </c>
      <c r="AA11" s="30">
        <v>36.5</v>
      </c>
      <c r="AB11" s="30">
        <v>40.200000000000003</v>
      </c>
      <c r="AC11" s="30">
        <v>40.799999999999997</v>
      </c>
      <c r="AD11" s="30">
        <v>39.799999999999997</v>
      </c>
      <c r="AE11" s="30">
        <v>38.5</v>
      </c>
      <c r="AF11" s="27">
        <f>GO!D11*0.001</f>
        <v>41.942</v>
      </c>
      <c r="AG11" s="27">
        <f>GO!E11*0.001</f>
        <v>45.365000000000002</v>
      </c>
      <c r="AH11" s="27">
        <f>GO!F11*0.001</f>
        <v>39.283000000000001</v>
      </c>
      <c r="AI11" s="27">
        <f>GO!G11*0.001</f>
        <v>39.021999999999998</v>
      </c>
      <c r="AJ11" s="27">
        <f>GO!H11*0.001</f>
        <v>39.509</v>
      </c>
      <c r="AK11" s="27">
        <f>GO!I11*0.001</f>
        <v>41.426000000000002</v>
      </c>
      <c r="AL11" s="27">
        <f>GO!J11*0.001</f>
        <v>45.377000000000002</v>
      </c>
      <c r="AM11" s="27">
        <f>GO!K11*0.001</f>
        <v>46.636000000000003</v>
      </c>
      <c r="AN11" s="27">
        <f>GO!L11*0.001</f>
        <v>47.792000000000002</v>
      </c>
      <c r="AO11" s="27">
        <f>GO!M11*0.001</f>
        <v>44.56</v>
      </c>
      <c r="AP11" s="27">
        <f>GO!N11*0.001</f>
        <v>44.786999999999999</v>
      </c>
      <c r="AQ11" s="27">
        <f>GO!O11*0.001</f>
        <v>41.302</v>
      </c>
      <c r="AR11" s="27">
        <f>GO!P11*0.001</f>
        <v>45.657000000000004</v>
      </c>
      <c r="AS11" s="27">
        <f>GO!Q11*0.001</f>
        <v>49.176000000000002</v>
      </c>
      <c r="AT11" s="27">
        <f>GO!R11*0.001</f>
        <v>46.902000000000001</v>
      </c>
      <c r="AU11" s="27">
        <f>GO!S11*0.001</f>
        <v>49.311999999999998</v>
      </c>
      <c r="AV11" s="27">
        <f>GO!T11*0.001</f>
        <v>55.75</v>
      </c>
      <c r="AW11" s="27">
        <f>GO!U11*0.001</f>
        <v>53.533999999999999</v>
      </c>
      <c r="AX11" s="27">
        <f>GO!V11*0.001</f>
        <v>52.948</v>
      </c>
      <c r="AY11" s="27">
        <f>GO!W11*0.001</f>
        <v>56.146999999999998</v>
      </c>
      <c r="AZ11" s="27">
        <f>GO!X11*0.001</f>
        <v>57.420999999999999</v>
      </c>
    </row>
    <row r="12" spans="1:52" x14ac:dyDescent="0.2">
      <c r="A12" s="30" t="s">
        <v>27</v>
      </c>
      <c r="B12" s="35" t="s">
        <v>28</v>
      </c>
      <c r="C12" s="30">
        <v>27.1</v>
      </c>
      <c r="D12" s="30">
        <v>29.9</v>
      </c>
      <c r="E12" s="30">
        <v>29.9</v>
      </c>
      <c r="F12" s="30">
        <v>31.1</v>
      </c>
      <c r="G12" s="30">
        <v>36.6</v>
      </c>
      <c r="H12" s="30">
        <v>57.1</v>
      </c>
      <c r="I12" s="30">
        <v>67.599999999999994</v>
      </c>
      <c r="J12" s="30">
        <v>74.3</v>
      </c>
      <c r="K12" s="30">
        <v>84.5</v>
      </c>
      <c r="L12" s="30">
        <v>97.4</v>
      </c>
      <c r="M12" s="30">
        <v>126.2</v>
      </c>
      <c r="N12" s="30">
        <v>173.8</v>
      </c>
      <c r="O12" s="30">
        <v>226.2</v>
      </c>
      <c r="P12" s="30">
        <v>215.5</v>
      </c>
      <c r="Q12" s="30">
        <v>193.2</v>
      </c>
      <c r="R12" s="30">
        <v>207.4</v>
      </c>
      <c r="S12" s="30">
        <v>193.3</v>
      </c>
      <c r="T12" s="30">
        <v>130.1</v>
      </c>
      <c r="U12" s="30">
        <v>134</v>
      </c>
      <c r="V12" s="30">
        <v>135.5</v>
      </c>
      <c r="W12" s="30">
        <v>141.69999999999999</v>
      </c>
      <c r="X12" s="30">
        <v>160.1</v>
      </c>
      <c r="Y12" s="30">
        <v>152.4</v>
      </c>
      <c r="Z12" s="30">
        <v>145.19999999999999</v>
      </c>
      <c r="AA12" s="30">
        <v>145.1</v>
      </c>
      <c r="AB12" s="30">
        <v>143.30000000000001</v>
      </c>
      <c r="AC12" s="30">
        <v>142.19999999999999</v>
      </c>
      <c r="AD12" s="30">
        <v>167.9</v>
      </c>
      <c r="AE12" s="30">
        <v>176.9</v>
      </c>
      <c r="AF12" s="27">
        <f>GO!D12*0.001</f>
        <v>151.53700000000001</v>
      </c>
      <c r="AG12" s="27">
        <f>GO!E12*0.001</f>
        <v>155.81399999999999</v>
      </c>
      <c r="AH12" s="27">
        <f>GO!F12*0.001</f>
        <v>218.05</v>
      </c>
      <c r="AI12" s="27">
        <f>GO!G12*0.001</f>
        <v>226.107</v>
      </c>
      <c r="AJ12" s="27">
        <f>GO!H12*0.001</f>
        <v>195.47200000000001</v>
      </c>
      <c r="AK12" s="27">
        <f>GO!I12*0.001</f>
        <v>252.38800000000001</v>
      </c>
      <c r="AL12" s="27">
        <f>GO!J12*0.001</f>
        <v>299.46899999999999</v>
      </c>
      <c r="AM12" s="27">
        <f>GO!K12*0.001</f>
        <v>393.95400000000001</v>
      </c>
      <c r="AN12" s="27">
        <f>GO!L12*0.001</f>
        <v>444.21800000000002</v>
      </c>
      <c r="AO12" s="27">
        <f>GO!M12*0.001</f>
        <v>475.55099999999999</v>
      </c>
      <c r="AP12" s="27">
        <f>GO!N12*0.001</f>
        <v>613.98400000000004</v>
      </c>
      <c r="AQ12" s="27">
        <f>GO!O12*0.001</f>
        <v>404.01800000000003</v>
      </c>
      <c r="AR12" s="27">
        <f>GO!P12*0.001</f>
        <v>499.29700000000003</v>
      </c>
      <c r="AS12" s="27">
        <f>GO!Q12*0.001</f>
        <v>601.18600000000004</v>
      </c>
      <c r="AT12" s="27">
        <f>GO!R12*0.001</f>
        <v>613.04899999999998</v>
      </c>
      <c r="AU12" s="27">
        <f>GO!S12*0.001</f>
        <v>662.88800000000003</v>
      </c>
      <c r="AV12" s="27">
        <f>GO!T12*0.001</f>
        <v>745.41899999999998</v>
      </c>
      <c r="AW12" s="27">
        <f>GO!U12*0.001</f>
        <v>493.50700000000001</v>
      </c>
      <c r="AX12" s="27">
        <f>GO!V12*0.001</f>
        <v>382.16200000000003</v>
      </c>
      <c r="AY12" s="27">
        <f>GO!W12*0.001</f>
        <v>496.57100000000003</v>
      </c>
      <c r="AZ12" s="27">
        <f>GO!X12*0.001</f>
        <v>623.81500000000005</v>
      </c>
    </row>
    <row r="13" spans="1:52" x14ac:dyDescent="0.2">
      <c r="A13" s="30" t="s">
        <v>29</v>
      </c>
      <c r="B13" s="30" t="s">
        <v>30</v>
      </c>
      <c r="C13" s="30">
        <v>13.4</v>
      </c>
      <c r="D13" s="30">
        <v>14.2</v>
      </c>
      <c r="E13" s="30">
        <v>14.9</v>
      </c>
      <c r="F13" s="30">
        <v>15</v>
      </c>
      <c r="G13" s="30">
        <v>17.2</v>
      </c>
      <c r="H13" s="30">
        <v>27.6</v>
      </c>
      <c r="I13" s="30">
        <v>31.8</v>
      </c>
      <c r="J13" s="30">
        <v>36</v>
      </c>
      <c r="K13" s="30">
        <v>42.3</v>
      </c>
      <c r="L13" s="30">
        <v>46.6</v>
      </c>
      <c r="M13" s="30">
        <v>62.1</v>
      </c>
      <c r="N13" s="30">
        <v>95.7</v>
      </c>
      <c r="O13" s="30">
        <v>130</v>
      </c>
      <c r="P13" s="30">
        <v>124.3</v>
      </c>
      <c r="Q13" s="30">
        <v>118.1</v>
      </c>
      <c r="R13" s="30">
        <v>125.8</v>
      </c>
      <c r="S13" s="30">
        <v>117.8</v>
      </c>
      <c r="T13" s="30">
        <v>69.7</v>
      </c>
      <c r="U13" s="30">
        <v>75.599999999999994</v>
      </c>
      <c r="V13" s="30">
        <v>68.8</v>
      </c>
      <c r="W13" s="30">
        <v>74.599999999999994</v>
      </c>
      <c r="X13" s="30">
        <v>87.3</v>
      </c>
      <c r="Y13" s="30">
        <v>78.599999999999994</v>
      </c>
      <c r="Z13" s="30">
        <v>76.8</v>
      </c>
      <c r="AA13" s="30">
        <v>78.099999999999994</v>
      </c>
      <c r="AB13" s="30">
        <v>72.900000000000006</v>
      </c>
      <c r="AC13" s="30">
        <v>72.3</v>
      </c>
      <c r="AD13" s="30">
        <v>96.1</v>
      </c>
      <c r="AE13" s="30">
        <v>98.5</v>
      </c>
      <c r="AF13" s="27">
        <f>GO!D13*0.001</f>
        <v>72.745000000000005</v>
      </c>
      <c r="AG13" s="27">
        <f>GO!E13*0.001</f>
        <v>85.524000000000001</v>
      </c>
      <c r="AH13" s="27">
        <f>GO!F13*0.001</f>
        <v>142.988</v>
      </c>
      <c r="AI13" s="27">
        <f>GO!G13*0.001</f>
        <v>142.309</v>
      </c>
      <c r="AJ13" s="27">
        <f>GO!H13*0.001</f>
        <v>116.721</v>
      </c>
      <c r="AK13" s="27">
        <f>GO!I13*0.001</f>
        <v>165.982</v>
      </c>
      <c r="AL13" s="27">
        <f>GO!J13*0.001</f>
        <v>191.02700000000002</v>
      </c>
      <c r="AM13" s="27">
        <f>GO!K13*0.001</f>
        <v>249.25200000000001</v>
      </c>
      <c r="AN13" s="27">
        <f>GO!L13*0.001</f>
        <v>257.41300000000001</v>
      </c>
      <c r="AO13" s="27">
        <f>GO!M13*0.001</f>
        <v>276.911</v>
      </c>
      <c r="AP13" s="27">
        <f>GO!N13*0.001</f>
        <v>388.36400000000003</v>
      </c>
      <c r="AQ13" s="27">
        <f>GO!O13*0.001</f>
        <v>227.565</v>
      </c>
      <c r="AR13" s="27">
        <f>GO!P13*0.001</f>
        <v>304.70100000000002</v>
      </c>
      <c r="AS13" s="27">
        <f>GO!Q13*0.001</f>
        <v>372.94200000000001</v>
      </c>
      <c r="AT13" s="27">
        <f>GO!R13*0.001</f>
        <v>362.65199999999999</v>
      </c>
      <c r="AU13" s="27">
        <f>GO!S13*0.001</f>
        <v>426.37200000000001</v>
      </c>
      <c r="AV13" s="27">
        <f>GO!T13*0.001</f>
        <v>476.03899999999999</v>
      </c>
      <c r="AW13" s="27">
        <f>GO!U13*0.001</f>
        <v>269.67900000000003</v>
      </c>
      <c r="AX13" s="27">
        <f>GO!V13*0.001</f>
        <v>230.20000000000002</v>
      </c>
      <c r="AY13" s="27">
        <f>GO!W13*0.001</f>
        <v>305.14100000000002</v>
      </c>
      <c r="AZ13" s="27">
        <f>GO!X13*0.001</f>
        <v>411.71800000000002</v>
      </c>
    </row>
    <row r="14" spans="1:52" x14ac:dyDescent="0.2">
      <c r="A14" s="30" t="s">
        <v>31</v>
      </c>
      <c r="B14" s="30" t="s">
        <v>32</v>
      </c>
      <c r="C14" s="30">
        <v>10.6</v>
      </c>
      <c r="D14" s="30">
        <v>12.6</v>
      </c>
      <c r="E14" s="30">
        <v>12.1</v>
      </c>
      <c r="F14" s="30">
        <v>12.8</v>
      </c>
      <c r="G14" s="30">
        <v>15.6</v>
      </c>
      <c r="H14" s="30">
        <v>23.7</v>
      </c>
      <c r="I14" s="30">
        <v>27.8</v>
      </c>
      <c r="J14" s="30">
        <v>28.9</v>
      </c>
      <c r="K14" s="30">
        <v>29.7</v>
      </c>
      <c r="L14" s="30">
        <v>33.9</v>
      </c>
      <c r="M14" s="30">
        <v>43.3</v>
      </c>
      <c r="N14" s="30">
        <v>48.3</v>
      </c>
      <c r="O14" s="30">
        <v>49.9</v>
      </c>
      <c r="P14" s="30">
        <v>42.3</v>
      </c>
      <c r="Q14" s="30">
        <v>42.3</v>
      </c>
      <c r="R14" s="30">
        <v>47.3</v>
      </c>
      <c r="S14" s="30">
        <v>44.9</v>
      </c>
      <c r="T14" s="30">
        <v>43</v>
      </c>
      <c r="U14" s="30">
        <v>43.8</v>
      </c>
      <c r="V14" s="30">
        <v>49.1</v>
      </c>
      <c r="W14" s="30">
        <v>50.5</v>
      </c>
      <c r="X14" s="30">
        <v>53.2</v>
      </c>
      <c r="Y14" s="30">
        <v>53.6</v>
      </c>
      <c r="Z14" s="30">
        <v>52.5</v>
      </c>
      <c r="AA14" s="30">
        <v>49.1</v>
      </c>
      <c r="AB14" s="30">
        <v>53.9</v>
      </c>
      <c r="AC14" s="30">
        <v>54.9</v>
      </c>
      <c r="AD14" s="30">
        <v>55.2</v>
      </c>
      <c r="AE14" s="30">
        <v>56.2</v>
      </c>
      <c r="AF14" s="27">
        <f>GO!D14*0.001</f>
        <v>55.373000000000005</v>
      </c>
      <c r="AG14" s="27">
        <f>GO!E14*0.001</f>
        <v>53.050000000000004</v>
      </c>
      <c r="AH14" s="27">
        <f>GO!F14*0.001</f>
        <v>54.676000000000002</v>
      </c>
      <c r="AI14" s="27">
        <f>GO!G14*0.001</f>
        <v>55.094000000000001</v>
      </c>
      <c r="AJ14" s="27">
        <f>GO!H14*0.001</f>
        <v>54.442</v>
      </c>
      <c r="AK14" s="27">
        <f>GO!I14*0.001</f>
        <v>57.393999999999998</v>
      </c>
      <c r="AL14" s="27">
        <f>GO!J14*0.001</f>
        <v>67.311000000000007</v>
      </c>
      <c r="AM14" s="27">
        <f>GO!K14*0.001</f>
        <v>84.275999999999996</v>
      </c>
      <c r="AN14" s="27">
        <f>GO!L14*0.001</f>
        <v>100.825</v>
      </c>
      <c r="AO14" s="27">
        <f>GO!M14*0.001</f>
        <v>104.498</v>
      </c>
      <c r="AP14" s="27">
        <f>GO!N14*0.001</f>
        <v>116.16200000000001</v>
      </c>
      <c r="AQ14" s="27">
        <f>GO!O14*0.001</f>
        <v>104.93300000000001</v>
      </c>
      <c r="AR14" s="27">
        <f>GO!P14*0.001</f>
        <v>112.693</v>
      </c>
      <c r="AS14" s="27">
        <f>GO!Q14*0.001</f>
        <v>130.87899999999999</v>
      </c>
      <c r="AT14" s="27">
        <f>GO!R14*0.001</f>
        <v>124.66500000000001</v>
      </c>
      <c r="AU14" s="27">
        <f>GO!S14*0.001</f>
        <v>114.553</v>
      </c>
      <c r="AV14" s="27">
        <f>GO!T14*0.001</f>
        <v>117.31100000000001</v>
      </c>
      <c r="AW14" s="27">
        <f>GO!U14*0.001</f>
        <v>103.226</v>
      </c>
      <c r="AX14" s="27">
        <f>GO!V14*0.001</f>
        <v>90.987000000000009</v>
      </c>
      <c r="AY14" s="27">
        <f>GO!W14*0.001</f>
        <v>102.63500000000001</v>
      </c>
      <c r="AZ14" s="27">
        <f>GO!X14*0.001</f>
        <v>106.066</v>
      </c>
    </row>
    <row r="15" spans="1:52" x14ac:dyDescent="0.2">
      <c r="A15" s="30" t="s">
        <v>33</v>
      </c>
      <c r="B15" s="30" t="s">
        <v>34</v>
      </c>
      <c r="C15" s="30">
        <v>3</v>
      </c>
      <c r="D15" s="30">
        <v>3</v>
      </c>
      <c r="E15" s="30">
        <v>2.9</v>
      </c>
      <c r="F15" s="30">
        <v>3.3</v>
      </c>
      <c r="G15" s="30">
        <v>3.8</v>
      </c>
      <c r="H15" s="30">
        <v>5.9</v>
      </c>
      <c r="I15" s="30">
        <v>8</v>
      </c>
      <c r="J15" s="30">
        <v>9.4</v>
      </c>
      <c r="K15" s="30">
        <v>12.5</v>
      </c>
      <c r="L15" s="30">
        <v>16.899999999999999</v>
      </c>
      <c r="M15" s="30">
        <v>20.8</v>
      </c>
      <c r="N15" s="30">
        <v>29.9</v>
      </c>
      <c r="O15" s="30">
        <v>46.3</v>
      </c>
      <c r="P15" s="30">
        <v>48.8</v>
      </c>
      <c r="Q15" s="30">
        <v>32.799999999999997</v>
      </c>
      <c r="R15" s="30">
        <v>34.299999999999997</v>
      </c>
      <c r="S15" s="30">
        <v>30.6</v>
      </c>
      <c r="T15" s="30">
        <v>17.399999999999999</v>
      </c>
      <c r="U15" s="30">
        <v>14.6</v>
      </c>
      <c r="V15" s="30">
        <v>17.5</v>
      </c>
      <c r="W15" s="30">
        <v>16.600000000000001</v>
      </c>
      <c r="X15" s="30">
        <v>19.600000000000001</v>
      </c>
      <c r="Y15" s="30">
        <v>20.2</v>
      </c>
      <c r="Z15" s="30">
        <v>15.9</v>
      </c>
      <c r="AA15" s="30">
        <v>17.8</v>
      </c>
      <c r="AB15" s="30">
        <v>16.399999999999999</v>
      </c>
      <c r="AC15" s="30">
        <v>15</v>
      </c>
      <c r="AD15" s="30">
        <v>16.5</v>
      </c>
      <c r="AE15" s="30">
        <v>22.1</v>
      </c>
      <c r="AF15" s="27">
        <f>GO!D15*0.001</f>
        <v>23.419</v>
      </c>
      <c r="AG15" s="27">
        <f>GO!E15*0.001</f>
        <v>17.240000000000002</v>
      </c>
      <c r="AH15" s="27">
        <f>GO!F15*0.001</f>
        <v>20.385999999999999</v>
      </c>
      <c r="AI15" s="27">
        <f>GO!G15*0.001</f>
        <v>28.704000000000001</v>
      </c>
      <c r="AJ15" s="27">
        <f>GO!H15*0.001</f>
        <v>24.309000000000001</v>
      </c>
      <c r="AK15" s="27">
        <f>GO!I15*0.001</f>
        <v>29.012</v>
      </c>
      <c r="AL15" s="27">
        <f>GO!J15*0.001</f>
        <v>41.131999999999998</v>
      </c>
      <c r="AM15" s="27">
        <f>GO!K15*0.001</f>
        <v>60.426000000000002</v>
      </c>
      <c r="AN15" s="27">
        <f>GO!L15*0.001</f>
        <v>85.98</v>
      </c>
      <c r="AO15" s="27">
        <f>GO!M15*0.001</f>
        <v>94.143000000000001</v>
      </c>
      <c r="AP15" s="27">
        <f>GO!N15*0.001</f>
        <v>109.458</v>
      </c>
      <c r="AQ15" s="27">
        <f>GO!O15*0.001</f>
        <v>71.521000000000001</v>
      </c>
      <c r="AR15" s="27">
        <f>GO!P15*0.001</f>
        <v>81.902000000000001</v>
      </c>
      <c r="AS15" s="27">
        <f>GO!Q15*0.001</f>
        <v>97.366</v>
      </c>
      <c r="AT15" s="27">
        <f>GO!R15*0.001</f>
        <v>125.73100000000001</v>
      </c>
      <c r="AU15" s="27">
        <f>GO!S15*0.001</f>
        <v>121.962</v>
      </c>
      <c r="AV15" s="27">
        <f>GO!T15*0.001</f>
        <v>152.06900000000002</v>
      </c>
      <c r="AW15" s="27">
        <f>GO!U15*0.001</f>
        <v>120.601</v>
      </c>
      <c r="AX15" s="27">
        <f>GO!V15*0.001</f>
        <v>60.975000000000001</v>
      </c>
      <c r="AY15" s="27">
        <f>GO!W15*0.001</f>
        <v>88.795000000000002</v>
      </c>
      <c r="AZ15" s="27">
        <f>GO!X15*0.001</f>
        <v>106.032</v>
      </c>
    </row>
    <row r="16" spans="1:52" x14ac:dyDescent="0.2">
      <c r="A16" s="30" t="s">
        <v>35</v>
      </c>
      <c r="B16" s="35" t="s">
        <v>36</v>
      </c>
      <c r="C16" s="30">
        <v>30.5</v>
      </c>
      <c r="D16" s="30">
        <v>33</v>
      </c>
      <c r="E16" s="30">
        <v>35.299999999999997</v>
      </c>
      <c r="F16" s="30">
        <v>40.200000000000003</v>
      </c>
      <c r="G16" s="30">
        <v>43.3</v>
      </c>
      <c r="H16" s="30">
        <v>52.6</v>
      </c>
      <c r="I16" s="30">
        <v>63.3</v>
      </c>
      <c r="J16" s="30">
        <v>74</v>
      </c>
      <c r="K16" s="30">
        <v>85.9</v>
      </c>
      <c r="L16" s="30">
        <v>98.4</v>
      </c>
      <c r="M16" s="30">
        <v>115</v>
      </c>
      <c r="N16" s="30">
        <v>127.2</v>
      </c>
      <c r="O16" s="30">
        <v>148.1</v>
      </c>
      <c r="P16" s="30">
        <v>160.80000000000001</v>
      </c>
      <c r="Q16" s="30">
        <v>178.9</v>
      </c>
      <c r="R16" s="30">
        <v>182</v>
      </c>
      <c r="S16" s="30">
        <v>177.2</v>
      </c>
      <c r="T16" s="30">
        <v>160.69999999999999</v>
      </c>
      <c r="U16" s="30">
        <v>183.1</v>
      </c>
      <c r="V16" s="30">
        <v>191.6</v>
      </c>
      <c r="W16" s="30">
        <v>204</v>
      </c>
      <c r="X16" s="30">
        <v>208.3</v>
      </c>
      <c r="Y16" s="30">
        <v>219.3</v>
      </c>
      <c r="Z16" s="30">
        <v>226.9</v>
      </c>
      <c r="AA16" s="30">
        <v>239.1</v>
      </c>
      <c r="AB16" s="30">
        <v>242.1</v>
      </c>
      <c r="AC16" s="30">
        <v>244</v>
      </c>
      <c r="AD16" s="30">
        <v>255.5</v>
      </c>
      <c r="AE16" s="30">
        <v>262</v>
      </c>
      <c r="AF16" s="27">
        <f>GO!D16*0.001</f>
        <v>268.06700000000001</v>
      </c>
      <c r="AG16" s="27">
        <f>GO!E16*0.001</f>
        <v>314.786</v>
      </c>
      <c r="AH16" s="27">
        <f>GO!F16*0.001</f>
        <v>373.24799999999999</v>
      </c>
      <c r="AI16" s="27">
        <f>GO!G16*0.001</f>
        <v>446.47899999999998</v>
      </c>
      <c r="AJ16" s="27">
        <f>GO!H16*0.001</f>
        <v>325.154</v>
      </c>
      <c r="AK16" s="27">
        <f>GO!I16*0.001</f>
        <v>343.15199999999999</v>
      </c>
      <c r="AL16" s="27">
        <f>GO!J16*0.001</f>
        <v>351.75</v>
      </c>
      <c r="AM16" s="27">
        <f>GO!K16*0.001</f>
        <v>416.18400000000003</v>
      </c>
      <c r="AN16" s="27">
        <f>GO!L16*0.001</f>
        <v>421.95499999999998</v>
      </c>
      <c r="AO16" s="27">
        <f>GO!M16*0.001</f>
        <v>451.59300000000002</v>
      </c>
      <c r="AP16" s="27">
        <f>GO!N16*0.001</f>
        <v>524.89599999999996</v>
      </c>
      <c r="AQ16" s="27">
        <f>GO!O16*0.001</f>
        <v>436.45100000000002</v>
      </c>
      <c r="AR16" s="27">
        <f>GO!P16*0.001</f>
        <v>494.48599999999999</v>
      </c>
      <c r="AS16" s="27">
        <f>GO!Q16*0.001</f>
        <v>484.88900000000001</v>
      </c>
      <c r="AT16" s="27">
        <f>GO!R16*0.001</f>
        <v>461.48500000000001</v>
      </c>
      <c r="AU16" s="27">
        <f>GO!S16*0.001</f>
        <v>491.66300000000001</v>
      </c>
      <c r="AV16" s="27">
        <f>GO!T16*0.001</f>
        <v>537.64200000000005</v>
      </c>
      <c r="AW16" s="27">
        <f>GO!U16*0.001</f>
        <v>514.18700000000001</v>
      </c>
      <c r="AX16" s="27">
        <f>GO!V16*0.001</f>
        <v>477.03199999999998</v>
      </c>
      <c r="AY16" s="27">
        <f>GO!W16*0.001</f>
        <v>486.29200000000003</v>
      </c>
      <c r="AZ16" s="27">
        <f>GO!X16*0.001</f>
        <v>509.303</v>
      </c>
    </row>
    <row r="17" spans="1:52" x14ac:dyDescent="0.2">
      <c r="A17" s="30" t="s">
        <v>37</v>
      </c>
      <c r="B17" s="35" t="s">
        <v>38</v>
      </c>
      <c r="C17" s="30">
        <v>105.4</v>
      </c>
      <c r="D17" s="30">
        <v>108.5</v>
      </c>
      <c r="E17" s="30">
        <v>128.69999999999999</v>
      </c>
      <c r="F17" s="30">
        <v>148.6</v>
      </c>
      <c r="G17" s="30">
        <v>163.19999999999999</v>
      </c>
      <c r="H17" s="30">
        <v>163.80000000000001</v>
      </c>
      <c r="I17" s="30">
        <v>160.80000000000001</v>
      </c>
      <c r="J17" s="30">
        <v>181.4</v>
      </c>
      <c r="K17" s="30">
        <v>210.7</v>
      </c>
      <c r="L17" s="30">
        <v>252.3</v>
      </c>
      <c r="M17" s="30">
        <v>287.10000000000002</v>
      </c>
      <c r="N17" s="30">
        <v>288.39999999999998</v>
      </c>
      <c r="O17" s="30">
        <v>305.8</v>
      </c>
      <c r="P17" s="30">
        <v>295.8</v>
      </c>
      <c r="Q17" s="30">
        <v>332.9</v>
      </c>
      <c r="R17" s="30">
        <v>392.5</v>
      </c>
      <c r="S17" s="30">
        <v>432</v>
      </c>
      <c r="T17" s="30">
        <v>465.6</v>
      </c>
      <c r="U17" s="30">
        <v>493.9</v>
      </c>
      <c r="V17" s="30">
        <v>509.1</v>
      </c>
      <c r="W17" s="30">
        <v>523.9</v>
      </c>
      <c r="X17" s="30">
        <v>530.29999999999995</v>
      </c>
      <c r="Y17" s="30">
        <v>490.9</v>
      </c>
      <c r="Z17" s="30">
        <v>515.1</v>
      </c>
      <c r="AA17" s="30">
        <v>545.29999999999995</v>
      </c>
      <c r="AB17" s="30">
        <v>587.70000000000005</v>
      </c>
      <c r="AC17" s="30">
        <v>613.70000000000005</v>
      </c>
      <c r="AD17" s="30">
        <v>666.8</v>
      </c>
      <c r="AE17" s="30">
        <v>709.1</v>
      </c>
      <c r="AF17" s="27">
        <f>GO!D17*0.001</f>
        <v>779.60199999999998</v>
      </c>
      <c r="AG17" s="27">
        <f>GO!E17*0.001</f>
        <v>841.64</v>
      </c>
      <c r="AH17" s="27">
        <f>GO!F17*0.001</f>
        <v>913.88599999999997</v>
      </c>
      <c r="AI17" s="27">
        <f>GO!G17*0.001</f>
        <v>956.91</v>
      </c>
      <c r="AJ17" s="27">
        <f>GO!H17*0.001</f>
        <v>969.697</v>
      </c>
      <c r="AK17" s="27">
        <f>GO!I17*0.001</f>
        <v>1039.48</v>
      </c>
      <c r="AL17" s="27">
        <f>GO!J17*0.001</f>
        <v>1158.06</v>
      </c>
      <c r="AM17" s="27">
        <f>GO!K17*0.001</f>
        <v>1287.144</v>
      </c>
      <c r="AN17" s="27">
        <f>GO!L17*0.001</f>
        <v>1353.6200000000001</v>
      </c>
      <c r="AO17" s="27">
        <f>GO!M17*0.001</f>
        <v>1339.134</v>
      </c>
      <c r="AP17" s="27">
        <f>GO!N17*0.001</f>
        <v>1275.777</v>
      </c>
      <c r="AQ17" s="27">
        <f>GO!O17*0.001</f>
        <v>1098.96</v>
      </c>
      <c r="AR17" s="27">
        <f>GO!P17*0.001</f>
        <v>1016.6510000000001</v>
      </c>
      <c r="AS17" s="27">
        <f>GO!Q17*0.001</f>
        <v>1020.485</v>
      </c>
      <c r="AT17" s="27">
        <f>GO!R17*0.001</f>
        <v>1074.58</v>
      </c>
      <c r="AU17" s="27">
        <f>GO!S17*0.001</f>
        <v>1155.7</v>
      </c>
      <c r="AV17" s="27">
        <f>GO!T17*0.001</f>
        <v>1258.7719999999999</v>
      </c>
      <c r="AW17" s="27">
        <f>GO!U17*0.001</f>
        <v>1370.8700000000001</v>
      </c>
      <c r="AX17" s="27">
        <f>GO!V17*0.001</f>
        <v>1473.1210000000001</v>
      </c>
      <c r="AY17" s="27">
        <f>GO!W17*0.001</f>
        <v>1547.268</v>
      </c>
      <c r="AZ17" s="27">
        <f>GO!X17*0.001</f>
        <v>1608.4059999999999</v>
      </c>
    </row>
    <row r="18" spans="1:52" x14ac:dyDescent="0.2">
      <c r="A18" s="30" t="s">
        <v>39</v>
      </c>
      <c r="B18" s="35" t="s">
        <v>40</v>
      </c>
      <c r="C18" s="30">
        <v>642.29999999999995</v>
      </c>
      <c r="D18" s="30">
        <v>634.29999999999995</v>
      </c>
      <c r="E18" s="30">
        <v>669.3</v>
      </c>
      <c r="F18" s="30">
        <v>748</v>
      </c>
      <c r="G18" s="30">
        <v>864.1</v>
      </c>
      <c r="H18" s="30">
        <v>1004.4</v>
      </c>
      <c r="I18" s="30">
        <v>1025.4000000000001</v>
      </c>
      <c r="J18" s="30">
        <v>1164.2</v>
      </c>
      <c r="K18" s="30">
        <v>1325.3</v>
      </c>
      <c r="L18" s="30">
        <v>1482.6</v>
      </c>
      <c r="M18" s="30">
        <v>1684.3</v>
      </c>
      <c r="N18" s="30">
        <v>1810</v>
      </c>
      <c r="O18" s="30">
        <v>1970.7</v>
      </c>
      <c r="P18" s="30">
        <v>1910.8</v>
      </c>
      <c r="Q18" s="30">
        <v>2001.7</v>
      </c>
      <c r="R18" s="30">
        <v>2200.1</v>
      </c>
      <c r="S18" s="30">
        <v>2228.1</v>
      </c>
      <c r="T18" s="30">
        <v>2207.1</v>
      </c>
      <c r="U18" s="30">
        <v>2412.6</v>
      </c>
      <c r="V18" s="30">
        <v>2628.3</v>
      </c>
      <c r="W18" s="30">
        <v>2774.4</v>
      </c>
      <c r="X18" s="30">
        <v>2836.5</v>
      </c>
      <c r="Y18" s="30">
        <v>2796</v>
      </c>
      <c r="Z18" s="30">
        <v>2922.3</v>
      </c>
      <c r="AA18" s="30">
        <v>3052.6</v>
      </c>
      <c r="AB18" s="30">
        <v>3282.8</v>
      </c>
      <c r="AC18" s="30">
        <v>3541.2</v>
      </c>
      <c r="AD18" s="30">
        <v>3667.9</v>
      </c>
      <c r="AE18" s="30">
        <v>3898</v>
      </c>
      <c r="AF18" s="27">
        <f>GO!D18*0.001</f>
        <v>3962.4639999999999</v>
      </c>
      <c r="AG18" s="27">
        <f>GO!E18*0.001</f>
        <v>4079.8470000000002</v>
      </c>
      <c r="AH18" s="27">
        <f>GO!F18*0.001</f>
        <v>4290.4620000000004</v>
      </c>
      <c r="AI18" s="27">
        <f>GO!G18*0.001</f>
        <v>4046.8319999999999</v>
      </c>
      <c r="AJ18" s="27">
        <f>GO!H18*0.001</f>
        <v>3971.6109999999999</v>
      </c>
      <c r="AK18" s="27">
        <f>GO!I18*0.001</f>
        <v>4050.6730000000002</v>
      </c>
      <c r="AL18" s="27">
        <f>GO!J18*0.001</f>
        <v>4361.7290000000003</v>
      </c>
      <c r="AM18" s="27">
        <f>GO!K18*0.001</f>
        <v>4804.5820000000003</v>
      </c>
      <c r="AN18" s="27">
        <f>GO!L18*0.001</f>
        <v>5093.5169999999998</v>
      </c>
      <c r="AO18" s="27">
        <f>GO!M18*0.001</f>
        <v>5404.03</v>
      </c>
      <c r="AP18" s="27">
        <f>GO!N18*0.001</f>
        <v>5493.7390000000005</v>
      </c>
      <c r="AQ18" s="27">
        <f>GO!O18*0.001</f>
        <v>4511.0650000000005</v>
      </c>
      <c r="AR18" s="27">
        <f>GO!P18*0.001</f>
        <v>5019.1040000000003</v>
      </c>
      <c r="AS18" s="27">
        <f>GO!Q18*0.001</f>
        <v>5592.8710000000001</v>
      </c>
      <c r="AT18" s="27">
        <f>GO!R18*0.001</f>
        <v>5771.2960000000003</v>
      </c>
      <c r="AU18" s="27">
        <f>GO!S18*0.001</f>
        <v>5939.3289999999997</v>
      </c>
      <c r="AV18" s="27">
        <f>GO!T18*0.001</f>
        <v>6025.4679999999998</v>
      </c>
      <c r="AW18" s="27">
        <f>GO!U18*0.001</f>
        <v>5705.5240000000003</v>
      </c>
      <c r="AX18" s="27">
        <f>GO!V18*0.001</f>
        <v>5551.049</v>
      </c>
      <c r="AY18" s="27">
        <f>GO!W18*0.001</f>
        <v>5818.8689999999997</v>
      </c>
      <c r="AZ18" s="27">
        <f>GO!X18*0.001</f>
        <v>6217.0349999999999</v>
      </c>
    </row>
    <row r="19" spans="1:52" x14ac:dyDescent="0.2">
      <c r="A19" s="30" t="s">
        <v>41</v>
      </c>
      <c r="B19" s="30" t="s">
        <v>42</v>
      </c>
      <c r="C19" s="30">
        <v>363.5</v>
      </c>
      <c r="D19" s="30">
        <v>349.7</v>
      </c>
      <c r="E19" s="30">
        <v>370.6</v>
      </c>
      <c r="F19" s="30">
        <v>417.7</v>
      </c>
      <c r="G19" s="30">
        <v>484.5</v>
      </c>
      <c r="H19" s="30">
        <v>541.20000000000005</v>
      </c>
      <c r="I19" s="30">
        <v>534.6</v>
      </c>
      <c r="J19" s="30">
        <v>614.9</v>
      </c>
      <c r="K19" s="30">
        <v>709.9</v>
      </c>
      <c r="L19" s="30">
        <v>812.5</v>
      </c>
      <c r="M19" s="30">
        <v>915.2</v>
      </c>
      <c r="N19" s="30">
        <v>940</v>
      </c>
      <c r="O19" s="30">
        <v>1019.8</v>
      </c>
      <c r="P19" s="30">
        <v>967.2</v>
      </c>
      <c r="Q19" s="30">
        <v>1030.3</v>
      </c>
      <c r="R19" s="30">
        <v>1170.0999999999999</v>
      </c>
      <c r="S19" s="30">
        <v>1198.5999999999999</v>
      </c>
      <c r="T19" s="30">
        <v>1212.5999999999999</v>
      </c>
      <c r="U19" s="30">
        <v>1299.5</v>
      </c>
      <c r="V19" s="30">
        <v>1423.1</v>
      </c>
      <c r="W19" s="30">
        <v>1481.9</v>
      </c>
      <c r="X19" s="30">
        <v>1486</v>
      </c>
      <c r="Y19" s="30">
        <v>1443.2</v>
      </c>
      <c r="Z19" s="30">
        <v>1531.9</v>
      </c>
      <c r="AA19" s="30">
        <v>1630.4</v>
      </c>
      <c r="AB19" s="30">
        <v>1796.2</v>
      </c>
      <c r="AC19" s="30">
        <v>1945.8</v>
      </c>
      <c r="AD19" s="30">
        <v>2031.3</v>
      </c>
      <c r="AE19" s="30">
        <v>2189.8000000000002</v>
      </c>
      <c r="AF19" s="27">
        <f>GO!D19*0.001</f>
        <v>2278.7939999999999</v>
      </c>
      <c r="AG19" s="27">
        <f>GO!E19*0.001</f>
        <v>2356.2449999999999</v>
      </c>
      <c r="AH19" s="27">
        <f>GO!F19*0.001</f>
        <v>2435.259</v>
      </c>
      <c r="AI19" s="27">
        <f>GO!G19*0.001</f>
        <v>2240.8000000000002</v>
      </c>
      <c r="AJ19" s="27">
        <f>GO!H19*0.001</f>
        <v>2165.3879999999999</v>
      </c>
      <c r="AK19" s="27">
        <f>GO!I19*0.001</f>
        <v>2175.6820000000002</v>
      </c>
      <c r="AL19" s="27">
        <f>GO!J19*0.001</f>
        <v>2314.9160000000002</v>
      </c>
      <c r="AM19" s="27">
        <f>GO!K19*0.001</f>
        <v>2496.1710000000003</v>
      </c>
      <c r="AN19" s="27">
        <f>GO!L19*0.001</f>
        <v>2639.741</v>
      </c>
      <c r="AO19" s="27">
        <f>GO!M19*0.001</f>
        <v>2770.1750000000002</v>
      </c>
      <c r="AP19" s="27">
        <f>GO!N19*0.001</f>
        <v>2687.0549999999998</v>
      </c>
      <c r="AQ19" s="27">
        <f>GO!O19*0.001</f>
        <v>2152.0920000000001</v>
      </c>
      <c r="AR19" s="27">
        <f>GO!P19*0.001</f>
        <v>2382.4900000000002</v>
      </c>
      <c r="AS19" s="27">
        <f>GO!Q19*0.001</f>
        <v>2599.134</v>
      </c>
      <c r="AT19" s="27">
        <f>GO!R19*0.001</f>
        <v>2699.6779999999999</v>
      </c>
      <c r="AU19" s="27">
        <f>GO!S19*0.001</f>
        <v>2789.5549999999998</v>
      </c>
      <c r="AV19" s="27">
        <f>GO!T19*0.001</f>
        <v>2906.0940000000001</v>
      </c>
      <c r="AW19" s="27">
        <f>GO!U19*0.001</f>
        <v>2901.8980000000001</v>
      </c>
      <c r="AX19" s="27">
        <f>GO!V19*0.001</f>
        <v>2846.5030000000002</v>
      </c>
      <c r="AY19" s="27">
        <f>GO!W19*0.001</f>
        <v>2969.3160000000003</v>
      </c>
      <c r="AZ19" s="27">
        <f>GO!X19*0.001</f>
        <v>3168.3470000000002</v>
      </c>
    </row>
    <row r="20" spans="1:52" x14ac:dyDescent="0.2">
      <c r="A20" s="30" t="s">
        <v>43</v>
      </c>
      <c r="B20" s="30" t="s">
        <v>44</v>
      </c>
      <c r="C20" s="30">
        <v>13.1</v>
      </c>
      <c r="D20" s="30">
        <v>13.2</v>
      </c>
      <c r="E20" s="30">
        <v>15.3</v>
      </c>
      <c r="F20" s="30">
        <v>19.899999999999999</v>
      </c>
      <c r="G20" s="30">
        <v>22.9</v>
      </c>
      <c r="H20" s="30">
        <v>24.3</v>
      </c>
      <c r="I20" s="30">
        <v>22.6</v>
      </c>
      <c r="J20" s="30">
        <v>27.3</v>
      </c>
      <c r="K20" s="30">
        <v>31.8</v>
      </c>
      <c r="L20" s="30">
        <v>35</v>
      </c>
      <c r="M20" s="30">
        <v>37.4</v>
      </c>
      <c r="N20" s="30">
        <v>36.1</v>
      </c>
      <c r="O20" s="30">
        <v>36.6</v>
      </c>
      <c r="P20" s="30">
        <v>32.799999999999997</v>
      </c>
      <c r="Q20" s="30">
        <v>38.299999999999997</v>
      </c>
      <c r="R20" s="30">
        <v>42.8</v>
      </c>
      <c r="S20" s="30">
        <v>42.6</v>
      </c>
      <c r="T20" s="30">
        <v>45.4</v>
      </c>
      <c r="U20" s="30">
        <v>54.4</v>
      </c>
      <c r="V20" s="30">
        <v>56</v>
      </c>
      <c r="W20" s="30">
        <v>57.5</v>
      </c>
      <c r="X20" s="30">
        <v>57</v>
      </c>
      <c r="Y20" s="30">
        <v>53.8</v>
      </c>
      <c r="Z20" s="30">
        <v>62</v>
      </c>
      <c r="AA20" s="30">
        <v>72.099999999999994</v>
      </c>
      <c r="AB20" s="30">
        <v>79.900000000000006</v>
      </c>
      <c r="AC20" s="30">
        <v>81.2</v>
      </c>
      <c r="AD20" s="30">
        <v>83.3</v>
      </c>
      <c r="AE20" s="30">
        <v>88.8</v>
      </c>
      <c r="AF20" s="27">
        <f>GO!D20*0.001</f>
        <v>91.835999999999999</v>
      </c>
      <c r="AG20" s="27">
        <f>GO!E20*0.001</f>
        <v>98.085999999999999</v>
      </c>
      <c r="AH20" s="27">
        <f>GO!F20*0.001</f>
        <v>95.022999999999996</v>
      </c>
      <c r="AI20" s="27">
        <f>GO!G20*0.001</f>
        <v>88.021000000000001</v>
      </c>
      <c r="AJ20" s="27">
        <f>GO!H20*0.001</f>
        <v>90.174999999999997</v>
      </c>
      <c r="AK20" s="27">
        <f>GO!I20*0.001</f>
        <v>92.673000000000002</v>
      </c>
      <c r="AL20" s="27">
        <f>GO!J20*0.001</f>
        <v>106.104</v>
      </c>
      <c r="AM20" s="27">
        <f>GO!K20*0.001</f>
        <v>114.836</v>
      </c>
      <c r="AN20" s="27">
        <f>GO!L20*0.001</f>
        <v>114.56400000000001</v>
      </c>
      <c r="AO20" s="27">
        <f>GO!M20*0.001</f>
        <v>103.304</v>
      </c>
      <c r="AP20" s="27">
        <f>GO!N20*0.001</f>
        <v>89.113</v>
      </c>
      <c r="AQ20" s="27">
        <f>GO!O20*0.001</f>
        <v>65.912999999999997</v>
      </c>
      <c r="AR20" s="27">
        <f>GO!P20*0.001</f>
        <v>71.906999999999996</v>
      </c>
      <c r="AS20" s="27">
        <f>GO!Q20*0.001</f>
        <v>72.989999999999995</v>
      </c>
      <c r="AT20" s="27">
        <f>GO!R20*0.001</f>
        <v>80.77</v>
      </c>
      <c r="AU20" s="27">
        <f>GO!S20*0.001</f>
        <v>90.576999999999998</v>
      </c>
      <c r="AV20" s="27">
        <f>GO!T20*0.001</f>
        <v>97.597999999999999</v>
      </c>
      <c r="AW20" s="27">
        <f>GO!U20*0.001</f>
        <v>100.96600000000001</v>
      </c>
      <c r="AX20" s="27">
        <f>GO!V20*0.001</f>
        <v>105.506</v>
      </c>
      <c r="AY20" s="27">
        <f>GO!W20*0.001</f>
        <v>112.643</v>
      </c>
      <c r="AZ20" s="27">
        <f>GO!X20*0.001</f>
        <v>116.12</v>
      </c>
    </row>
    <row r="21" spans="1:52" x14ac:dyDescent="0.2">
      <c r="A21" s="30" t="s">
        <v>45</v>
      </c>
      <c r="B21" s="30" t="s">
        <v>46</v>
      </c>
      <c r="C21" s="30">
        <v>16.2</v>
      </c>
      <c r="D21" s="30">
        <v>16.100000000000001</v>
      </c>
      <c r="E21" s="30">
        <v>17.8</v>
      </c>
      <c r="F21" s="30">
        <v>20.5</v>
      </c>
      <c r="G21" s="30">
        <v>22.7</v>
      </c>
      <c r="H21" s="30">
        <v>25.1</v>
      </c>
      <c r="I21" s="30">
        <v>25.8</v>
      </c>
      <c r="J21" s="30">
        <v>29.2</v>
      </c>
      <c r="K21" s="30">
        <v>33.700000000000003</v>
      </c>
      <c r="L21" s="30">
        <v>39.700000000000003</v>
      </c>
      <c r="M21" s="30">
        <v>43.6</v>
      </c>
      <c r="N21" s="30">
        <v>43.9</v>
      </c>
      <c r="O21" s="30">
        <v>45.6</v>
      </c>
      <c r="P21" s="30">
        <v>43.1</v>
      </c>
      <c r="Q21" s="30">
        <v>46.5</v>
      </c>
      <c r="R21" s="30">
        <v>50.9</v>
      </c>
      <c r="S21" s="30">
        <v>52.6</v>
      </c>
      <c r="T21" s="30">
        <v>54.9</v>
      </c>
      <c r="U21" s="30">
        <v>61.3</v>
      </c>
      <c r="V21" s="30">
        <v>62.6</v>
      </c>
      <c r="W21" s="30">
        <v>63.3</v>
      </c>
      <c r="X21" s="30">
        <v>63.5</v>
      </c>
      <c r="Y21" s="30">
        <v>59.6</v>
      </c>
      <c r="Z21" s="30">
        <v>62.2</v>
      </c>
      <c r="AA21" s="30">
        <v>65.099999999999994</v>
      </c>
      <c r="AB21" s="30">
        <v>70.7</v>
      </c>
      <c r="AC21" s="30">
        <v>75.7</v>
      </c>
      <c r="AD21" s="30">
        <v>81.8</v>
      </c>
      <c r="AE21" s="30">
        <v>85.9</v>
      </c>
      <c r="AF21" s="27">
        <f>GO!D21*0.001</f>
        <v>91.637</v>
      </c>
      <c r="AG21" s="27">
        <f>GO!E21*0.001</f>
        <v>95.686999999999998</v>
      </c>
      <c r="AH21" s="27">
        <f>GO!F21*0.001</f>
        <v>97.716000000000008</v>
      </c>
      <c r="AI21" s="27">
        <f>GO!G21*0.001</f>
        <v>94.409000000000006</v>
      </c>
      <c r="AJ21" s="27">
        <f>GO!H21*0.001</f>
        <v>95.254000000000005</v>
      </c>
      <c r="AK21" s="27">
        <f>GO!I21*0.001</f>
        <v>96.546999999999997</v>
      </c>
      <c r="AL21" s="27">
        <f>GO!J21*0.001</f>
        <v>102.39100000000001</v>
      </c>
      <c r="AM21" s="27">
        <f>GO!K21*0.001</f>
        <v>113.21000000000001</v>
      </c>
      <c r="AN21" s="27">
        <f>GO!L21*0.001</f>
        <v>125.80800000000001</v>
      </c>
      <c r="AO21" s="27">
        <f>GO!M21*0.001</f>
        <v>128.46600000000001</v>
      </c>
      <c r="AP21" s="27">
        <f>GO!N21*0.001</f>
        <v>114.428</v>
      </c>
      <c r="AQ21" s="27">
        <f>GO!O21*0.001</f>
        <v>89.972000000000008</v>
      </c>
      <c r="AR21" s="27">
        <f>GO!P21*0.001</f>
        <v>92.358000000000004</v>
      </c>
      <c r="AS21" s="27">
        <f>GO!Q21*0.001</f>
        <v>94.063000000000002</v>
      </c>
      <c r="AT21" s="27">
        <f>GO!R21*0.001</f>
        <v>99.638999999999996</v>
      </c>
      <c r="AU21" s="27">
        <f>GO!S21*0.001</f>
        <v>106.303</v>
      </c>
      <c r="AV21" s="27">
        <f>GO!T21*0.001</f>
        <v>113.587</v>
      </c>
      <c r="AW21" s="27">
        <f>GO!U21*0.001</f>
        <v>118.998</v>
      </c>
      <c r="AX21" s="27">
        <f>GO!V21*0.001</f>
        <v>124.46300000000001</v>
      </c>
      <c r="AY21" s="27">
        <f>GO!W21*0.001</f>
        <v>128.76500000000001</v>
      </c>
      <c r="AZ21" s="27">
        <f>GO!X21*0.001</f>
        <v>133.125</v>
      </c>
    </row>
    <row r="22" spans="1:52" x14ac:dyDescent="0.2">
      <c r="A22" s="30" t="s">
        <v>47</v>
      </c>
      <c r="B22" s="30" t="s">
        <v>48</v>
      </c>
      <c r="C22" s="30">
        <v>51.1</v>
      </c>
      <c r="D22" s="30">
        <v>49.3</v>
      </c>
      <c r="E22" s="30">
        <v>49</v>
      </c>
      <c r="F22" s="30">
        <v>55.4</v>
      </c>
      <c r="G22" s="30">
        <v>68.3</v>
      </c>
      <c r="H22" s="30">
        <v>89.7</v>
      </c>
      <c r="I22" s="30">
        <v>77.099999999999994</v>
      </c>
      <c r="J22" s="30">
        <v>88.7</v>
      </c>
      <c r="K22" s="30">
        <v>97.8</v>
      </c>
      <c r="L22" s="30">
        <v>113.1</v>
      </c>
      <c r="M22" s="30">
        <v>132</v>
      </c>
      <c r="N22" s="30">
        <v>130.19999999999999</v>
      </c>
      <c r="O22" s="30">
        <v>139.5</v>
      </c>
      <c r="P22" s="30">
        <v>104.7</v>
      </c>
      <c r="Q22" s="30">
        <v>108</v>
      </c>
      <c r="R22" s="30">
        <v>116.5</v>
      </c>
      <c r="S22" s="30">
        <v>106.6</v>
      </c>
      <c r="T22" s="30">
        <v>101.6</v>
      </c>
      <c r="U22" s="30">
        <v>110.2</v>
      </c>
      <c r="V22" s="30">
        <v>137.4</v>
      </c>
      <c r="W22" s="30">
        <v>142.30000000000001</v>
      </c>
      <c r="X22" s="30">
        <v>136.1</v>
      </c>
      <c r="Y22" s="30">
        <v>124.2</v>
      </c>
      <c r="Z22" s="30">
        <v>125.2</v>
      </c>
      <c r="AA22" s="30">
        <v>129.69999999999999</v>
      </c>
      <c r="AB22" s="30">
        <v>145.30000000000001</v>
      </c>
      <c r="AC22" s="30">
        <v>163.1</v>
      </c>
      <c r="AD22" s="30">
        <v>161.4</v>
      </c>
      <c r="AE22" s="30">
        <v>168.3</v>
      </c>
      <c r="AF22" s="27">
        <f>GO!D22*0.001</f>
        <v>166.636</v>
      </c>
      <c r="AG22" s="27">
        <f>GO!E22*0.001</f>
        <v>156.59</v>
      </c>
      <c r="AH22" s="27">
        <f>GO!F22*0.001</f>
        <v>155.70400000000001</v>
      </c>
      <c r="AI22" s="27">
        <f>GO!G22*0.001</f>
        <v>136.91900000000001</v>
      </c>
      <c r="AJ22" s="27">
        <f>GO!H22*0.001</f>
        <v>139.16300000000001</v>
      </c>
      <c r="AK22" s="27">
        <f>GO!I22*0.001</f>
        <v>137.67600000000002</v>
      </c>
      <c r="AL22" s="27">
        <f>GO!J22*0.001</f>
        <v>181.89699999999999</v>
      </c>
      <c r="AM22" s="27">
        <f>GO!K22*0.001</f>
        <v>202.46700000000001</v>
      </c>
      <c r="AN22" s="27">
        <f>GO!L22*0.001</f>
        <v>233.12300000000002</v>
      </c>
      <c r="AO22" s="27">
        <f>GO!M22*0.001</f>
        <v>256.34899999999999</v>
      </c>
      <c r="AP22" s="27">
        <f>GO!N22*0.001</f>
        <v>280.34199999999998</v>
      </c>
      <c r="AQ22" s="27">
        <f>GO!O22*0.001</f>
        <v>167.124</v>
      </c>
      <c r="AR22" s="27">
        <f>GO!P22*0.001</f>
        <v>235.70500000000001</v>
      </c>
      <c r="AS22" s="27">
        <f>GO!Q22*0.001</f>
        <v>281.49900000000002</v>
      </c>
      <c r="AT22" s="27">
        <f>GO!R22*0.001</f>
        <v>269.21699999999998</v>
      </c>
      <c r="AU22" s="27">
        <f>GO!S22*0.001</f>
        <v>263.23599999999999</v>
      </c>
      <c r="AV22" s="27">
        <f>GO!T22*0.001</f>
        <v>265.55400000000003</v>
      </c>
      <c r="AW22" s="27">
        <f>GO!U22*0.001</f>
        <v>226.97400000000002</v>
      </c>
      <c r="AX22" s="27">
        <f>GO!V22*0.001</f>
        <v>205.38300000000001</v>
      </c>
      <c r="AY22" s="27">
        <f>GO!W22*0.001</f>
        <v>223.66200000000001</v>
      </c>
      <c r="AZ22" s="27">
        <f>GO!X22*0.001</f>
        <v>256.36700000000002</v>
      </c>
    </row>
    <row r="23" spans="1:52" x14ac:dyDescent="0.2">
      <c r="A23" s="30" t="s">
        <v>49</v>
      </c>
      <c r="B23" s="30" t="s">
        <v>50</v>
      </c>
      <c r="C23" s="30">
        <v>47.5</v>
      </c>
      <c r="D23" s="30">
        <v>45.7</v>
      </c>
      <c r="E23" s="30">
        <v>46.5</v>
      </c>
      <c r="F23" s="30">
        <v>51.8</v>
      </c>
      <c r="G23" s="30">
        <v>59.8</v>
      </c>
      <c r="H23" s="30">
        <v>70.5</v>
      </c>
      <c r="I23" s="30">
        <v>72.7</v>
      </c>
      <c r="J23" s="30">
        <v>80.900000000000006</v>
      </c>
      <c r="K23" s="30">
        <v>92.7</v>
      </c>
      <c r="L23" s="30">
        <v>105.4</v>
      </c>
      <c r="M23" s="30">
        <v>121</v>
      </c>
      <c r="N23" s="30">
        <v>127.5</v>
      </c>
      <c r="O23" s="30">
        <v>137.19999999999999</v>
      </c>
      <c r="P23" s="30">
        <v>131.1</v>
      </c>
      <c r="Q23" s="30">
        <v>130</v>
      </c>
      <c r="R23" s="30">
        <v>142.1</v>
      </c>
      <c r="S23" s="30">
        <v>144.1</v>
      </c>
      <c r="T23" s="30">
        <v>143.4</v>
      </c>
      <c r="U23" s="30">
        <v>148.4</v>
      </c>
      <c r="V23" s="30">
        <v>162.9</v>
      </c>
      <c r="W23" s="30">
        <v>169.5</v>
      </c>
      <c r="X23" s="30">
        <v>172.9</v>
      </c>
      <c r="Y23" s="30">
        <v>168.5</v>
      </c>
      <c r="Z23" s="30">
        <v>174.6</v>
      </c>
      <c r="AA23" s="30">
        <v>181.9</v>
      </c>
      <c r="AB23" s="30">
        <v>200.2</v>
      </c>
      <c r="AC23" s="30">
        <v>219.3</v>
      </c>
      <c r="AD23" s="30">
        <v>230.4</v>
      </c>
      <c r="AE23" s="30">
        <v>243.9</v>
      </c>
      <c r="AF23" s="27">
        <f>GO!D23*0.001</f>
        <v>254.69300000000001</v>
      </c>
      <c r="AG23" s="27">
        <f>GO!E23*0.001</f>
        <v>257.30400000000003</v>
      </c>
      <c r="AH23" s="27">
        <f>GO!F23*0.001</f>
        <v>269.18799999999999</v>
      </c>
      <c r="AI23" s="27">
        <f>GO!G23*0.001</f>
        <v>252.56399999999999</v>
      </c>
      <c r="AJ23" s="27">
        <f>GO!H23*0.001</f>
        <v>246.86100000000002</v>
      </c>
      <c r="AK23" s="27">
        <f>GO!I23*0.001</f>
        <v>244.28</v>
      </c>
      <c r="AL23" s="27">
        <f>GO!J23*0.001</f>
        <v>260.27</v>
      </c>
      <c r="AM23" s="27">
        <f>GO!K23*0.001</f>
        <v>287.911</v>
      </c>
      <c r="AN23" s="27">
        <f>GO!L23*0.001</f>
        <v>316.67</v>
      </c>
      <c r="AO23" s="27">
        <f>GO!M23*0.001</f>
        <v>342.762</v>
      </c>
      <c r="AP23" s="27">
        <f>GO!N23*0.001</f>
        <v>357.77300000000002</v>
      </c>
      <c r="AQ23" s="27">
        <f>GO!O23*0.001</f>
        <v>280.21300000000002</v>
      </c>
      <c r="AR23" s="27">
        <f>GO!P23*0.001</f>
        <v>295.61900000000003</v>
      </c>
      <c r="AS23" s="27">
        <f>GO!Q23*0.001</f>
        <v>326.78399999999999</v>
      </c>
      <c r="AT23" s="27">
        <f>GO!R23*0.001</f>
        <v>343.51800000000003</v>
      </c>
      <c r="AU23" s="27">
        <f>GO!S23*0.001</f>
        <v>350.55099999999999</v>
      </c>
      <c r="AV23" s="27">
        <f>GO!T23*0.001</f>
        <v>360.67099999999999</v>
      </c>
      <c r="AW23" s="27">
        <f>GO!U23*0.001</f>
        <v>351.738</v>
      </c>
      <c r="AX23" s="27">
        <f>GO!V23*0.001</f>
        <v>337.40899999999999</v>
      </c>
      <c r="AY23" s="27">
        <f>GO!W23*0.001</f>
        <v>364.2</v>
      </c>
      <c r="AZ23" s="27">
        <f>GO!X23*0.001</f>
        <v>395.56100000000004</v>
      </c>
    </row>
    <row r="24" spans="1:52" x14ac:dyDescent="0.2">
      <c r="A24" s="30" t="s">
        <v>51</v>
      </c>
      <c r="B24" s="30" t="s">
        <v>52</v>
      </c>
      <c r="C24" s="30">
        <v>45</v>
      </c>
      <c r="D24" s="30">
        <v>45.6</v>
      </c>
      <c r="E24" s="30">
        <v>46.1</v>
      </c>
      <c r="F24" s="30">
        <v>53.9</v>
      </c>
      <c r="G24" s="30">
        <v>63.1</v>
      </c>
      <c r="H24" s="30">
        <v>74.2</v>
      </c>
      <c r="I24" s="30">
        <v>77.7</v>
      </c>
      <c r="J24" s="30">
        <v>83.6</v>
      </c>
      <c r="K24" s="30">
        <v>95.1</v>
      </c>
      <c r="L24" s="30">
        <v>109.3</v>
      </c>
      <c r="M24" s="30">
        <v>125.4</v>
      </c>
      <c r="N24" s="30">
        <v>134.4</v>
      </c>
      <c r="O24" s="30">
        <v>147</v>
      </c>
      <c r="P24" s="30">
        <v>132.9</v>
      </c>
      <c r="Q24" s="30">
        <v>121.3</v>
      </c>
      <c r="R24" s="30">
        <v>139.5</v>
      </c>
      <c r="S24" s="30">
        <v>145.1</v>
      </c>
      <c r="T24" s="30">
        <v>141.5</v>
      </c>
      <c r="U24" s="30">
        <v>150.69999999999999</v>
      </c>
      <c r="V24" s="30">
        <v>168.5</v>
      </c>
      <c r="W24" s="30">
        <v>183.9</v>
      </c>
      <c r="X24" s="30">
        <v>184.6</v>
      </c>
      <c r="Y24" s="30">
        <v>178.5</v>
      </c>
      <c r="Z24" s="30">
        <v>181.6</v>
      </c>
      <c r="AA24" s="30">
        <v>197.4</v>
      </c>
      <c r="AB24" s="30">
        <v>220.1</v>
      </c>
      <c r="AC24" s="30">
        <v>243.9</v>
      </c>
      <c r="AD24" s="30">
        <v>254.6</v>
      </c>
      <c r="AE24" s="30">
        <v>269.8</v>
      </c>
      <c r="AF24" s="27">
        <f>GO!D24*0.001</f>
        <v>278.012</v>
      </c>
      <c r="AG24" s="27">
        <f>GO!E24*0.001</f>
        <v>275.89</v>
      </c>
      <c r="AH24" s="27">
        <f>GO!F24*0.001</f>
        <v>294.60200000000003</v>
      </c>
      <c r="AI24" s="27">
        <f>GO!G24*0.001</f>
        <v>264.92200000000003</v>
      </c>
      <c r="AJ24" s="27">
        <f>GO!H24*0.001</f>
        <v>246.92699999999999</v>
      </c>
      <c r="AK24" s="27">
        <f>GO!I24*0.001</f>
        <v>250.33</v>
      </c>
      <c r="AL24" s="27">
        <f>GO!J24*0.001</f>
        <v>265.92500000000001</v>
      </c>
      <c r="AM24" s="27">
        <f>GO!K24*0.001</f>
        <v>299.08</v>
      </c>
      <c r="AN24" s="27">
        <f>GO!L24*0.001</f>
        <v>323.81900000000002</v>
      </c>
      <c r="AO24" s="27">
        <f>GO!M24*0.001</f>
        <v>346.93400000000003</v>
      </c>
      <c r="AP24" s="27">
        <f>GO!N24*0.001</f>
        <v>354.03500000000003</v>
      </c>
      <c r="AQ24" s="27">
        <f>GO!O24*0.001</f>
        <v>285.31</v>
      </c>
      <c r="AR24" s="27">
        <f>GO!P24*0.001</f>
        <v>318.70800000000003</v>
      </c>
      <c r="AS24" s="27">
        <f>GO!Q24*0.001</f>
        <v>368.71300000000002</v>
      </c>
      <c r="AT24" s="27">
        <f>GO!R24*0.001</f>
        <v>404.48</v>
      </c>
      <c r="AU24" s="27">
        <f>GO!S24*0.001</f>
        <v>396.80099999999999</v>
      </c>
      <c r="AV24" s="27">
        <f>GO!T24*0.001</f>
        <v>408.834</v>
      </c>
      <c r="AW24" s="27">
        <f>GO!U24*0.001</f>
        <v>379.00799999999998</v>
      </c>
      <c r="AX24" s="27">
        <f>GO!V24*0.001</f>
        <v>350.67</v>
      </c>
      <c r="AY24" s="27">
        <f>GO!W24*0.001</f>
        <v>380.52199999999999</v>
      </c>
      <c r="AZ24" s="27">
        <f>GO!X24*0.001</f>
        <v>399.52300000000002</v>
      </c>
    </row>
    <row r="25" spans="1:52" x14ac:dyDescent="0.2">
      <c r="A25" s="30" t="s">
        <v>53</v>
      </c>
      <c r="B25" s="30" t="s">
        <v>54</v>
      </c>
      <c r="C25" s="30">
        <v>40.200000000000003</v>
      </c>
      <c r="D25" s="30">
        <v>39.799999999999997</v>
      </c>
      <c r="E25" s="30">
        <v>39.1</v>
      </c>
      <c r="F25" s="30">
        <v>43.4</v>
      </c>
      <c r="G25" s="30">
        <v>49.6</v>
      </c>
      <c r="H25" s="30">
        <v>55.1</v>
      </c>
      <c r="I25" s="30">
        <v>54.4</v>
      </c>
      <c r="J25" s="30">
        <v>62.6</v>
      </c>
      <c r="K25" s="30">
        <v>76.099999999999994</v>
      </c>
      <c r="L25" s="30">
        <v>88.9</v>
      </c>
      <c r="M25" s="30">
        <v>105.4</v>
      </c>
      <c r="N25" s="30">
        <v>124.9</v>
      </c>
      <c r="O25" s="30">
        <v>139.9</v>
      </c>
      <c r="P25" s="30">
        <v>155.9</v>
      </c>
      <c r="Q25" s="30">
        <v>169.3</v>
      </c>
      <c r="R25" s="30">
        <v>202.6</v>
      </c>
      <c r="S25" s="30">
        <v>208.5</v>
      </c>
      <c r="T25" s="30">
        <v>207.2</v>
      </c>
      <c r="U25" s="30">
        <v>225</v>
      </c>
      <c r="V25" s="30">
        <v>246</v>
      </c>
      <c r="W25" s="30">
        <v>250.5</v>
      </c>
      <c r="X25" s="30">
        <v>259.8</v>
      </c>
      <c r="Y25" s="30">
        <v>262</v>
      </c>
      <c r="Z25" s="30">
        <v>278.7</v>
      </c>
      <c r="AA25" s="30">
        <v>293.2</v>
      </c>
      <c r="AB25" s="30">
        <v>330.9</v>
      </c>
      <c r="AC25" s="30">
        <v>386.5</v>
      </c>
      <c r="AD25" s="30">
        <v>417</v>
      </c>
      <c r="AE25" s="30">
        <v>461.1</v>
      </c>
      <c r="AF25" s="27">
        <f>GO!D25*0.001</f>
        <v>464.68799999999999</v>
      </c>
      <c r="AG25" s="27">
        <f>GO!E25*0.001</f>
        <v>486.42700000000002</v>
      </c>
      <c r="AH25" s="27">
        <f>GO!F25*0.001</f>
        <v>548.69299999999998</v>
      </c>
      <c r="AI25" s="27">
        <f>GO!G25*0.001</f>
        <v>461.25200000000001</v>
      </c>
      <c r="AJ25" s="27">
        <f>GO!H25*0.001</f>
        <v>390.24900000000002</v>
      </c>
      <c r="AK25" s="27">
        <f>GO!I25*0.001</f>
        <v>387.94900000000001</v>
      </c>
      <c r="AL25" s="27">
        <f>GO!J25*0.001</f>
        <v>398.28800000000001</v>
      </c>
      <c r="AM25" s="27">
        <f>GO!K25*0.001</f>
        <v>407.803</v>
      </c>
      <c r="AN25" s="27">
        <f>GO!L25*0.001</f>
        <v>426.02199999999999</v>
      </c>
      <c r="AO25" s="27">
        <f>GO!M25*0.001</f>
        <v>444.43099999999998</v>
      </c>
      <c r="AP25" s="27">
        <f>GO!N25*0.001</f>
        <v>423.31799999999998</v>
      </c>
      <c r="AQ25" s="27">
        <f>GO!O25*0.001</f>
        <v>350.22700000000003</v>
      </c>
      <c r="AR25" s="27">
        <f>GO!P25*0.001</f>
        <v>358.87700000000001</v>
      </c>
      <c r="AS25" s="27">
        <f>GO!Q25*0.001</f>
        <v>361.447</v>
      </c>
      <c r="AT25" s="27">
        <f>GO!R25*0.001</f>
        <v>354.07800000000003</v>
      </c>
      <c r="AU25" s="27">
        <f>GO!S25*0.001</f>
        <v>352.48900000000003</v>
      </c>
      <c r="AV25" s="27">
        <f>GO!T25*0.001</f>
        <v>347.96800000000002</v>
      </c>
      <c r="AW25" s="27">
        <f>GO!U25*0.001</f>
        <v>347.976</v>
      </c>
      <c r="AX25" s="27">
        <f>GO!V25*0.001</f>
        <v>340.51499999999999</v>
      </c>
      <c r="AY25" s="27">
        <f>GO!W25*0.001</f>
        <v>352.81299999999999</v>
      </c>
      <c r="AZ25" s="27">
        <f>GO!X25*0.001</f>
        <v>377.42099999999999</v>
      </c>
    </row>
    <row r="26" spans="1:52" x14ac:dyDescent="0.2">
      <c r="A26" s="30" t="s">
        <v>55</v>
      </c>
      <c r="B26" s="30" t="s">
        <v>56</v>
      </c>
      <c r="C26" s="30">
        <v>23</v>
      </c>
      <c r="D26" s="30">
        <v>23.1</v>
      </c>
      <c r="E26" s="30">
        <v>23.2</v>
      </c>
      <c r="F26" s="30">
        <v>26</v>
      </c>
      <c r="G26" s="30">
        <v>29.9</v>
      </c>
      <c r="H26" s="30">
        <v>33.6</v>
      </c>
      <c r="I26" s="30">
        <v>31.1</v>
      </c>
      <c r="J26" s="30">
        <v>35.5</v>
      </c>
      <c r="K26" s="30">
        <v>41.3</v>
      </c>
      <c r="L26" s="30">
        <v>46</v>
      </c>
      <c r="M26" s="30">
        <v>51.8</v>
      </c>
      <c r="N26" s="30">
        <v>53.9</v>
      </c>
      <c r="O26" s="30">
        <v>56.7</v>
      </c>
      <c r="P26" s="30">
        <v>54.1</v>
      </c>
      <c r="Q26" s="30">
        <v>57.6</v>
      </c>
      <c r="R26" s="30">
        <v>65.5</v>
      </c>
      <c r="S26" s="30">
        <v>66.7</v>
      </c>
      <c r="T26" s="30">
        <v>68</v>
      </c>
      <c r="U26" s="30">
        <v>72.3</v>
      </c>
      <c r="V26" s="30">
        <v>77.900000000000006</v>
      </c>
      <c r="W26" s="30">
        <v>82.2</v>
      </c>
      <c r="X26" s="30">
        <v>81.099999999999994</v>
      </c>
      <c r="Y26" s="30">
        <v>77.3</v>
      </c>
      <c r="Z26" s="30">
        <v>83</v>
      </c>
      <c r="AA26" s="30">
        <v>89.1</v>
      </c>
      <c r="AB26" s="30">
        <v>97.1</v>
      </c>
      <c r="AC26" s="30">
        <v>102.9</v>
      </c>
      <c r="AD26" s="30">
        <v>106.5</v>
      </c>
      <c r="AE26" s="30">
        <v>111.1</v>
      </c>
      <c r="AF26" s="27">
        <f>GO!D26*0.001</f>
        <v>114.733</v>
      </c>
      <c r="AG26" s="27">
        <f>GO!E26*0.001</f>
        <v>116.926</v>
      </c>
      <c r="AH26" s="27">
        <f>GO!F26*0.001</f>
        <v>125.104</v>
      </c>
      <c r="AI26" s="27">
        <f>GO!G26*0.001</f>
        <v>110.553</v>
      </c>
      <c r="AJ26" s="27">
        <f>GO!H26*0.001</f>
        <v>100.87</v>
      </c>
      <c r="AK26" s="27">
        <f>GO!I26*0.001</f>
        <v>97.960000000000008</v>
      </c>
      <c r="AL26" s="27">
        <f>GO!J26*0.001</f>
        <v>102.467</v>
      </c>
      <c r="AM26" s="27">
        <f>GO!K26*0.001</f>
        <v>108.761</v>
      </c>
      <c r="AN26" s="27">
        <f>GO!L26*0.001</f>
        <v>117.21300000000001</v>
      </c>
      <c r="AO26" s="27">
        <f>GO!M26*0.001</f>
        <v>126.292</v>
      </c>
      <c r="AP26" s="27">
        <f>GO!N26*0.001</f>
        <v>126.934</v>
      </c>
      <c r="AQ26" s="27">
        <f>GO!O26*0.001</f>
        <v>102.696</v>
      </c>
      <c r="AR26" s="27">
        <f>GO!P26*0.001</f>
        <v>108.572</v>
      </c>
      <c r="AS26" s="27">
        <f>GO!Q26*0.001</f>
        <v>117.792</v>
      </c>
      <c r="AT26" s="27">
        <f>GO!R26*0.001</f>
        <v>122.825</v>
      </c>
      <c r="AU26" s="27">
        <f>GO!S26*0.001</f>
        <v>123.52800000000001</v>
      </c>
      <c r="AV26" s="27">
        <f>GO!T26*0.001</f>
        <v>126.45</v>
      </c>
      <c r="AW26" s="27">
        <f>GO!U26*0.001</f>
        <v>125.956</v>
      </c>
      <c r="AX26" s="27">
        <f>GO!V26*0.001</f>
        <v>124.29600000000001</v>
      </c>
      <c r="AY26" s="27">
        <f>GO!W26*0.001</f>
        <v>128.876</v>
      </c>
      <c r="AZ26" s="27">
        <f>GO!X26*0.001</f>
        <v>136.125</v>
      </c>
    </row>
    <row r="27" spans="1:52" x14ac:dyDescent="0.2">
      <c r="A27" s="30" t="s">
        <v>57</v>
      </c>
      <c r="B27" s="30" t="s">
        <v>58</v>
      </c>
      <c r="C27" s="30">
        <v>66.099999999999994</v>
      </c>
      <c r="D27" s="30">
        <v>57.5</v>
      </c>
      <c r="E27" s="30">
        <v>74.099999999999994</v>
      </c>
      <c r="F27" s="30">
        <v>82</v>
      </c>
      <c r="G27" s="30">
        <v>94</v>
      </c>
      <c r="H27" s="30">
        <v>87</v>
      </c>
      <c r="I27" s="30">
        <v>87</v>
      </c>
      <c r="J27" s="30">
        <v>114.2</v>
      </c>
      <c r="K27" s="30">
        <v>137.30000000000001</v>
      </c>
      <c r="L27" s="30">
        <v>157.80000000000001</v>
      </c>
      <c r="M27" s="30">
        <v>160.80000000000001</v>
      </c>
      <c r="N27" s="30">
        <v>135.19999999999999</v>
      </c>
      <c r="O27" s="30">
        <v>152.9</v>
      </c>
      <c r="P27" s="30">
        <v>148</v>
      </c>
      <c r="Q27" s="30">
        <v>185.7</v>
      </c>
      <c r="R27" s="30">
        <v>224.1</v>
      </c>
      <c r="S27" s="30">
        <v>231.2</v>
      </c>
      <c r="T27" s="30">
        <v>234.9</v>
      </c>
      <c r="U27" s="30">
        <v>245.6</v>
      </c>
      <c r="V27" s="30">
        <v>265.10000000000002</v>
      </c>
      <c r="W27" s="30">
        <v>276.10000000000002</v>
      </c>
      <c r="X27" s="30">
        <v>255.8</v>
      </c>
      <c r="Y27" s="30">
        <v>246.2</v>
      </c>
      <c r="Z27" s="30">
        <v>283</v>
      </c>
      <c r="AA27" s="30">
        <v>319.7</v>
      </c>
      <c r="AB27" s="30">
        <v>374.5</v>
      </c>
      <c r="AC27" s="30">
        <v>391.4</v>
      </c>
      <c r="AD27" s="30">
        <v>397.4</v>
      </c>
      <c r="AE27" s="30">
        <v>431</v>
      </c>
      <c r="AF27" s="27">
        <f>GO!D27*0.001</f>
        <v>447.72500000000002</v>
      </c>
      <c r="AG27" s="27">
        <f>GO!E27*0.001</f>
        <v>503.05799999999999</v>
      </c>
      <c r="AH27" s="27">
        <f>GO!F27*0.001</f>
        <v>482.40100000000001</v>
      </c>
      <c r="AI27" s="27">
        <f>GO!G27*0.001</f>
        <v>458.572</v>
      </c>
      <c r="AJ27" s="27">
        <f>GO!H27*0.001</f>
        <v>477.23599999999999</v>
      </c>
      <c r="AK27" s="27">
        <f>GO!I27*0.001</f>
        <v>488.77500000000003</v>
      </c>
      <c r="AL27" s="27">
        <f>GO!J27*0.001</f>
        <v>508.11799999999999</v>
      </c>
      <c r="AM27" s="27">
        <f>GO!K27*0.001</f>
        <v>523.12300000000005</v>
      </c>
      <c r="AN27" s="27">
        <f>GO!L27*0.001</f>
        <v>525.70100000000002</v>
      </c>
      <c r="AO27" s="27">
        <f>GO!M27*0.001</f>
        <v>513.08699999999999</v>
      </c>
      <c r="AP27" s="27">
        <f>GO!N27*0.001</f>
        <v>425.15500000000003</v>
      </c>
      <c r="AQ27" s="27">
        <f>GO!O27*0.001</f>
        <v>342.62600000000003</v>
      </c>
      <c r="AR27" s="27">
        <f>GO!P27*0.001</f>
        <v>434.72399999999999</v>
      </c>
      <c r="AS27" s="27">
        <f>GO!Q27*0.001</f>
        <v>498.07</v>
      </c>
      <c r="AT27" s="27">
        <f>GO!R27*0.001</f>
        <v>513.23300000000006</v>
      </c>
      <c r="AU27" s="27">
        <f>GO!S27*0.001</f>
        <v>565.26700000000005</v>
      </c>
      <c r="AV27" s="27">
        <f>GO!T27*0.001</f>
        <v>628.64</v>
      </c>
      <c r="AW27" s="27">
        <f>GO!U27*0.001</f>
        <v>676.93600000000004</v>
      </c>
      <c r="AX27" s="27">
        <f>GO!V27*0.001</f>
        <v>700.505</v>
      </c>
      <c r="AY27" s="27">
        <f>GO!W27*0.001</f>
        <v>711.12400000000002</v>
      </c>
      <c r="AZ27" s="27">
        <f>GO!X27*0.001</f>
        <v>754.25099999999998</v>
      </c>
    </row>
    <row r="28" spans="1:52" x14ac:dyDescent="0.2">
      <c r="A28" s="30" t="s">
        <v>59</v>
      </c>
      <c r="B28" s="30" t="s">
        <v>60</v>
      </c>
      <c r="C28" s="30">
        <v>37.1</v>
      </c>
      <c r="D28" s="30">
        <v>35.299999999999997</v>
      </c>
      <c r="E28" s="30">
        <v>34.200000000000003</v>
      </c>
      <c r="F28" s="30">
        <v>34.700000000000003</v>
      </c>
      <c r="G28" s="30">
        <v>41.1</v>
      </c>
      <c r="H28" s="30">
        <v>46.1</v>
      </c>
      <c r="I28" s="30">
        <v>50.6</v>
      </c>
      <c r="J28" s="30">
        <v>52.9</v>
      </c>
      <c r="K28" s="30">
        <v>57.1</v>
      </c>
      <c r="L28" s="30">
        <v>64.5</v>
      </c>
      <c r="M28" s="30">
        <v>79.7</v>
      </c>
      <c r="N28" s="30">
        <v>91.5</v>
      </c>
      <c r="O28" s="30">
        <v>96.3</v>
      </c>
      <c r="P28" s="30">
        <v>94.4</v>
      </c>
      <c r="Q28" s="30">
        <v>100.6</v>
      </c>
      <c r="R28" s="30">
        <v>105.5</v>
      </c>
      <c r="S28" s="30">
        <v>118.5</v>
      </c>
      <c r="T28" s="30">
        <v>129.69999999999999</v>
      </c>
      <c r="U28" s="30">
        <v>131.69999999999999</v>
      </c>
      <c r="V28" s="30">
        <v>138.9</v>
      </c>
      <c r="W28" s="30">
        <v>143.80000000000001</v>
      </c>
      <c r="X28" s="30">
        <v>156.69999999999999</v>
      </c>
      <c r="Y28" s="30">
        <v>154.5</v>
      </c>
      <c r="Z28" s="30">
        <v>154.6</v>
      </c>
      <c r="AA28" s="30">
        <v>145.5</v>
      </c>
      <c r="AB28" s="30">
        <v>133.6</v>
      </c>
      <c r="AC28" s="30">
        <v>128.4</v>
      </c>
      <c r="AD28" s="30">
        <v>136.80000000000001</v>
      </c>
      <c r="AE28" s="30">
        <v>155.6</v>
      </c>
      <c r="AF28" s="27">
        <f>GO!D28*0.001</f>
        <v>184.00800000000001</v>
      </c>
      <c r="AG28" s="27">
        <f>GO!E28*0.001</f>
        <v>180.39099999999999</v>
      </c>
      <c r="AH28" s="27">
        <f>GO!F28*0.001</f>
        <v>161.904</v>
      </c>
      <c r="AI28" s="27">
        <f>GO!G28*0.001</f>
        <v>181.43800000000002</v>
      </c>
      <c r="AJ28" s="27">
        <f>GO!H28*0.001</f>
        <v>175.91</v>
      </c>
      <c r="AK28" s="27">
        <f>GO!I28*0.001</f>
        <v>172.25300000000001</v>
      </c>
      <c r="AL28" s="27">
        <f>GO!J28*0.001</f>
        <v>176.988</v>
      </c>
      <c r="AM28" s="27">
        <f>GO!K28*0.001</f>
        <v>206.17400000000001</v>
      </c>
      <c r="AN28" s="27">
        <f>GO!L28*0.001</f>
        <v>214.12700000000001</v>
      </c>
      <c r="AO28" s="27">
        <f>GO!M28*0.001</f>
        <v>263.714</v>
      </c>
      <c r="AP28" s="27">
        <f>GO!N28*0.001</f>
        <v>269.35899999999998</v>
      </c>
      <c r="AQ28" s="27">
        <f>GO!O28*0.001</f>
        <v>248.07900000000001</v>
      </c>
      <c r="AR28" s="27">
        <f>GO!P28*0.001</f>
        <v>249.03700000000001</v>
      </c>
      <c r="AS28" s="27">
        <f>GO!Q28*0.001</f>
        <v>258.65100000000001</v>
      </c>
      <c r="AT28" s="27">
        <f>GO!R28*0.001</f>
        <v>290.54500000000002</v>
      </c>
      <c r="AU28" s="27">
        <f>GO!S28*0.001</f>
        <v>306.02300000000002</v>
      </c>
      <c r="AV28" s="27">
        <f>GO!T28*0.001</f>
        <v>325.09100000000001</v>
      </c>
      <c r="AW28" s="27">
        <f>GO!U28*0.001</f>
        <v>333.22800000000001</v>
      </c>
      <c r="AX28" s="27">
        <f>GO!V28*0.001</f>
        <v>316.35200000000003</v>
      </c>
      <c r="AY28" s="27">
        <f>GO!W28*0.001</f>
        <v>320.101</v>
      </c>
      <c r="AZ28" s="27">
        <f>GO!X28*0.001</f>
        <v>344.54200000000003</v>
      </c>
    </row>
    <row r="29" spans="1:52" x14ac:dyDescent="0.2">
      <c r="A29" s="30" t="s">
        <v>61</v>
      </c>
      <c r="B29" s="30" t="s">
        <v>62</v>
      </c>
      <c r="C29" s="30">
        <v>9.3000000000000007</v>
      </c>
      <c r="D29" s="30">
        <v>9.1</v>
      </c>
      <c r="E29" s="30">
        <v>9.8000000000000007</v>
      </c>
      <c r="F29" s="30">
        <v>11.9</v>
      </c>
      <c r="G29" s="30">
        <v>13.4</v>
      </c>
      <c r="H29" s="30">
        <v>13.9</v>
      </c>
      <c r="I29" s="30">
        <v>13</v>
      </c>
      <c r="J29" s="30">
        <v>15.1</v>
      </c>
      <c r="K29" s="30">
        <v>18.5</v>
      </c>
      <c r="L29" s="30">
        <v>21.5</v>
      </c>
      <c r="M29" s="30">
        <v>23</v>
      </c>
      <c r="N29" s="30">
        <v>24.2</v>
      </c>
      <c r="O29" s="30">
        <v>25.8</v>
      </c>
      <c r="P29" s="30">
        <v>25.8</v>
      </c>
      <c r="Q29" s="30">
        <v>28.7</v>
      </c>
      <c r="R29" s="30">
        <v>32.799999999999997</v>
      </c>
      <c r="S29" s="30">
        <v>34.200000000000003</v>
      </c>
      <c r="T29" s="30">
        <v>36.200000000000003</v>
      </c>
      <c r="U29" s="30">
        <v>41.5</v>
      </c>
      <c r="V29" s="30">
        <v>42.8</v>
      </c>
      <c r="W29" s="30">
        <v>44.6</v>
      </c>
      <c r="X29" s="30">
        <v>44.8</v>
      </c>
      <c r="Y29" s="30">
        <v>42.3</v>
      </c>
      <c r="Z29" s="30">
        <v>46.2</v>
      </c>
      <c r="AA29" s="30">
        <v>48.9</v>
      </c>
      <c r="AB29" s="30">
        <v>52.5</v>
      </c>
      <c r="AC29" s="30">
        <v>55</v>
      </c>
      <c r="AD29" s="30">
        <v>57</v>
      </c>
      <c r="AE29" s="30">
        <v>63.6</v>
      </c>
      <c r="AF29" s="27">
        <f>GO!D29*0.001</f>
        <v>68.430999999999997</v>
      </c>
      <c r="AG29" s="27">
        <f>GO!E29*0.001</f>
        <v>70.829000000000008</v>
      </c>
      <c r="AH29" s="27">
        <f>GO!F29*0.001</f>
        <v>75.899000000000001</v>
      </c>
      <c r="AI29" s="27">
        <f>GO!G29*0.001</f>
        <v>73.100999999999999</v>
      </c>
      <c r="AJ29" s="27">
        <f>GO!H29*0.001</f>
        <v>75.668000000000006</v>
      </c>
      <c r="AK29" s="27">
        <f>GO!I29*0.001</f>
        <v>75.350000000000009</v>
      </c>
      <c r="AL29" s="27">
        <f>GO!J29*0.001</f>
        <v>78.442000000000007</v>
      </c>
      <c r="AM29" s="27">
        <f>GO!K29*0.001</f>
        <v>84.320999999999998</v>
      </c>
      <c r="AN29" s="27">
        <f>GO!L29*0.001</f>
        <v>86.429000000000002</v>
      </c>
      <c r="AO29" s="27">
        <f>GO!M29*0.001</f>
        <v>85.665999999999997</v>
      </c>
      <c r="AP29" s="27">
        <f>GO!N29*0.001</f>
        <v>76.989000000000004</v>
      </c>
      <c r="AQ29" s="27">
        <f>GO!O29*0.001</f>
        <v>59.538000000000004</v>
      </c>
      <c r="AR29" s="27">
        <f>GO!P29*0.001</f>
        <v>57.283999999999999</v>
      </c>
      <c r="AS29" s="27">
        <f>GO!Q29*0.001</f>
        <v>57.185000000000002</v>
      </c>
      <c r="AT29" s="27">
        <f>GO!R29*0.001</f>
        <v>65.727999999999994</v>
      </c>
      <c r="AU29" s="27">
        <f>GO!S29*0.001</f>
        <v>67.269000000000005</v>
      </c>
      <c r="AV29" s="27">
        <f>GO!T29*0.001</f>
        <v>68.933999999999997</v>
      </c>
      <c r="AW29" s="27">
        <f>GO!U29*0.001</f>
        <v>73.712000000000003</v>
      </c>
      <c r="AX29" s="27">
        <f>GO!V29*0.001</f>
        <v>74.144000000000005</v>
      </c>
      <c r="AY29" s="27">
        <f>GO!W29*0.001</f>
        <v>75.662999999999997</v>
      </c>
      <c r="AZ29" s="27">
        <f>GO!X29*0.001</f>
        <v>77.602000000000004</v>
      </c>
    </row>
    <row r="30" spans="1:52" x14ac:dyDescent="0.2">
      <c r="A30" s="30" t="s">
        <v>63</v>
      </c>
      <c r="B30" s="30" t="s">
        <v>64</v>
      </c>
      <c r="C30" s="30">
        <v>14.9</v>
      </c>
      <c r="D30" s="30">
        <v>14.9</v>
      </c>
      <c r="E30" s="30">
        <v>15.5</v>
      </c>
      <c r="F30" s="30">
        <v>18.2</v>
      </c>
      <c r="G30" s="30">
        <v>19.7</v>
      </c>
      <c r="H30" s="30">
        <v>21.7</v>
      </c>
      <c r="I30" s="30">
        <v>22.6</v>
      </c>
      <c r="J30" s="30">
        <v>24.9</v>
      </c>
      <c r="K30" s="30">
        <v>28.6</v>
      </c>
      <c r="L30" s="30">
        <v>31.5</v>
      </c>
      <c r="M30" s="30">
        <v>35</v>
      </c>
      <c r="N30" s="30">
        <v>38.299999999999997</v>
      </c>
      <c r="O30" s="30">
        <v>42.3</v>
      </c>
      <c r="P30" s="30">
        <v>44.4</v>
      </c>
      <c r="Q30" s="30">
        <v>44.5</v>
      </c>
      <c r="R30" s="30">
        <v>47.8</v>
      </c>
      <c r="S30" s="30">
        <v>48.4</v>
      </c>
      <c r="T30" s="30">
        <v>49.8</v>
      </c>
      <c r="U30" s="30">
        <v>58.4</v>
      </c>
      <c r="V30" s="30">
        <v>65</v>
      </c>
      <c r="W30" s="30">
        <v>68.3</v>
      </c>
      <c r="X30" s="30">
        <v>73.599999999999994</v>
      </c>
      <c r="Y30" s="30">
        <v>76.2</v>
      </c>
      <c r="Z30" s="30">
        <v>80.900000000000006</v>
      </c>
      <c r="AA30" s="30">
        <v>87.9</v>
      </c>
      <c r="AB30" s="30">
        <v>91.6</v>
      </c>
      <c r="AC30" s="30">
        <v>98.3</v>
      </c>
      <c r="AD30" s="30">
        <v>105.2</v>
      </c>
      <c r="AE30" s="30">
        <v>110.8</v>
      </c>
      <c r="AF30" s="27">
        <f>GO!D30*0.001</f>
        <v>116.39400000000001</v>
      </c>
      <c r="AG30" s="27">
        <f>GO!E30*0.001</f>
        <v>115.05800000000001</v>
      </c>
      <c r="AH30" s="27">
        <f>GO!F30*0.001</f>
        <v>129.02600000000001</v>
      </c>
      <c r="AI30" s="27">
        <f>GO!G30*0.001</f>
        <v>119.048</v>
      </c>
      <c r="AJ30" s="27">
        <f>GO!H30*0.001</f>
        <v>127.075</v>
      </c>
      <c r="AK30" s="27">
        <f>GO!I30*0.001</f>
        <v>131.89000000000001</v>
      </c>
      <c r="AL30" s="27">
        <f>GO!J30*0.001</f>
        <v>134.02700000000002</v>
      </c>
      <c r="AM30" s="27">
        <f>GO!K30*0.001</f>
        <v>148.48500000000001</v>
      </c>
      <c r="AN30" s="27">
        <f>GO!L30*0.001</f>
        <v>156.26400000000001</v>
      </c>
      <c r="AO30" s="27">
        <f>GO!M30*0.001</f>
        <v>159.17000000000002</v>
      </c>
      <c r="AP30" s="27">
        <f>GO!N30*0.001</f>
        <v>169.61</v>
      </c>
      <c r="AQ30" s="27">
        <f>GO!O30*0.001</f>
        <v>160.39400000000001</v>
      </c>
      <c r="AR30" s="27">
        <f>GO!P30*0.001</f>
        <v>159.69800000000001</v>
      </c>
      <c r="AS30" s="27">
        <f>GO!Q30*0.001</f>
        <v>161.93899999999999</v>
      </c>
      <c r="AT30" s="27">
        <f>GO!R30*0.001</f>
        <v>155.64600000000002</v>
      </c>
      <c r="AU30" s="27">
        <f>GO!S30*0.001</f>
        <v>167.511</v>
      </c>
      <c r="AV30" s="27">
        <f>GO!T30*0.001</f>
        <v>162.76599999999999</v>
      </c>
      <c r="AW30" s="27">
        <f>GO!U30*0.001</f>
        <v>166.405</v>
      </c>
      <c r="AX30" s="27">
        <f>GO!V30*0.001</f>
        <v>167.25800000000001</v>
      </c>
      <c r="AY30" s="27">
        <f>GO!W30*0.001</f>
        <v>170.94800000000001</v>
      </c>
      <c r="AZ30" s="27">
        <f>GO!X30*0.001</f>
        <v>177.709</v>
      </c>
    </row>
    <row r="31" spans="1:52" x14ac:dyDescent="0.2">
      <c r="A31" s="30" t="s">
        <v>65</v>
      </c>
      <c r="B31" s="30" t="s">
        <v>66</v>
      </c>
      <c r="C31" s="30">
        <v>278.8</v>
      </c>
      <c r="D31" s="30">
        <v>284.60000000000002</v>
      </c>
      <c r="E31" s="30">
        <v>298.8</v>
      </c>
      <c r="F31" s="30">
        <v>330.3</v>
      </c>
      <c r="G31" s="30">
        <v>379.5</v>
      </c>
      <c r="H31" s="30">
        <v>463.3</v>
      </c>
      <c r="I31" s="30">
        <v>490.8</v>
      </c>
      <c r="J31" s="30">
        <v>549.29999999999995</v>
      </c>
      <c r="K31" s="30">
        <v>615.4</v>
      </c>
      <c r="L31" s="30">
        <v>670.1</v>
      </c>
      <c r="M31" s="30">
        <v>769.1</v>
      </c>
      <c r="N31" s="30">
        <v>870</v>
      </c>
      <c r="O31" s="30">
        <v>950.9</v>
      </c>
      <c r="P31" s="30">
        <v>943.5</v>
      </c>
      <c r="Q31" s="30">
        <v>971.4</v>
      </c>
      <c r="R31" s="30">
        <v>1030</v>
      </c>
      <c r="S31" s="30">
        <v>1029.5</v>
      </c>
      <c r="T31" s="30">
        <v>994.5</v>
      </c>
      <c r="U31" s="30">
        <v>1113.2</v>
      </c>
      <c r="V31" s="30">
        <v>1205.2</v>
      </c>
      <c r="W31" s="30">
        <v>1292.5999999999999</v>
      </c>
      <c r="X31" s="30">
        <v>1350.4</v>
      </c>
      <c r="Y31" s="30">
        <v>1352.8</v>
      </c>
      <c r="Z31" s="30">
        <v>1390.4</v>
      </c>
      <c r="AA31" s="30">
        <v>1422.2</v>
      </c>
      <c r="AB31" s="30">
        <v>1486.6</v>
      </c>
      <c r="AC31" s="30">
        <v>1595.4</v>
      </c>
      <c r="AD31" s="30">
        <v>1636.7</v>
      </c>
      <c r="AE31" s="30">
        <v>1708.1</v>
      </c>
      <c r="AF31" s="27">
        <f>GO!D31*0.001</f>
        <v>1683.67</v>
      </c>
      <c r="AG31" s="27">
        <f>GO!E31*0.001</f>
        <v>1723.6020000000001</v>
      </c>
      <c r="AH31" s="27">
        <f>GO!F31*0.001</f>
        <v>1855.203</v>
      </c>
      <c r="AI31" s="27">
        <f>GO!G31*0.001</f>
        <v>1806.0330000000001</v>
      </c>
      <c r="AJ31" s="27">
        <f>GO!H31*0.001</f>
        <v>1806.223</v>
      </c>
      <c r="AK31" s="27">
        <f>GO!I31*0.001</f>
        <v>1874.991</v>
      </c>
      <c r="AL31" s="27">
        <f>GO!J31*0.001</f>
        <v>2046.8130000000001</v>
      </c>
      <c r="AM31" s="27">
        <f>GO!K31*0.001</f>
        <v>2308.41</v>
      </c>
      <c r="AN31" s="27">
        <f>GO!L31*0.001</f>
        <v>2453.7759999999998</v>
      </c>
      <c r="AO31" s="27">
        <f>GO!M31*0.001</f>
        <v>2633.855</v>
      </c>
      <c r="AP31" s="27">
        <f>GO!N31*0.001</f>
        <v>2806.6849999999999</v>
      </c>
      <c r="AQ31" s="27">
        <f>GO!O31*0.001</f>
        <v>2358.9720000000002</v>
      </c>
      <c r="AR31" s="27">
        <f>GO!P31*0.001</f>
        <v>2636.614</v>
      </c>
      <c r="AS31" s="27">
        <f>GO!Q31*0.001</f>
        <v>2993.7370000000001</v>
      </c>
      <c r="AT31" s="27">
        <f>GO!R31*0.001</f>
        <v>3071.6179999999999</v>
      </c>
      <c r="AU31" s="27">
        <f>GO!S31*0.001</f>
        <v>3149.7730000000001</v>
      </c>
      <c r="AV31" s="27">
        <f>GO!T31*0.001</f>
        <v>3119.375</v>
      </c>
      <c r="AW31" s="27">
        <f>GO!U31*0.001</f>
        <v>2803.6260000000002</v>
      </c>
      <c r="AX31" s="27">
        <f>GO!V31*0.001</f>
        <v>2704.5460000000003</v>
      </c>
      <c r="AY31" s="27">
        <f>GO!W31*0.001</f>
        <v>2849.5529999999999</v>
      </c>
      <c r="AZ31" s="27">
        <f>GO!X31*0.001</f>
        <v>3048.6880000000001</v>
      </c>
    </row>
    <row r="32" spans="1:52" x14ac:dyDescent="0.2">
      <c r="A32" s="30" t="s">
        <v>67</v>
      </c>
      <c r="B32" s="30" t="s">
        <v>68</v>
      </c>
      <c r="C32" s="30">
        <v>100.7</v>
      </c>
      <c r="D32" s="30">
        <v>106</v>
      </c>
      <c r="E32" s="30">
        <v>110.9</v>
      </c>
      <c r="F32" s="30">
        <v>122.6</v>
      </c>
      <c r="G32" s="30">
        <v>142.6</v>
      </c>
      <c r="H32" s="30">
        <v>168.5</v>
      </c>
      <c r="I32" s="30">
        <v>178.1</v>
      </c>
      <c r="J32" s="30">
        <v>186.1</v>
      </c>
      <c r="K32" s="30">
        <v>196.5</v>
      </c>
      <c r="L32" s="30">
        <v>219.8</v>
      </c>
      <c r="M32" s="30">
        <v>239.9</v>
      </c>
      <c r="N32" s="30">
        <v>261.7</v>
      </c>
      <c r="O32" s="30">
        <v>279.5</v>
      </c>
      <c r="P32" s="30">
        <v>290</v>
      </c>
      <c r="Q32" s="30">
        <v>298</v>
      </c>
      <c r="R32" s="30">
        <v>313.5</v>
      </c>
      <c r="S32" s="30">
        <v>317.10000000000002</v>
      </c>
      <c r="T32" s="30">
        <v>324.10000000000002</v>
      </c>
      <c r="U32" s="30">
        <v>348.1</v>
      </c>
      <c r="V32" s="30">
        <v>375.2</v>
      </c>
      <c r="W32" s="30">
        <v>404.8</v>
      </c>
      <c r="X32" s="30">
        <v>420.3</v>
      </c>
      <c r="Y32" s="30">
        <v>431.5</v>
      </c>
      <c r="Z32" s="30">
        <v>445.2</v>
      </c>
      <c r="AA32" s="30">
        <v>455.3</v>
      </c>
      <c r="AB32" s="30">
        <v>468.3</v>
      </c>
      <c r="AC32" s="30">
        <v>491</v>
      </c>
      <c r="AD32" s="30">
        <v>508.8</v>
      </c>
      <c r="AE32" s="30">
        <v>531.79999999999995</v>
      </c>
      <c r="AF32" s="27">
        <f>GO!D32*0.001</f>
        <v>540.24400000000003</v>
      </c>
      <c r="AG32" s="27">
        <f>GO!E32*0.001</f>
        <v>538.15100000000007</v>
      </c>
      <c r="AH32" s="27">
        <f>GO!F32*0.001</f>
        <v>557.10800000000006</v>
      </c>
      <c r="AI32" s="27">
        <f>GO!G32*0.001</f>
        <v>576.41700000000003</v>
      </c>
      <c r="AJ32" s="27">
        <f>GO!H32*0.001</f>
        <v>568.69799999999998</v>
      </c>
      <c r="AK32" s="27">
        <f>GO!I32*0.001</f>
        <v>599.75700000000006</v>
      </c>
      <c r="AL32" s="27">
        <f>GO!J32*0.001</f>
        <v>630.00300000000004</v>
      </c>
      <c r="AM32" s="27">
        <f>GO!K32*0.001</f>
        <v>661.053</v>
      </c>
      <c r="AN32" s="27">
        <f>GO!L32*0.001</f>
        <v>667.596</v>
      </c>
      <c r="AO32" s="27">
        <f>GO!M32*0.001</f>
        <v>720.553</v>
      </c>
      <c r="AP32" s="27">
        <f>GO!N32*0.001</f>
        <v>778.63300000000004</v>
      </c>
      <c r="AQ32" s="27">
        <f>GO!O32*0.001</f>
        <v>772.6</v>
      </c>
      <c r="AR32" s="27">
        <f>GO!P32*0.001</f>
        <v>800.31799999999998</v>
      </c>
      <c r="AS32" s="27">
        <f>GO!Q32*0.001</f>
        <v>855.97199999999998</v>
      </c>
      <c r="AT32" s="27">
        <f>GO!R32*0.001</f>
        <v>895.92399999999998</v>
      </c>
      <c r="AU32" s="27">
        <f>GO!S32*0.001</f>
        <v>920.00599999999997</v>
      </c>
      <c r="AV32" s="27">
        <f>GO!T32*0.001</f>
        <v>948.779</v>
      </c>
      <c r="AW32" s="27">
        <f>GO!U32*0.001</f>
        <v>946.18000000000006</v>
      </c>
      <c r="AX32" s="27">
        <f>GO!V32*0.001</f>
        <v>936.71500000000003</v>
      </c>
      <c r="AY32" s="27">
        <f>GO!W32*0.001</f>
        <v>961.67200000000003</v>
      </c>
      <c r="AZ32" s="27">
        <f>GO!X32*0.001</f>
        <v>973.58</v>
      </c>
    </row>
    <row r="33" spans="1:52" x14ac:dyDescent="0.2">
      <c r="A33" s="30" t="s">
        <v>69</v>
      </c>
      <c r="B33" s="30" t="s">
        <v>70</v>
      </c>
      <c r="C33" s="30">
        <v>25.1</v>
      </c>
      <c r="D33" s="30">
        <v>24.5</v>
      </c>
      <c r="E33" s="30">
        <v>26.1</v>
      </c>
      <c r="F33" s="30">
        <v>30.3</v>
      </c>
      <c r="G33" s="30">
        <v>34</v>
      </c>
      <c r="H33" s="30">
        <v>36.200000000000003</v>
      </c>
      <c r="I33" s="30">
        <v>34.5</v>
      </c>
      <c r="J33" s="30">
        <v>40.9</v>
      </c>
      <c r="K33" s="30">
        <v>46.2</v>
      </c>
      <c r="L33" s="30">
        <v>47.4</v>
      </c>
      <c r="M33" s="30">
        <v>50</v>
      </c>
      <c r="N33" s="30">
        <v>51.3</v>
      </c>
      <c r="O33" s="30">
        <v>54.1</v>
      </c>
      <c r="P33" s="30">
        <v>50.4</v>
      </c>
      <c r="Q33" s="30">
        <v>56.7</v>
      </c>
      <c r="R33" s="30">
        <v>59</v>
      </c>
      <c r="S33" s="30">
        <v>56.4</v>
      </c>
      <c r="T33" s="30">
        <v>58.5</v>
      </c>
      <c r="U33" s="30">
        <v>67.7</v>
      </c>
      <c r="V33" s="30">
        <v>70.8</v>
      </c>
      <c r="W33" s="30">
        <v>73.5</v>
      </c>
      <c r="X33" s="30">
        <v>71.7</v>
      </c>
      <c r="Y33" s="30">
        <v>71.8</v>
      </c>
      <c r="Z33" s="30">
        <v>76.8</v>
      </c>
      <c r="AA33" s="30">
        <v>80.3</v>
      </c>
      <c r="AB33" s="30">
        <v>84.9</v>
      </c>
      <c r="AC33" s="30">
        <v>86.2</v>
      </c>
      <c r="AD33" s="30">
        <v>85.9</v>
      </c>
      <c r="AE33" s="30">
        <v>89.1</v>
      </c>
      <c r="AF33" s="27">
        <f>GO!D33*0.001</f>
        <v>87.658000000000001</v>
      </c>
      <c r="AG33" s="27">
        <f>GO!E33*0.001</f>
        <v>86.558999999999997</v>
      </c>
      <c r="AH33" s="27">
        <f>GO!F33*0.001</f>
        <v>85.052999999999997</v>
      </c>
      <c r="AI33" s="27">
        <f>GO!G33*0.001</f>
        <v>76.629000000000005</v>
      </c>
      <c r="AJ33" s="27">
        <f>GO!H33*0.001</f>
        <v>75.382000000000005</v>
      </c>
      <c r="AK33" s="27">
        <f>GO!I33*0.001</f>
        <v>72.323999999999998</v>
      </c>
      <c r="AL33" s="27">
        <f>GO!J33*0.001</f>
        <v>73.719000000000008</v>
      </c>
      <c r="AM33" s="27">
        <f>GO!K33*0.001</f>
        <v>77.042000000000002</v>
      </c>
      <c r="AN33" s="27">
        <f>GO!L33*0.001</f>
        <v>71.692999999999998</v>
      </c>
      <c r="AO33" s="27">
        <f>GO!M33*0.001</f>
        <v>64.403000000000006</v>
      </c>
      <c r="AP33" s="27">
        <f>GO!N33*0.001</f>
        <v>56.521000000000001</v>
      </c>
      <c r="AQ33" s="27">
        <f>GO!O33*0.001</f>
        <v>46.292000000000002</v>
      </c>
      <c r="AR33" s="27">
        <f>GO!P33*0.001</f>
        <v>49.828000000000003</v>
      </c>
      <c r="AS33" s="27">
        <f>GO!Q33*0.001</f>
        <v>52.869</v>
      </c>
      <c r="AT33" s="27">
        <f>GO!R33*0.001</f>
        <v>51.704999999999998</v>
      </c>
      <c r="AU33" s="27">
        <f>GO!S33*0.001</f>
        <v>54.014000000000003</v>
      </c>
      <c r="AV33" s="27">
        <f>GO!T33*0.001</f>
        <v>55.829000000000001</v>
      </c>
      <c r="AW33" s="27">
        <f>GO!U33*0.001</f>
        <v>53.566000000000003</v>
      </c>
      <c r="AX33" s="27">
        <f>GO!V33*0.001</f>
        <v>52.311999999999998</v>
      </c>
      <c r="AY33" s="27">
        <f>GO!W33*0.001</f>
        <v>54.011000000000003</v>
      </c>
      <c r="AZ33" s="27">
        <f>GO!X33*0.001</f>
        <v>56.877000000000002</v>
      </c>
    </row>
    <row r="34" spans="1:52" x14ac:dyDescent="0.2">
      <c r="A34" s="30" t="s">
        <v>71</v>
      </c>
      <c r="B34" s="30" t="s">
        <v>72</v>
      </c>
      <c r="C34" s="30">
        <v>30.2</v>
      </c>
      <c r="D34" s="30">
        <v>29.5</v>
      </c>
      <c r="E34" s="30">
        <v>30.9</v>
      </c>
      <c r="F34" s="30">
        <v>32.299999999999997</v>
      </c>
      <c r="G34" s="30">
        <v>34.299999999999997</v>
      </c>
      <c r="H34" s="30">
        <v>34.9</v>
      </c>
      <c r="I34" s="30">
        <v>35.700000000000003</v>
      </c>
      <c r="J34" s="30">
        <v>39.1</v>
      </c>
      <c r="K34" s="30">
        <v>43.7</v>
      </c>
      <c r="L34" s="30">
        <v>46.5</v>
      </c>
      <c r="M34" s="30">
        <v>47.4</v>
      </c>
      <c r="N34" s="30">
        <v>51.3</v>
      </c>
      <c r="O34" s="30">
        <v>55.3</v>
      </c>
      <c r="P34" s="30">
        <v>57.7</v>
      </c>
      <c r="Q34" s="30">
        <v>59.9</v>
      </c>
      <c r="R34" s="30">
        <v>61</v>
      </c>
      <c r="S34" s="30">
        <v>59.8</v>
      </c>
      <c r="T34" s="30">
        <v>59.7</v>
      </c>
      <c r="U34" s="30">
        <v>66.5</v>
      </c>
      <c r="V34" s="30">
        <v>68.8</v>
      </c>
      <c r="W34" s="30">
        <v>67.599999999999994</v>
      </c>
      <c r="X34" s="30">
        <v>68.5</v>
      </c>
      <c r="Y34" s="30">
        <v>69.900000000000006</v>
      </c>
      <c r="Z34" s="30">
        <v>74.599999999999994</v>
      </c>
      <c r="AA34" s="30">
        <v>77.900000000000006</v>
      </c>
      <c r="AB34" s="30">
        <v>81.5</v>
      </c>
      <c r="AC34" s="30">
        <v>82.9</v>
      </c>
      <c r="AD34" s="30">
        <v>83.6</v>
      </c>
      <c r="AE34" s="30">
        <v>87.2</v>
      </c>
      <c r="AF34" s="27">
        <f>GO!D34*0.001</f>
        <v>79.046999999999997</v>
      </c>
      <c r="AG34" s="27">
        <f>GO!E34*0.001</f>
        <v>75.978999999999999</v>
      </c>
      <c r="AH34" s="27">
        <f>GO!F34*0.001</f>
        <v>75.331000000000003</v>
      </c>
      <c r="AI34" s="27">
        <f>GO!G34*0.001</f>
        <v>58.780999999999999</v>
      </c>
      <c r="AJ34" s="27">
        <f>GO!H34*0.001</f>
        <v>50.881</v>
      </c>
      <c r="AK34" s="27">
        <f>GO!I34*0.001</f>
        <v>44.923000000000002</v>
      </c>
      <c r="AL34" s="27">
        <f>GO!J34*0.001</f>
        <v>39.203000000000003</v>
      </c>
      <c r="AM34" s="27">
        <f>GO!K34*0.001</f>
        <v>40.314999999999998</v>
      </c>
      <c r="AN34" s="27">
        <f>GO!L34*0.001</f>
        <v>39.204999999999998</v>
      </c>
      <c r="AO34" s="27">
        <f>GO!M34*0.001</f>
        <v>29.853999999999999</v>
      </c>
      <c r="AP34" s="27">
        <f>GO!N34*0.001</f>
        <v>26.701000000000001</v>
      </c>
      <c r="AQ34" s="27">
        <f>GO!O34*0.001</f>
        <v>24.411000000000001</v>
      </c>
      <c r="AR34" s="27">
        <f>GO!P34*0.001</f>
        <v>23.275000000000002</v>
      </c>
      <c r="AS34" s="27">
        <f>GO!Q34*0.001</f>
        <v>24.835000000000001</v>
      </c>
      <c r="AT34" s="27">
        <f>GO!R34*0.001</f>
        <v>19.161999999999999</v>
      </c>
      <c r="AU34" s="27">
        <f>GO!S34*0.001</f>
        <v>19.527000000000001</v>
      </c>
      <c r="AV34" s="27">
        <f>GO!T34*0.001</f>
        <v>19.052</v>
      </c>
      <c r="AW34" s="27">
        <f>GO!U34*0.001</f>
        <v>18.658999999999999</v>
      </c>
      <c r="AX34" s="27">
        <f>GO!V34*0.001</f>
        <v>18.341000000000001</v>
      </c>
      <c r="AY34" s="27">
        <f>GO!W34*0.001</f>
        <v>19.039000000000001</v>
      </c>
      <c r="AZ34" s="27">
        <f>GO!X34*0.001</f>
        <v>19.951000000000001</v>
      </c>
    </row>
    <row r="35" spans="1:52" x14ac:dyDescent="0.2">
      <c r="A35" s="30" t="s">
        <v>73</v>
      </c>
      <c r="B35" s="30" t="s">
        <v>74</v>
      </c>
      <c r="C35" s="30">
        <v>24.7</v>
      </c>
      <c r="D35" s="30">
        <v>25.1</v>
      </c>
      <c r="E35" s="30">
        <v>25.6</v>
      </c>
      <c r="F35" s="30">
        <v>28.4</v>
      </c>
      <c r="G35" s="30">
        <v>32.6</v>
      </c>
      <c r="H35" s="30">
        <v>40.299999999999997</v>
      </c>
      <c r="I35" s="30">
        <v>41.5</v>
      </c>
      <c r="J35" s="30">
        <v>47.4</v>
      </c>
      <c r="K35" s="30">
        <v>52.1</v>
      </c>
      <c r="L35" s="30">
        <v>57</v>
      </c>
      <c r="M35" s="30">
        <v>63.9</v>
      </c>
      <c r="N35" s="30">
        <v>70.3</v>
      </c>
      <c r="O35" s="30">
        <v>76.8</v>
      </c>
      <c r="P35" s="30">
        <v>78.5</v>
      </c>
      <c r="Q35" s="30">
        <v>82.8</v>
      </c>
      <c r="R35" s="30">
        <v>91.6</v>
      </c>
      <c r="S35" s="30">
        <v>91.4</v>
      </c>
      <c r="T35" s="30">
        <v>95.9</v>
      </c>
      <c r="U35" s="30">
        <v>104.1</v>
      </c>
      <c r="V35" s="30">
        <v>117.6</v>
      </c>
      <c r="W35" s="30">
        <v>126.2</v>
      </c>
      <c r="X35" s="30">
        <v>126.5</v>
      </c>
      <c r="Y35" s="30">
        <v>124.5</v>
      </c>
      <c r="Z35" s="30">
        <v>126.2</v>
      </c>
      <c r="AA35" s="30">
        <v>126.2</v>
      </c>
      <c r="AB35" s="30">
        <v>136</v>
      </c>
      <c r="AC35" s="30">
        <v>166</v>
      </c>
      <c r="AD35" s="30">
        <v>152.69999999999999</v>
      </c>
      <c r="AE35" s="30">
        <v>149.19999999999999</v>
      </c>
      <c r="AF35" s="27">
        <f>GO!D35*0.001</f>
        <v>153.17600000000002</v>
      </c>
      <c r="AG35" s="27">
        <f>GO!E35*0.001</f>
        <v>155.602</v>
      </c>
      <c r="AH35" s="27">
        <f>GO!F35*0.001</f>
        <v>163.67600000000002</v>
      </c>
      <c r="AI35" s="27">
        <f>GO!G35*0.001</f>
        <v>154.97</v>
      </c>
      <c r="AJ35" s="27">
        <f>GO!H35*0.001</f>
        <v>152.46600000000001</v>
      </c>
      <c r="AK35" s="27">
        <f>GO!I35*0.001</f>
        <v>148.73599999999999</v>
      </c>
      <c r="AL35" s="27">
        <f>GO!J35*0.001</f>
        <v>152.97200000000001</v>
      </c>
      <c r="AM35" s="27">
        <f>GO!K35*0.001</f>
        <v>160.06700000000001</v>
      </c>
      <c r="AN35" s="27">
        <f>GO!L35*0.001</f>
        <v>167.54300000000001</v>
      </c>
      <c r="AO35" s="27">
        <f>GO!M35*0.001</f>
        <v>174.22499999999999</v>
      </c>
      <c r="AP35" s="27">
        <f>GO!N35*0.001</f>
        <v>177.37100000000001</v>
      </c>
      <c r="AQ35" s="27">
        <f>GO!O35*0.001</f>
        <v>160.53300000000002</v>
      </c>
      <c r="AR35" s="27">
        <f>GO!P35*0.001</f>
        <v>169.40600000000001</v>
      </c>
      <c r="AS35" s="27">
        <f>GO!Q35*0.001</f>
        <v>175.584</v>
      </c>
      <c r="AT35" s="27">
        <f>GO!R35*0.001</f>
        <v>178.97300000000001</v>
      </c>
      <c r="AU35" s="27">
        <f>GO!S35*0.001</f>
        <v>183.815</v>
      </c>
      <c r="AV35" s="27">
        <f>GO!T35*0.001</f>
        <v>184.61500000000001</v>
      </c>
      <c r="AW35" s="27">
        <f>GO!U35*0.001</f>
        <v>182.911</v>
      </c>
      <c r="AX35" s="27">
        <f>GO!V35*0.001</f>
        <v>178.90800000000002</v>
      </c>
      <c r="AY35" s="27">
        <f>GO!W35*0.001</f>
        <v>181.56900000000002</v>
      </c>
      <c r="AZ35" s="27">
        <f>GO!X35*0.001</f>
        <v>189.79599999999999</v>
      </c>
    </row>
    <row r="36" spans="1:52" x14ac:dyDescent="0.2">
      <c r="A36" s="30" t="s">
        <v>75</v>
      </c>
      <c r="B36" s="30" t="s">
        <v>76</v>
      </c>
      <c r="C36" s="30">
        <v>11.8</v>
      </c>
      <c r="D36" s="30">
        <v>12.3</v>
      </c>
      <c r="E36" s="30">
        <v>12.6</v>
      </c>
      <c r="F36" s="30">
        <v>14.3</v>
      </c>
      <c r="G36" s="30">
        <v>15.8</v>
      </c>
      <c r="H36" s="30">
        <v>17.600000000000001</v>
      </c>
      <c r="I36" s="30">
        <v>18.600000000000001</v>
      </c>
      <c r="J36" s="30">
        <v>21</v>
      </c>
      <c r="K36" s="30">
        <v>24.4</v>
      </c>
      <c r="L36" s="30">
        <v>27.5</v>
      </c>
      <c r="M36" s="30">
        <v>30.8</v>
      </c>
      <c r="N36" s="30">
        <v>34.1</v>
      </c>
      <c r="O36" s="30">
        <v>38</v>
      </c>
      <c r="P36" s="30">
        <v>42.6</v>
      </c>
      <c r="Q36" s="30">
        <v>45.7</v>
      </c>
      <c r="R36" s="30">
        <v>51.5</v>
      </c>
      <c r="S36" s="30">
        <v>54.8</v>
      </c>
      <c r="T36" s="30">
        <v>57.8</v>
      </c>
      <c r="U36" s="30">
        <v>66.400000000000006</v>
      </c>
      <c r="V36" s="30">
        <v>70.8</v>
      </c>
      <c r="W36" s="30">
        <v>74.400000000000006</v>
      </c>
      <c r="X36" s="30">
        <v>78.400000000000006</v>
      </c>
      <c r="Y36" s="30">
        <v>76.8</v>
      </c>
      <c r="Z36" s="30">
        <v>81.400000000000006</v>
      </c>
      <c r="AA36" s="30">
        <v>83.2</v>
      </c>
      <c r="AB36" s="30">
        <v>85.6</v>
      </c>
      <c r="AC36" s="30">
        <v>92.6</v>
      </c>
      <c r="AD36" s="30">
        <v>95.9</v>
      </c>
      <c r="AE36" s="30">
        <v>98.4</v>
      </c>
      <c r="AF36" s="27">
        <f>GO!D36*0.001</f>
        <v>101.045</v>
      </c>
      <c r="AG36" s="27">
        <f>GO!E36*0.001</f>
        <v>103.84400000000001</v>
      </c>
      <c r="AH36" s="27">
        <f>GO!F36*0.001</f>
        <v>107.19200000000001</v>
      </c>
      <c r="AI36" s="27">
        <f>GO!G36*0.001</f>
        <v>104.098</v>
      </c>
      <c r="AJ36" s="27">
        <f>GO!H36*0.001</f>
        <v>99.721000000000004</v>
      </c>
      <c r="AK36" s="27">
        <f>GO!I36*0.001</f>
        <v>95.442000000000007</v>
      </c>
      <c r="AL36" s="27">
        <f>GO!J36*0.001</f>
        <v>96.289000000000001</v>
      </c>
      <c r="AM36" s="27">
        <f>GO!K36*0.001</f>
        <v>98.962000000000003</v>
      </c>
      <c r="AN36" s="27">
        <f>GO!L36*0.001</f>
        <v>100.747</v>
      </c>
      <c r="AO36" s="27">
        <f>GO!M36*0.001</f>
        <v>103.514</v>
      </c>
      <c r="AP36" s="27">
        <f>GO!N36*0.001</f>
        <v>99.165999999999997</v>
      </c>
      <c r="AQ36" s="27">
        <f>GO!O36*0.001</f>
        <v>84.045000000000002</v>
      </c>
      <c r="AR36" s="27">
        <f>GO!P36*0.001</f>
        <v>83.798000000000002</v>
      </c>
      <c r="AS36" s="27">
        <f>GO!Q36*0.001</f>
        <v>84.242999999999995</v>
      </c>
      <c r="AT36" s="27">
        <f>GO!R36*0.001</f>
        <v>83.094999999999999</v>
      </c>
      <c r="AU36" s="27">
        <f>GO!S36*0.001</f>
        <v>83.33</v>
      </c>
      <c r="AV36" s="27">
        <f>GO!T36*0.001</f>
        <v>82.403999999999996</v>
      </c>
      <c r="AW36" s="27">
        <f>GO!U36*0.001</f>
        <v>82.17</v>
      </c>
      <c r="AX36" s="27">
        <f>GO!V36*0.001</f>
        <v>84.394999999999996</v>
      </c>
      <c r="AY36" s="27">
        <f>GO!W36*0.001</f>
        <v>81.713000000000008</v>
      </c>
      <c r="AZ36" s="27">
        <f>GO!X36*0.001</f>
        <v>83.125</v>
      </c>
    </row>
    <row r="37" spans="1:52" x14ac:dyDescent="0.2">
      <c r="A37" s="30" t="s">
        <v>77</v>
      </c>
      <c r="B37" s="30" t="s">
        <v>78</v>
      </c>
      <c r="C37" s="30">
        <v>23.9</v>
      </c>
      <c r="D37" s="30">
        <v>24</v>
      </c>
      <c r="E37" s="30">
        <v>25.4</v>
      </c>
      <c r="F37" s="30">
        <v>26.5</v>
      </c>
      <c r="G37" s="30">
        <v>32.700000000000003</v>
      </c>
      <c r="H37" s="30">
        <v>55.7</v>
      </c>
      <c r="I37" s="30">
        <v>66.5</v>
      </c>
      <c r="J37" s="30">
        <v>79.900000000000006</v>
      </c>
      <c r="K37" s="30">
        <v>95.9</v>
      </c>
      <c r="L37" s="30">
        <v>102.3</v>
      </c>
      <c r="M37" s="30">
        <v>145.6</v>
      </c>
      <c r="N37" s="30">
        <v>194.4</v>
      </c>
      <c r="O37" s="30">
        <v>219.4</v>
      </c>
      <c r="P37" s="30">
        <v>205.1</v>
      </c>
      <c r="Q37" s="30">
        <v>187</v>
      </c>
      <c r="R37" s="30">
        <v>182</v>
      </c>
      <c r="S37" s="30">
        <v>170.7</v>
      </c>
      <c r="T37" s="30">
        <v>119.5</v>
      </c>
      <c r="U37" s="30">
        <v>130.1</v>
      </c>
      <c r="V37" s="30">
        <v>130</v>
      </c>
      <c r="W37" s="30">
        <v>144.19999999999999</v>
      </c>
      <c r="X37" s="30">
        <v>170.6</v>
      </c>
      <c r="Y37" s="30">
        <v>157.6</v>
      </c>
      <c r="Z37" s="30">
        <v>148.4</v>
      </c>
      <c r="AA37" s="30">
        <v>143.4</v>
      </c>
      <c r="AB37" s="30">
        <v>142.19999999999999</v>
      </c>
      <c r="AC37" s="30">
        <v>150</v>
      </c>
      <c r="AD37" s="30">
        <v>171.5</v>
      </c>
      <c r="AE37" s="30">
        <v>175.7</v>
      </c>
      <c r="AF37" s="27">
        <f>GO!D37*0.001</f>
        <v>136.58799999999999</v>
      </c>
      <c r="AG37" s="27">
        <f>GO!E37*0.001</f>
        <v>160.48699999999999</v>
      </c>
      <c r="AH37" s="27">
        <f>GO!F37*0.001</f>
        <v>233.011</v>
      </c>
      <c r="AI37" s="27">
        <f>GO!G37*0.001</f>
        <v>218.05700000000002</v>
      </c>
      <c r="AJ37" s="27">
        <f>GO!H37*0.001</f>
        <v>214.238</v>
      </c>
      <c r="AK37" s="27">
        <f>GO!I37*0.001</f>
        <v>245.97400000000002</v>
      </c>
      <c r="AL37" s="27">
        <f>GO!J37*0.001</f>
        <v>324.96199999999999</v>
      </c>
      <c r="AM37" s="27">
        <f>GO!K37*0.001</f>
        <v>462.089</v>
      </c>
      <c r="AN37" s="27">
        <f>GO!L37*0.001</f>
        <v>536.87700000000007</v>
      </c>
      <c r="AO37" s="27">
        <f>GO!M37*0.001</f>
        <v>606.41200000000003</v>
      </c>
      <c r="AP37" s="27">
        <f>GO!N37*0.001</f>
        <v>733.56799999999998</v>
      </c>
      <c r="AQ37" s="27">
        <f>GO!O37*0.001</f>
        <v>482.37</v>
      </c>
      <c r="AR37" s="27">
        <f>GO!P37*0.001</f>
        <v>607.72199999999998</v>
      </c>
      <c r="AS37" s="27">
        <f>GO!Q37*0.001</f>
        <v>816.94900000000007</v>
      </c>
      <c r="AT37" s="27">
        <f>GO!R37*0.001</f>
        <v>833.48900000000003</v>
      </c>
      <c r="AU37" s="27">
        <f>GO!S37*0.001</f>
        <v>833.75599999999997</v>
      </c>
      <c r="AV37" s="27">
        <f>GO!T37*0.001</f>
        <v>767.09699999999998</v>
      </c>
      <c r="AW37" s="27">
        <f>GO!U37*0.001</f>
        <v>501.05500000000001</v>
      </c>
      <c r="AX37" s="27">
        <f>GO!V37*0.001</f>
        <v>423.77600000000001</v>
      </c>
      <c r="AY37" s="27">
        <f>GO!W37*0.001</f>
        <v>522.85</v>
      </c>
      <c r="AZ37" s="27">
        <f>GO!X37*0.001</f>
        <v>652.02700000000004</v>
      </c>
    </row>
    <row r="38" spans="1:52" x14ac:dyDescent="0.2">
      <c r="A38" s="30" t="s">
        <v>79</v>
      </c>
      <c r="B38" s="30" t="s">
        <v>80</v>
      </c>
      <c r="C38" s="30">
        <v>46.8</v>
      </c>
      <c r="D38" s="30">
        <v>47.5</v>
      </c>
      <c r="E38" s="30">
        <v>49.7</v>
      </c>
      <c r="F38" s="30">
        <v>55.2</v>
      </c>
      <c r="G38" s="30">
        <v>63.1</v>
      </c>
      <c r="H38" s="30">
        <v>81.599999999999994</v>
      </c>
      <c r="I38" s="30">
        <v>87.9</v>
      </c>
      <c r="J38" s="30">
        <v>102.1</v>
      </c>
      <c r="K38" s="30">
        <v>116.1</v>
      </c>
      <c r="L38" s="30">
        <v>125.3</v>
      </c>
      <c r="M38" s="30">
        <v>143.30000000000001</v>
      </c>
      <c r="N38" s="30">
        <v>157.80000000000001</v>
      </c>
      <c r="O38" s="30">
        <v>173.1</v>
      </c>
      <c r="P38" s="30">
        <v>162.6</v>
      </c>
      <c r="Q38" s="30">
        <v>179.3</v>
      </c>
      <c r="R38" s="30">
        <v>199.7</v>
      </c>
      <c r="S38" s="30">
        <v>205.2</v>
      </c>
      <c r="T38" s="30">
        <v>202.4</v>
      </c>
      <c r="U38" s="30">
        <v>241.7</v>
      </c>
      <c r="V38" s="30">
        <v>274.39999999999998</v>
      </c>
      <c r="W38" s="30">
        <v>298</v>
      </c>
      <c r="X38" s="30">
        <v>306.60000000000002</v>
      </c>
      <c r="Y38" s="30">
        <v>313.10000000000002</v>
      </c>
      <c r="Z38" s="30">
        <v>323.2</v>
      </c>
      <c r="AA38" s="30">
        <v>332.5</v>
      </c>
      <c r="AB38" s="30">
        <v>352.8</v>
      </c>
      <c r="AC38" s="30">
        <v>380.6</v>
      </c>
      <c r="AD38" s="30">
        <v>387.7</v>
      </c>
      <c r="AE38" s="30">
        <v>417.6</v>
      </c>
      <c r="AF38" s="27">
        <f>GO!D38*0.001</f>
        <v>422.34800000000001</v>
      </c>
      <c r="AG38" s="27">
        <f>GO!E38*0.001</f>
        <v>430.46800000000002</v>
      </c>
      <c r="AH38" s="27">
        <f>GO!F38*0.001</f>
        <v>454.75799999999998</v>
      </c>
      <c r="AI38" s="27">
        <f>GO!G38*0.001</f>
        <v>446.721</v>
      </c>
      <c r="AJ38" s="27">
        <f>GO!H38*0.001</f>
        <v>471.42700000000002</v>
      </c>
      <c r="AK38" s="27">
        <f>GO!I38*0.001</f>
        <v>491.64</v>
      </c>
      <c r="AL38" s="27">
        <f>GO!J38*0.001</f>
        <v>546.69100000000003</v>
      </c>
      <c r="AM38" s="27">
        <f>GO!K38*0.001</f>
        <v>610.755</v>
      </c>
      <c r="AN38" s="27">
        <f>GO!L38*0.001</f>
        <v>660.30500000000006</v>
      </c>
      <c r="AO38" s="27">
        <f>GO!M38*0.001</f>
        <v>728.67</v>
      </c>
      <c r="AP38" s="27">
        <f>GO!N38*0.001</f>
        <v>735.78100000000006</v>
      </c>
      <c r="AQ38" s="27">
        <f>GO!O38*0.001</f>
        <v>620.94299999999998</v>
      </c>
      <c r="AR38" s="27">
        <f>GO!P38*0.001</f>
        <v>715.65499999999997</v>
      </c>
      <c r="AS38" s="27">
        <f>GO!Q38*0.001</f>
        <v>782.27499999999998</v>
      </c>
      <c r="AT38" s="27">
        <f>GO!R38*0.001</f>
        <v>792.803</v>
      </c>
      <c r="AU38" s="27">
        <f>GO!S38*0.001</f>
        <v>830.83799999999997</v>
      </c>
      <c r="AV38" s="27">
        <f>GO!T38*0.001</f>
        <v>830.37</v>
      </c>
      <c r="AW38" s="27">
        <f>GO!U38*0.001</f>
        <v>785.52499999999998</v>
      </c>
      <c r="AX38" s="27">
        <f>GO!V38*0.001</f>
        <v>777.49</v>
      </c>
      <c r="AY38" s="27">
        <f>GO!W38*0.001</f>
        <v>798.79300000000001</v>
      </c>
      <c r="AZ38" s="27">
        <f>GO!X38*0.001</f>
        <v>838.21299999999997</v>
      </c>
    </row>
    <row r="39" spans="1:52" x14ac:dyDescent="0.2">
      <c r="A39" s="30" t="s">
        <v>81</v>
      </c>
      <c r="B39" s="30" t="s">
        <v>82</v>
      </c>
      <c r="C39" s="30">
        <v>15.8</v>
      </c>
      <c r="D39" s="30">
        <v>15.8</v>
      </c>
      <c r="E39" s="30">
        <v>17.5</v>
      </c>
      <c r="F39" s="30">
        <v>20.8</v>
      </c>
      <c r="G39" s="30">
        <v>24.4</v>
      </c>
      <c r="H39" s="30">
        <v>28.4</v>
      </c>
      <c r="I39" s="30">
        <v>28</v>
      </c>
      <c r="J39" s="30">
        <v>32.799999999999997</v>
      </c>
      <c r="K39" s="30">
        <v>40.6</v>
      </c>
      <c r="L39" s="30">
        <v>44.3</v>
      </c>
      <c r="M39" s="30">
        <v>48.3</v>
      </c>
      <c r="N39" s="30">
        <v>49.1</v>
      </c>
      <c r="O39" s="30">
        <v>54.8</v>
      </c>
      <c r="P39" s="30">
        <v>56.6</v>
      </c>
      <c r="Q39" s="30">
        <v>62</v>
      </c>
      <c r="R39" s="30">
        <v>71.7</v>
      </c>
      <c r="S39" s="30">
        <v>74.099999999999994</v>
      </c>
      <c r="T39" s="30">
        <v>76.7</v>
      </c>
      <c r="U39" s="30">
        <v>88.6</v>
      </c>
      <c r="V39" s="30">
        <v>97.7</v>
      </c>
      <c r="W39" s="30">
        <v>103.9</v>
      </c>
      <c r="X39" s="30">
        <v>107.9</v>
      </c>
      <c r="Y39" s="30">
        <v>107.6</v>
      </c>
      <c r="Z39" s="30">
        <v>114.6</v>
      </c>
      <c r="AA39" s="30">
        <v>123.2</v>
      </c>
      <c r="AB39" s="30">
        <v>135.30000000000001</v>
      </c>
      <c r="AC39" s="30">
        <v>146</v>
      </c>
      <c r="AD39" s="30">
        <v>150.4</v>
      </c>
      <c r="AE39" s="30">
        <v>159</v>
      </c>
      <c r="AF39" s="27">
        <f>GO!D39*0.001</f>
        <v>163.56399999999999</v>
      </c>
      <c r="AG39" s="27">
        <f>GO!E39*0.001</f>
        <v>172.51300000000001</v>
      </c>
      <c r="AH39" s="27">
        <f>GO!F39*0.001</f>
        <v>179.07500000000002</v>
      </c>
      <c r="AI39" s="27">
        <f>GO!G39*0.001</f>
        <v>170.36</v>
      </c>
      <c r="AJ39" s="27">
        <f>GO!H39*0.001</f>
        <v>173.411</v>
      </c>
      <c r="AK39" s="27">
        <f>GO!I39*0.001</f>
        <v>176.19499999999999</v>
      </c>
      <c r="AL39" s="27">
        <f>GO!J39*0.001</f>
        <v>182.97400000000002</v>
      </c>
      <c r="AM39" s="27">
        <f>GO!K39*0.001</f>
        <v>198.12800000000001</v>
      </c>
      <c r="AN39" s="27">
        <f>GO!L39*0.001</f>
        <v>209.81</v>
      </c>
      <c r="AO39" s="27">
        <f>GO!M39*0.001</f>
        <v>206.22300000000001</v>
      </c>
      <c r="AP39" s="27">
        <f>GO!N39*0.001</f>
        <v>198.94300000000001</v>
      </c>
      <c r="AQ39" s="27">
        <f>GO!O39*0.001</f>
        <v>167.77799999999999</v>
      </c>
      <c r="AR39" s="27">
        <f>GO!P39*0.001</f>
        <v>186.61199999999999</v>
      </c>
      <c r="AS39" s="27">
        <f>GO!Q39*0.001</f>
        <v>201.011</v>
      </c>
      <c r="AT39" s="27">
        <f>GO!R39*0.001</f>
        <v>216.46700000000001</v>
      </c>
      <c r="AU39" s="27">
        <f>GO!S39*0.001</f>
        <v>224.48600000000002</v>
      </c>
      <c r="AV39" s="27">
        <f>GO!T39*0.001</f>
        <v>231.22800000000001</v>
      </c>
      <c r="AW39" s="27">
        <f>GO!U39*0.001</f>
        <v>233.56</v>
      </c>
      <c r="AX39" s="27">
        <f>GO!V39*0.001</f>
        <v>232.608</v>
      </c>
      <c r="AY39" s="27">
        <f>GO!W39*0.001</f>
        <v>229.90700000000001</v>
      </c>
      <c r="AZ39" s="27">
        <f>GO!X39*0.001</f>
        <v>235.12</v>
      </c>
    </row>
    <row r="40" spans="1:52" x14ac:dyDescent="0.2">
      <c r="A40" s="30" t="s">
        <v>83</v>
      </c>
      <c r="B40" s="35" t="s">
        <v>84</v>
      </c>
      <c r="C40" s="30">
        <v>78.5</v>
      </c>
      <c r="D40" s="30">
        <v>83.7</v>
      </c>
      <c r="E40" s="30">
        <v>90.5</v>
      </c>
      <c r="F40" s="30">
        <v>100.3</v>
      </c>
      <c r="G40" s="30">
        <v>110.6</v>
      </c>
      <c r="H40" s="30">
        <v>128.69999999999999</v>
      </c>
      <c r="I40" s="30">
        <v>136.1</v>
      </c>
      <c r="J40" s="30">
        <v>164.3</v>
      </c>
      <c r="K40" s="30">
        <v>189.9</v>
      </c>
      <c r="L40" s="30">
        <v>207.4</v>
      </c>
      <c r="M40" s="30">
        <v>236.1</v>
      </c>
      <c r="N40" s="30">
        <v>288.2</v>
      </c>
      <c r="O40" s="30">
        <v>308.2</v>
      </c>
      <c r="P40" s="30">
        <v>288</v>
      </c>
      <c r="Q40" s="30">
        <v>288.8</v>
      </c>
      <c r="R40" s="30">
        <v>334.2</v>
      </c>
      <c r="S40" s="30">
        <v>363.8</v>
      </c>
      <c r="T40" s="30">
        <v>378.9</v>
      </c>
      <c r="U40" s="30">
        <v>412</v>
      </c>
      <c r="V40" s="30">
        <v>455.1</v>
      </c>
      <c r="W40" s="30">
        <v>479.4</v>
      </c>
      <c r="X40" s="30">
        <v>509.9</v>
      </c>
      <c r="Y40" s="30">
        <v>516.20000000000005</v>
      </c>
      <c r="Z40" s="30">
        <v>537.79999999999995</v>
      </c>
      <c r="AA40" s="30">
        <v>580.29999999999995</v>
      </c>
      <c r="AB40" s="30">
        <v>635.5</v>
      </c>
      <c r="AC40" s="30">
        <v>690.8</v>
      </c>
      <c r="AD40" s="30">
        <v>711.9</v>
      </c>
      <c r="AE40" s="30">
        <v>747.2</v>
      </c>
      <c r="AF40" s="27">
        <f>GO!D40*0.001</f>
        <v>772.73099999999999</v>
      </c>
      <c r="AG40" s="27">
        <f>GO!E40*0.001</f>
        <v>826.23900000000003</v>
      </c>
      <c r="AH40" s="27">
        <f>GO!F40*0.001</f>
        <v>880.49800000000005</v>
      </c>
      <c r="AI40" s="27">
        <f>GO!G40*0.001</f>
        <v>860.33699999999999</v>
      </c>
      <c r="AJ40" s="27">
        <f>GO!H40*0.001</f>
        <v>891.87900000000002</v>
      </c>
      <c r="AK40" s="27">
        <f>GO!I40*0.001</f>
        <v>929.221</v>
      </c>
      <c r="AL40" s="27">
        <f>GO!J40*0.001</f>
        <v>1019.313</v>
      </c>
      <c r="AM40" s="27">
        <f>GO!K40*0.001</f>
        <v>1107.7350000000001</v>
      </c>
      <c r="AN40" s="27">
        <f>GO!L40*0.001</f>
        <v>1196.837</v>
      </c>
      <c r="AO40" s="27">
        <f>GO!M40*0.001</f>
        <v>1270.8530000000001</v>
      </c>
      <c r="AP40" s="27">
        <f>GO!N40*0.001</f>
        <v>1327.125</v>
      </c>
      <c r="AQ40" s="27">
        <f>GO!O40*0.001</f>
        <v>1154.752</v>
      </c>
      <c r="AR40" s="27">
        <f>GO!P40*0.001</f>
        <v>1359.1990000000001</v>
      </c>
      <c r="AS40" s="27">
        <f>GO!Q40*0.001</f>
        <v>1530.787</v>
      </c>
      <c r="AT40" s="27">
        <f>GO!R40*0.001</f>
        <v>1654.9780000000001</v>
      </c>
      <c r="AU40" s="27">
        <f>GO!S40*0.001</f>
        <v>1734.7950000000001</v>
      </c>
      <c r="AV40" s="27">
        <f>GO!T40*0.001</f>
        <v>1819.133</v>
      </c>
      <c r="AW40" s="27">
        <f>GO!U40*0.001</f>
        <v>1845.162</v>
      </c>
      <c r="AX40" s="27">
        <f>GO!V40*0.001</f>
        <v>1831.162</v>
      </c>
      <c r="AY40" s="27">
        <f>GO!W40*0.001</f>
        <v>1929.653</v>
      </c>
      <c r="AZ40" s="27">
        <f>GO!X40*0.001</f>
        <v>2040.845</v>
      </c>
    </row>
    <row r="41" spans="1:52" x14ac:dyDescent="0.2">
      <c r="A41" s="30" t="s">
        <v>85</v>
      </c>
      <c r="B41" s="35" t="s">
        <v>86</v>
      </c>
      <c r="C41" s="30">
        <v>112</v>
      </c>
      <c r="D41" s="30">
        <v>118.3</v>
      </c>
      <c r="E41" s="30">
        <v>126.6</v>
      </c>
      <c r="F41" s="30">
        <v>138.19999999999999</v>
      </c>
      <c r="G41" s="30">
        <v>148.80000000000001</v>
      </c>
      <c r="H41" s="30">
        <v>168.2</v>
      </c>
      <c r="I41" s="30">
        <v>166.7</v>
      </c>
      <c r="J41" s="30">
        <v>203.6</v>
      </c>
      <c r="K41" s="30">
        <v>228.7</v>
      </c>
      <c r="L41" s="30">
        <v>245.7</v>
      </c>
      <c r="M41" s="30">
        <v>262</v>
      </c>
      <c r="N41" s="30">
        <v>326.10000000000002</v>
      </c>
      <c r="O41" s="30">
        <v>340.4</v>
      </c>
      <c r="P41" s="30">
        <v>338.4</v>
      </c>
      <c r="Q41" s="30">
        <v>361.6</v>
      </c>
      <c r="R41" s="30">
        <v>388.8</v>
      </c>
      <c r="S41" s="30">
        <v>440</v>
      </c>
      <c r="T41" s="30">
        <v>458.1</v>
      </c>
      <c r="U41" s="30">
        <v>514.29999999999995</v>
      </c>
      <c r="V41" s="30">
        <v>536.20000000000005</v>
      </c>
      <c r="W41" s="30">
        <v>566.6</v>
      </c>
      <c r="X41" s="30">
        <v>589.1</v>
      </c>
      <c r="Y41" s="30">
        <v>596.79999999999995</v>
      </c>
      <c r="Z41" s="30">
        <v>629.9</v>
      </c>
      <c r="AA41" s="30">
        <v>679.4</v>
      </c>
      <c r="AB41" s="30">
        <v>741.1</v>
      </c>
      <c r="AC41" s="30">
        <v>786.2</v>
      </c>
      <c r="AD41" s="30">
        <v>824.4</v>
      </c>
      <c r="AE41" s="30">
        <v>857.3</v>
      </c>
      <c r="AF41" s="27">
        <f>GO!D41*0.001</f>
        <v>892.21299999999997</v>
      </c>
      <c r="AG41" s="27">
        <f>GO!E41*0.001</f>
        <v>953.69500000000005</v>
      </c>
      <c r="AH41" s="27">
        <f>GO!F41*0.001</f>
        <v>1000.039</v>
      </c>
      <c r="AI41" s="27">
        <f>GO!G41*0.001</f>
        <v>992.26200000000006</v>
      </c>
      <c r="AJ41" s="27">
        <f>GO!H41*0.001</f>
        <v>1045.3030000000001</v>
      </c>
      <c r="AK41" s="27">
        <f>GO!I41*0.001</f>
        <v>1108.0070000000001</v>
      </c>
      <c r="AL41" s="27">
        <f>GO!J41*0.001</f>
        <v>1190.5509999999999</v>
      </c>
      <c r="AM41" s="27">
        <f>GO!K41*0.001</f>
        <v>1239.713</v>
      </c>
      <c r="AN41" s="27">
        <f>GO!L41*0.001</f>
        <v>1302.079</v>
      </c>
      <c r="AO41" s="27">
        <f>GO!M41*0.001</f>
        <v>1333.963</v>
      </c>
      <c r="AP41" s="27">
        <f>GO!N41*0.001</f>
        <v>1277.2350000000001</v>
      </c>
      <c r="AQ41" s="27">
        <f>GO!O41*0.001</f>
        <v>1207.7149999999999</v>
      </c>
      <c r="AR41" s="27">
        <f>GO!P41*0.001</f>
        <v>1299.6569999999999</v>
      </c>
      <c r="AS41" s="27">
        <f>GO!Q41*0.001</f>
        <v>1335.93</v>
      </c>
      <c r="AT41" s="27">
        <f>GO!R41*0.001</f>
        <v>1403.508</v>
      </c>
      <c r="AU41" s="27">
        <f>GO!S41*0.001</f>
        <v>1480.021</v>
      </c>
      <c r="AV41" s="27">
        <f>GO!T41*0.001</f>
        <v>1550.954</v>
      </c>
      <c r="AW41" s="27">
        <f>GO!U41*0.001</f>
        <v>1651.4829999999999</v>
      </c>
      <c r="AX41" s="27">
        <f>GO!V41*0.001</f>
        <v>1714.0430000000001</v>
      </c>
      <c r="AY41" s="27">
        <f>GO!W41*0.001</f>
        <v>1782.155</v>
      </c>
      <c r="AZ41" s="27">
        <f>GO!X41*0.001</f>
        <v>1862.816</v>
      </c>
    </row>
    <row r="42" spans="1:52" x14ac:dyDescent="0.2">
      <c r="A42" s="30" t="s">
        <v>87</v>
      </c>
      <c r="B42" s="30" t="s">
        <v>205</v>
      </c>
      <c r="C42" s="30" t="s">
        <v>251</v>
      </c>
      <c r="D42" s="30" t="s">
        <v>251</v>
      </c>
      <c r="E42" s="30" t="s">
        <v>251</v>
      </c>
      <c r="F42" s="30" t="s">
        <v>251</v>
      </c>
      <c r="G42" s="30" t="s">
        <v>251</v>
      </c>
      <c r="H42" s="30" t="s">
        <v>251</v>
      </c>
      <c r="I42" s="30" t="s">
        <v>251</v>
      </c>
      <c r="J42" s="30" t="s">
        <v>251</v>
      </c>
      <c r="K42" s="30" t="s">
        <v>251</v>
      </c>
      <c r="L42" s="30" t="s">
        <v>251</v>
      </c>
      <c r="M42" s="30" t="s">
        <v>251</v>
      </c>
      <c r="N42" s="30" t="s">
        <v>251</v>
      </c>
      <c r="O42" s="30" t="s">
        <v>251</v>
      </c>
      <c r="P42" s="30" t="s">
        <v>251</v>
      </c>
      <c r="Q42" s="30" t="s">
        <v>251</v>
      </c>
      <c r="R42" s="30" t="s">
        <v>251</v>
      </c>
      <c r="S42" s="30" t="s">
        <v>251</v>
      </c>
      <c r="T42" s="30" t="s">
        <v>251</v>
      </c>
      <c r="U42" s="30" t="s">
        <v>251</v>
      </c>
      <c r="V42" s="30" t="s">
        <v>251</v>
      </c>
      <c r="W42" s="30" t="s">
        <v>251</v>
      </c>
      <c r="X42" s="30" t="s">
        <v>251</v>
      </c>
      <c r="Y42" s="30" t="s">
        <v>251</v>
      </c>
      <c r="Z42" s="30" t="s">
        <v>251</v>
      </c>
      <c r="AA42" s="30" t="s">
        <v>251</v>
      </c>
      <c r="AB42" s="30" t="s">
        <v>251</v>
      </c>
      <c r="AC42" s="30" t="s">
        <v>251</v>
      </c>
      <c r="AD42" s="30" t="s">
        <v>251</v>
      </c>
      <c r="AE42" s="30" t="s">
        <v>251</v>
      </c>
    </row>
    <row r="43" spans="1:52" x14ac:dyDescent="0.2">
      <c r="A43" s="30" t="s">
        <v>89</v>
      </c>
      <c r="B43" s="30" t="s">
        <v>206</v>
      </c>
      <c r="C43" s="30" t="s">
        <v>251</v>
      </c>
      <c r="D43" s="30" t="s">
        <v>251</v>
      </c>
      <c r="E43" s="30" t="s">
        <v>251</v>
      </c>
      <c r="F43" s="30" t="s">
        <v>251</v>
      </c>
      <c r="G43" s="30" t="s">
        <v>251</v>
      </c>
      <c r="H43" s="30" t="s">
        <v>251</v>
      </c>
      <c r="I43" s="30" t="s">
        <v>251</v>
      </c>
      <c r="J43" s="30" t="s">
        <v>251</v>
      </c>
      <c r="K43" s="30" t="s">
        <v>251</v>
      </c>
      <c r="L43" s="30" t="s">
        <v>251</v>
      </c>
      <c r="M43" s="30" t="s">
        <v>251</v>
      </c>
      <c r="N43" s="30" t="s">
        <v>251</v>
      </c>
      <c r="O43" s="30" t="s">
        <v>251</v>
      </c>
      <c r="P43" s="30" t="s">
        <v>251</v>
      </c>
      <c r="Q43" s="30" t="s">
        <v>251</v>
      </c>
      <c r="R43" s="30" t="s">
        <v>251</v>
      </c>
      <c r="S43" s="30" t="s">
        <v>251</v>
      </c>
      <c r="T43" s="30" t="s">
        <v>251</v>
      </c>
      <c r="U43" s="30" t="s">
        <v>251</v>
      </c>
      <c r="V43" s="30" t="s">
        <v>251</v>
      </c>
      <c r="W43" s="30" t="s">
        <v>251</v>
      </c>
      <c r="X43" s="30" t="s">
        <v>251</v>
      </c>
      <c r="Y43" s="30" t="s">
        <v>251</v>
      </c>
      <c r="Z43" s="30" t="s">
        <v>251</v>
      </c>
      <c r="AA43" s="30" t="s">
        <v>251</v>
      </c>
      <c r="AB43" s="30" t="s">
        <v>251</v>
      </c>
      <c r="AC43" s="30" t="s">
        <v>251</v>
      </c>
      <c r="AD43" s="30" t="s">
        <v>251</v>
      </c>
      <c r="AE43" s="30" t="s">
        <v>251</v>
      </c>
    </row>
    <row r="44" spans="1:52" x14ac:dyDescent="0.2">
      <c r="A44" s="30" t="s">
        <v>91</v>
      </c>
      <c r="B44" s="30" t="s">
        <v>207</v>
      </c>
      <c r="C44" s="30" t="s">
        <v>251</v>
      </c>
      <c r="D44" s="30" t="s">
        <v>251</v>
      </c>
      <c r="E44" s="30" t="s">
        <v>251</v>
      </c>
      <c r="F44" s="30" t="s">
        <v>251</v>
      </c>
      <c r="G44" s="30" t="s">
        <v>251</v>
      </c>
      <c r="H44" s="30" t="s">
        <v>251</v>
      </c>
      <c r="I44" s="30" t="s">
        <v>251</v>
      </c>
      <c r="J44" s="30" t="s">
        <v>251</v>
      </c>
      <c r="K44" s="30" t="s">
        <v>251</v>
      </c>
      <c r="L44" s="30" t="s">
        <v>251</v>
      </c>
      <c r="M44" s="30" t="s">
        <v>251</v>
      </c>
      <c r="N44" s="30" t="s">
        <v>251</v>
      </c>
      <c r="O44" s="30" t="s">
        <v>251</v>
      </c>
      <c r="P44" s="30" t="s">
        <v>251</v>
      </c>
      <c r="Q44" s="30" t="s">
        <v>251</v>
      </c>
      <c r="R44" s="30" t="s">
        <v>251</v>
      </c>
      <c r="S44" s="30" t="s">
        <v>251</v>
      </c>
      <c r="T44" s="30" t="s">
        <v>251</v>
      </c>
      <c r="U44" s="30" t="s">
        <v>251</v>
      </c>
      <c r="V44" s="30" t="s">
        <v>251</v>
      </c>
      <c r="W44" s="30" t="s">
        <v>251</v>
      </c>
      <c r="X44" s="30" t="s">
        <v>251</v>
      </c>
      <c r="Y44" s="30" t="s">
        <v>251</v>
      </c>
      <c r="Z44" s="30" t="s">
        <v>251</v>
      </c>
      <c r="AA44" s="30" t="s">
        <v>251</v>
      </c>
      <c r="AB44" s="30" t="s">
        <v>251</v>
      </c>
      <c r="AC44" s="30" t="s">
        <v>251</v>
      </c>
      <c r="AD44" s="30" t="s">
        <v>251</v>
      </c>
      <c r="AE44" s="30" t="s">
        <v>251</v>
      </c>
    </row>
    <row r="45" spans="1:52" x14ac:dyDescent="0.2">
      <c r="A45" s="30" t="s">
        <v>93</v>
      </c>
      <c r="B45" s="30" t="s">
        <v>208</v>
      </c>
      <c r="C45" s="30" t="s">
        <v>251</v>
      </c>
      <c r="D45" s="30" t="s">
        <v>251</v>
      </c>
      <c r="E45" s="30" t="s">
        <v>251</v>
      </c>
      <c r="F45" s="30" t="s">
        <v>251</v>
      </c>
      <c r="G45" s="30" t="s">
        <v>251</v>
      </c>
      <c r="H45" s="30" t="s">
        <v>251</v>
      </c>
      <c r="I45" s="30" t="s">
        <v>251</v>
      </c>
      <c r="J45" s="30" t="s">
        <v>251</v>
      </c>
      <c r="K45" s="30" t="s">
        <v>251</v>
      </c>
      <c r="L45" s="30" t="s">
        <v>251</v>
      </c>
      <c r="M45" s="30" t="s">
        <v>251</v>
      </c>
      <c r="N45" s="30" t="s">
        <v>251</v>
      </c>
      <c r="O45" s="30" t="s">
        <v>251</v>
      </c>
      <c r="P45" s="30" t="s">
        <v>251</v>
      </c>
      <c r="Q45" s="30" t="s">
        <v>251</v>
      </c>
      <c r="R45" s="30" t="s">
        <v>251</v>
      </c>
      <c r="S45" s="30" t="s">
        <v>251</v>
      </c>
      <c r="T45" s="30" t="s">
        <v>251</v>
      </c>
      <c r="U45" s="30" t="s">
        <v>251</v>
      </c>
      <c r="V45" s="30" t="s">
        <v>251</v>
      </c>
      <c r="W45" s="30" t="s">
        <v>251</v>
      </c>
      <c r="X45" s="30" t="s">
        <v>251</v>
      </c>
      <c r="Y45" s="30" t="s">
        <v>251</v>
      </c>
      <c r="Z45" s="30" t="s">
        <v>251</v>
      </c>
      <c r="AA45" s="30" t="s">
        <v>251</v>
      </c>
      <c r="AB45" s="30" t="s">
        <v>251</v>
      </c>
      <c r="AC45" s="30" t="s">
        <v>251</v>
      </c>
      <c r="AD45" s="30" t="s">
        <v>251</v>
      </c>
      <c r="AE45" s="30" t="s">
        <v>251</v>
      </c>
    </row>
    <row r="46" spans="1:52" x14ac:dyDescent="0.2">
      <c r="A46" s="30" t="s">
        <v>95</v>
      </c>
      <c r="B46" s="35" t="s">
        <v>88</v>
      </c>
      <c r="C46" s="30">
        <v>70.2</v>
      </c>
      <c r="D46" s="30">
        <v>74.900000000000006</v>
      </c>
      <c r="E46" s="30">
        <v>80.400000000000006</v>
      </c>
      <c r="F46" s="30">
        <v>87.5</v>
      </c>
      <c r="G46" s="30">
        <v>96.7</v>
      </c>
      <c r="H46" s="30">
        <v>109.2</v>
      </c>
      <c r="I46" s="30">
        <v>113.7</v>
      </c>
      <c r="J46" s="30">
        <v>126.5</v>
      </c>
      <c r="K46" s="30">
        <v>145.80000000000001</v>
      </c>
      <c r="L46" s="30">
        <v>169.4</v>
      </c>
      <c r="M46" s="30">
        <v>184.1</v>
      </c>
      <c r="N46" s="30">
        <v>208.5</v>
      </c>
      <c r="O46" s="30">
        <v>216.4</v>
      </c>
      <c r="P46" s="30">
        <v>218.3</v>
      </c>
      <c r="Q46" s="30">
        <v>231.6</v>
      </c>
      <c r="R46" s="30">
        <v>255.2</v>
      </c>
      <c r="S46" s="30">
        <v>257.89999999999998</v>
      </c>
      <c r="T46" s="30">
        <v>265.10000000000002</v>
      </c>
      <c r="U46" s="30">
        <v>285.7</v>
      </c>
      <c r="V46" s="30">
        <v>315.2</v>
      </c>
      <c r="W46" s="30">
        <v>331.8</v>
      </c>
      <c r="X46" s="30">
        <v>353.2</v>
      </c>
      <c r="Y46" s="30">
        <v>357.9</v>
      </c>
      <c r="Z46" s="30">
        <v>376.2</v>
      </c>
      <c r="AA46" s="30">
        <v>398.7</v>
      </c>
      <c r="AB46" s="30">
        <v>426.9</v>
      </c>
      <c r="AC46" s="30">
        <v>449</v>
      </c>
      <c r="AD46" s="30">
        <v>471.6</v>
      </c>
      <c r="AE46" s="30">
        <v>499.4</v>
      </c>
    </row>
    <row r="47" spans="1:52" x14ac:dyDescent="0.2">
      <c r="A47" s="30" t="s">
        <v>97</v>
      </c>
      <c r="B47" s="30" t="s">
        <v>90</v>
      </c>
      <c r="C47" s="30">
        <v>10.199999999999999</v>
      </c>
      <c r="D47" s="30">
        <v>10.8</v>
      </c>
      <c r="E47" s="30">
        <v>11.8</v>
      </c>
      <c r="F47" s="30">
        <v>13.1</v>
      </c>
      <c r="G47" s="30">
        <v>15</v>
      </c>
      <c r="H47" s="30">
        <v>17.8</v>
      </c>
      <c r="I47" s="30">
        <v>18.100000000000001</v>
      </c>
      <c r="J47" s="30">
        <v>20.8</v>
      </c>
      <c r="K47" s="30">
        <v>23.6</v>
      </c>
      <c r="L47" s="30">
        <v>26.7</v>
      </c>
      <c r="M47" s="30">
        <v>25.3</v>
      </c>
      <c r="N47" s="30">
        <v>37.4</v>
      </c>
      <c r="O47" s="30">
        <v>33.200000000000003</v>
      </c>
      <c r="P47" s="30">
        <v>40.1</v>
      </c>
      <c r="Q47" s="30">
        <v>43.9</v>
      </c>
      <c r="R47" s="30">
        <v>50.3</v>
      </c>
      <c r="S47" s="30">
        <v>53.8</v>
      </c>
      <c r="T47" s="30">
        <v>58</v>
      </c>
      <c r="U47" s="30">
        <v>67.400000000000006</v>
      </c>
      <c r="V47" s="30">
        <v>75.400000000000006</v>
      </c>
      <c r="W47" s="30">
        <v>77.8</v>
      </c>
      <c r="X47" s="30">
        <v>80.599999999999994</v>
      </c>
      <c r="Y47" s="30">
        <v>81.2</v>
      </c>
      <c r="Z47" s="30">
        <v>83</v>
      </c>
      <c r="AA47" s="30">
        <v>90.5</v>
      </c>
      <c r="AB47" s="30">
        <v>95.5</v>
      </c>
      <c r="AC47" s="30">
        <v>101.9</v>
      </c>
      <c r="AD47" s="30">
        <v>106.1</v>
      </c>
      <c r="AE47" s="30">
        <v>114.3</v>
      </c>
    </row>
    <row r="48" spans="1:52" x14ac:dyDescent="0.2">
      <c r="A48" s="30" t="s">
        <v>99</v>
      </c>
      <c r="B48" s="30" t="s">
        <v>92</v>
      </c>
      <c r="C48" s="30">
        <v>13.8</v>
      </c>
      <c r="D48" s="30">
        <v>14.3</v>
      </c>
      <c r="E48" s="30">
        <v>15.1</v>
      </c>
      <c r="F48" s="30">
        <v>15.9</v>
      </c>
      <c r="G48" s="30">
        <v>17.7</v>
      </c>
      <c r="H48" s="30">
        <v>20.2</v>
      </c>
      <c r="I48" s="30">
        <v>19.899999999999999</v>
      </c>
      <c r="J48" s="30">
        <v>20.9</v>
      </c>
      <c r="K48" s="30">
        <v>24</v>
      </c>
      <c r="L48" s="30">
        <v>25.8</v>
      </c>
      <c r="M48" s="30">
        <v>29.1</v>
      </c>
      <c r="N48" s="30">
        <v>32.799999999999997</v>
      </c>
      <c r="O48" s="30">
        <v>36.5</v>
      </c>
      <c r="P48" s="30">
        <v>32.9</v>
      </c>
      <c r="Q48" s="30">
        <v>32</v>
      </c>
      <c r="R48" s="30">
        <v>35.200000000000003</v>
      </c>
      <c r="S48" s="30">
        <v>33</v>
      </c>
      <c r="T48" s="30">
        <v>31.2</v>
      </c>
      <c r="U48" s="30">
        <v>31.9</v>
      </c>
      <c r="V48" s="30">
        <v>33.700000000000003</v>
      </c>
      <c r="W48" s="30">
        <v>34.200000000000003</v>
      </c>
      <c r="X48" s="30">
        <v>34.799999999999997</v>
      </c>
      <c r="Y48" s="30">
        <v>34.299999999999997</v>
      </c>
      <c r="Z48" s="30">
        <v>35.200000000000003</v>
      </c>
      <c r="AA48" s="30">
        <v>35.4</v>
      </c>
      <c r="AB48" s="30">
        <v>37.1</v>
      </c>
      <c r="AC48" s="30">
        <v>38.200000000000003</v>
      </c>
      <c r="AD48" s="30">
        <v>38.200000000000003</v>
      </c>
      <c r="AE48" s="30">
        <v>38.200000000000003</v>
      </c>
    </row>
    <row r="49" spans="1:31" x14ac:dyDescent="0.2">
      <c r="A49" s="30" t="s">
        <v>101</v>
      </c>
      <c r="B49" s="30" t="s">
        <v>94</v>
      </c>
      <c r="C49" s="30">
        <v>4.3</v>
      </c>
      <c r="D49" s="30">
        <v>4.7</v>
      </c>
      <c r="E49" s="30">
        <v>4.5</v>
      </c>
      <c r="F49" s="30">
        <v>4.9000000000000004</v>
      </c>
      <c r="G49" s="30">
        <v>5.8</v>
      </c>
      <c r="H49" s="30">
        <v>7.2</v>
      </c>
      <c r="I49" s="30">
        <v>7.9</v>
      </c>
      <c r="J49" s="30">
        <v>9.8000000000000007</v>
      </c>
      <c r="K49" s="30">
        <v>11.2</v>
      </c>
      <c r="L49" s="30">
        <v>12.4</v>
      </c>
      <c r="M49" s="30">
        <v>14.7</v>
      </c>
      <c r="N49" s="30">
        <v>15.9</v>
      </c>
      <c r="O49" s="30">
        <v>17.7</v>
      </c>
      <c r="P49" s="30">
        <v>15.6</v>
      </c>
      <c r="Q49" s="30">
        <v>15.9</v>
      </c>
      <c r="R49" s="30">
        <v>16.3</v>
      </c>
      <c r="S49" s="30">
        <v>16.3</v>
      </c>
      <c r="T49" s="30">
        <v>16.3</v>
      </c>
      <c r="U49" s="30">
        <v>15.7</v>
      </c>
      <c r="V49" s="30">
        <v>17.399999999999999</v>
      </c>
      <c r="W49" s="30">
        <v>17.600000000000001</v>
      </c>
      <c r="X49" s="30">
        <v>18.5</v>
      </c>
      <c r="Y49" s="30">
        <v>19</v>
      </c>
      <c r="Z49" s="30">
        <v>19.100000000000001</v>
      </c>
      <c r="AA49" s="30">
        <v>20.2</v>
      </c>
      <c r="AB49" s="30">
        <v>20.7</v>
      </c>
      <c r="AC49" s="30">
        <v>22.5</v>
      </c>
      <c r="AD49" s="30">
        <v>24.2</v>
      </c>
      <c r="AE49" s="30">
        <v>24.8</v>
      </c>
    </row>
    <row r="50" spans="1:31" x14ac:dyDescent="0.2">
      <c r="A50" s="30" t="s">
        <v>103</v>
      </c>
      <c r="B50" s="30" t="s">
        <v>96</v>
      </c>
      <c r="C50" s="30">
        <v>20.2</v>
      </c>
      <c r="D50" s="30">
        <v>21.7</v>
      </c>
      <c r="E50" s="30">
        <v>23.6</v>
      </c>
      <c r="F50" s="30">
        <v>26</v>
      </c>
      <c r="G50" s="30">
        <v>28.1</v>
      </c>
      <c r="H50" s="30">
        <v>30.1</v>
      </c>
      <c r="I50" s="30">
        <v>31.6</v>
      </c>
      <c r="J50" s="30">
        <v>34.700000000000003</v>
      </c>
      <c r="K50" s="30">
        <v>39.700000000000003</v>
      </c>
      <c r="L50" s="30">
        <v>46.6</v>
      </c>
      <c r="M50" s="30">
        <v>51</v>
      </c>
      <c r="N50" s="30">
        <v>51</v>
      </c>
      <c r="O50" s="30">
        <v>54.1</v>
      </c>
      <c r="P50" s="30">
        <v>52.6</v>
      </c>
      <c r="Q50" s="30">
        <v>59.2</v>
      </c>
      <c r="R50" s="30">
        <v>66.400000000000006</v>
      </c>
      <c r="S50" s="30">
        <v>68.599999999999994</v>
      </c>
      <c r="T50" s="30">
        <v>71.2</v>
      </c>
      <c r="U50" s="30">
        <v>80.400000000000006</v>
      </c>
      <c r="V50" s="30">
        <v>90.6</v>
      </c>
      <c r="W50" s="30">
        <v>98.5</v>
      </c>
      <c r="X50" s="30">
        <v>108.8</v>
      </c>
      <c r="Y50" s="30">
        <v>109.1</v>
      </c>
      <c r="Z50" s="30">
        <v>118</v>
      </c>
      <c r="AA50" s="30">
        <v>124.6</v>
      </c>
      <c r="AB50" s="30">
        <v>137.9</v>
      </c>
      <c r="AC50" s="30">
        <v>143.6</v>
      </c>
      <c r="AD50" s="30">
        <v>151.69999999999999</v>
      </c>
      <c r="AE50" s="30">
        <v>162</v>
      </c>
    </row>
    <row r="51" spans="1:31" x14ac:dyDescent="0.2">
      <c r="A51" s="30" t="s">
        <v>105</v>
      </c>
      <c r="B51" s="30" t="s">
        <v>98</v>
      </c>
      <c r="C51" s="30">
        <v>5.5</v>
      </c>
      <c r="D51" s="30">
        <v>6.1</v>
      </c>
      <c r="E51" s="30">
        <v>6.7</v>
      </c>
      <c r="F51" s="30">
        <v>7.1</v>
      </c>
      <c r="G51" s="30">
        <v>7.2</v>
      </c>
      <c r="H51" s="30">
        <v>7.9</v>
      </c>
      <c r="I51" s="30">
        <v>8.4</v>
      </c>
      <c r="J51" s="30">
        <v>9.1999999999999993</v>
      </c>
      <c r="K51" s="30">
        <v>9.9</v>
      </c>
      <c r="L51" s="30">
        <v>10.199999999999999</v>
      </c>
      <c r="M51" s="30">
        <v>10.9</v>
      </c>
      <c r="N51" s="30">
        <v>11.5</v>
      </c>
      <c r="O51" s="30">
        <v>12.3</v>
      </c>
      <c r="P51" s="30">
        <v>13</v>
      </c>
      <c r="Q51" s="30">
        <v>13.5</v>
      </c>
      <c r="R51" s="30">
        <v>14.5</v>
      </c>
      <c r="S51" s="30">
        <v>15.2</v>
      </c>
      <c r="T51" s="30">
        <v>15.5</v>
      </c>
      <c r="U51" s="30">
        <v>15.5</v>
      </c>
      <c r="V51" s="30">
        <v>16.399999999999999</v>
      </c>
      <c r="W51" s="30">
        <v>17.3</v>
      </c>
      <c r="X51" s="30">
        <v>18.600000000000001</v>
      </c>
      <c r="Y51" s="30">
        <v>19.399999999999999</v>
      </c>
      <c r="Z51" s="30">
        <v>19.8</v>
      </c>
      <c r="AA51" s="30">
        <v>20.3</v>
      </c>
      <c r="AB51" s="30">
        <v>20.8</v>
      </c>
      <c r="AC51" s="30">
        <v>21.9</v>
      </c>
      <c r="AD51" s="30">
        <v>23</v>
      </c>
      <c r="AE51" s="30">
        <v>24.3</v>
      </c>
    </row>
    <row r="52" spans="1:31" x14ac:dyDescent="0.2">
      <c r="A52" s="30" t="s">
        <v>107</v>
      </c>
      <c r="B52" s="30" t="s">
        <v>100</v>
      </c>
      <c r="C52" s="30">
        <v>2.6</v>
      </c>
      <c r="D52" s="30">
        <v>2.9</v>
      </c>
      <c r="E52" s="30">
        <v>3.2</v>
      </c>
      <c r="F52" s="30">
        <v>3.5</v>
      </c>
      <c r="G52" s="30">
        <v>3.9</v>
      </c>
      <c r="H52" s="30">
        <v>4.4000000000000004</v>
      </c>
      <c r="I52" s="30">
        <v>5.2</v>
      </c>
      <c r="J52" s="30">
        <v>6.1</v>
      </c>
      <c r="K52" s="30">
        <v>8.1</v>
      </c>
      <c r="L52" s="30">
        <v>14.2</v>
      </c>
      <c r="M52" s="30">
        <v>16.600000000000001</v>
      </c>
      <c r="N52" s="30">
        <v>18.100000000000001</v>
      </c>
      <c r="O52" s="30">
        <v>18.8</v>
      </c>
      <c r="P52" s="30">
        <v>20</v>
      </c>
      <c r="Q52" s="30">
        <v>20.7</v>
      </c>
      <c r="R52" s="30">
        <v>21.5</v>
      </c>
      <c r="S52" s="30">
        <v>20.3</v>
      </c>
      <c r="T52" s="30">
        <v>19.8</v>
      </c>
      <c r="U52" s="30">
        <v>18.899999999999999</v>
      </c>
      <c r="V52" s="30">
        <v>19</v>
      </c>
      <c r="W52" s="30">
        <v>19.3</v>
      </c>
      <c r="X52" s="30">
        <v>19.399999999999999</v>
      </c>
      <c r="Y52" s="30">
        <v>19.100000000000001</v>
      </c>
      <c r="Z52" s="30">
        <v>20.3</v>
      </c>
      <c r="AA52" s="30">
        <v>21.8</v>
      </c>
      <c r="AB52" s="30">
        <v>22.5</v>
      </c>
      <c r="AC52" s="30">
        <v>22</v>
      </c>
      <c r="AD52" s="30">
        <v>23.9</v>
      </c>
      <c r="AE52" s="30">
        <v>24.3</v>
      </c>
    </row>
    <row r="53" spans="1:31" x14ac:dyDescent="0.2">
      <c r="A53" s="30" t="s">
        <v>108</v>
      </c>
      <c r="B53" s="30" t="s">
        <v>102</v>
      </c>
      <c r="C53" s="30">
        <v>10.8</v>
      </c>
      <c r="D53" s="30">
        <v>11.5</v>
      </c>
      <c r="E53" s="30">
        <v>12.4</v>
      </c>
      <c r="F53" s="30">
        <v>13.5</v>
      </c>
      <c r="G53" s="30">
        <v>15.2</v>
      </c>
      <c r="H53" s="30">
        <v>17.5</v>
      </c>
      <c r="I53" s="30">
        <v>18.2</v>
      </c>
      <c r="J53" s="30">
        <v>20.3</v>
      </c>
      <c r="K53" s="30">
        <v>23.7</v>
      </c>
      <c r="L53" s="30">
        <v>27.1</v>
      </c>
      <c r="M53" s="30">
        <v>29.1</v>
      </c>
      <c r="N53" s="30">
        <v>34</v>
      </c>
      <c r="O53" s="30">
        <v>35</v>
      </c>
      <c r="P53" s="30">
        <v>35.9</v>
      </c>
      <c r="Q53" s="30">
        <v>37.299999999999997</v>
      </c>
      <c r="R53" s="30">
        <v>40.6</v>
      </c>
      <c r="S53" s="30">
        <v>40.200000000000003</v>
      </c>
      <c r="T53" s="30">
        <v>41.5</v>
      </c>
      <c r="U53" s="30">
        <v>43.7</v>
      </c>
      <c r="V53" s="30">
        <v>49.2</v>
      </c>
      <c r="W53" s="30">
        <v>52.8</v>
      </c>
      <c r="X53" s="30">
        <v>57.1</v>
      </c>
      <c r="Y53" s="30">
        <v>60</v>
      </c>
      <c r="Z53" s="30">
        <v>63.7</v>
      </c>
      <c r="AA53" s="30">
        <v>67.400000000000006</v>
      </c>
      <c r="AB53" s="30">
        <v>72.099999999999994</v>
      </c>
      <c r="AC53" s="30">
        <v>76.400000000000006</v>
      </c>
      <c r="AD53" s="30">
        <v>80.900000000000006</v>
      </c>
      <c r="AE53" s="30">
        <v>85.2</v>
      </c>
    </row>
    <row r="54" spans="1:31" x14ac:dyDescent="0.2">
      <c r="A54" s="30" t="s">
        <v>110</v>
      </c>
      <c r="B54" s="30" t="s">
        <v>104</v>
      </c>
      <c r="C54" s="30">
        <v>2.8</v>
      </c>
      <c r="D54" s="30">
        <v>3</v>
      </c>
      <c r="E54" s="30">
        <v>3.2</v>
      </c>
      <c r="F54" s="30">
        <v>3.4</v>
      </c>
      <c r="G54" s="30">
        <v>3.8</v>
      </c>
      <c r="H54" s="30">
        <v>4.3</v>
      </c>
      <c r="I54" s="30">
        <v>4.4000000000000004</v>
      </c>
      <c r="J54" s="30">
        <v>4.8</v>
      </c>
      <c r="K54" s="30">
        <v>5.7</v>
      </c>
      <c r="L54" s="30">
        <v>6.5</v>
      </c>
      <c r="M54" s="30">
        <v>7.4</v>
      </c>
      <c r="N54" s="30">
        <v>7.8</v>
      </c>
      <c r="O54" s="30">
        <v>8.6</v>
      </c>
      <c r="P54" s="30">
        <v>8.3000000000000007</v>
      </c>
      <c r="Q54" s="30">
        <v>9.1</v>
      </c>
      <c r="R54" s="30">
        <v>10.4</v>
      </c>
      <c r="S54" s="30">
        <v>10.6</v>
      </c>
      <c r="T54" s="30">
        <v>11.7</v>
      </c>
      <c r="U54" s="30">
        <v>12.1</v>
      </c>
      <c r="V54" s="30">
        <v>13.6</v>
      </c>
      <c r="W54" s="30">
        <v>14.4</v>
      </c>
      <c r="X54" s="30">
        <v>15.4</v>
      </c>
      <c r="Y54" s="30">
        <v>15.7</v>
      </c>
      <c r="Z54" s="30">
        <v>17.2</v>
      </c>
      <c r="AA54" s="30">
        <v>18.5</v>
      </c>
      <c r="AB54" s="30">
        <v>20.3</v>
      </c>
      <c r="AC54" s="30">
        <v>22.5</v>
      </c>
      <c r="AD54" s="30">
        <v>23.6</v>
      </c>
      <c r="AE54" s="30">
        <v>26.3</v>
      </c>
    </row>
    <row r="55" spans="1:31" x14ac:dyDescent="0.2">
      <c r="A55" s="30" t="s">
        <v>112</v>
      </c>
      <c r="B55" s="35" t="s">
        <v>106</v>
      </c>
      <c r="C55" s="30">
        <v>58.1</v>
      </c>
      <c r="D55" s="30">
        <v>62.4</v>
      </c>
      <c r="E55" s="30">
        <v>66.8</v>
      </c>
      <c r="F55" s="30">
        <v>74.400000000000006</v>
      </c>
      <c r="G55" s="30">
        <v>83.3</v>
      </c>
      <c r="H55" s="30">
        <v>91.5</v>
      </c>
      <c r="I55" s="30">
        <v>102.5</v>
      </c>
      <c r="J55" s="30">
        <v>115.3</v>
      </c>
      <c r="K55" s="30">
        <v>127.8</v>
      </c>
      <c r="L55" s="30">
        <v>145.1</v>
      </c>
      <c r="M55" s="30">
        <v>163</v>
      </c>
      <c r="N55" s="30">
        <v>178</v>
      </c>
      <c r="O55" s="30">
        <v>204.9</v>
      </c>
      <c r="P55" s="30">
        <v>233.5</v>
      </c>
      <c r="Q55" s="30">
        <v>260.8</v>
      </c>
      <c r="R55" s="30">
        <v>284.60000000000002</v>
      </c>
      <c r="S55" s="30">
        <v>305.60000000000002</v>
      </c>
      <c r="T55" s="30">
        <v>333.1</v>
      </c>
      <c r="U55" s="30">
        <v>350.7</v>
      </c>
      <c r="V55" s="30">
        <v>375</v>
      </c>
      <c r="W55" s="30">
        <v>397.7</v>
      </c>
      <c r="X55" s="30">
        <v>422.6</v>
      </c>
      <c r="Y55" s="30">
        <v>440.6</v>
      </c>
      <c r="Z55" s="30">
        <v>463.9</v>
      </c>
      <c r="AA55" s="30">
        <v>504.1</v>
      </c>
      <c r="AB55" s="30">
        <v>544.4</v>
      </c>
      <c r="AC55" s="30">
        <v>598.6</v>
      </c>
      <c r="AD55" s="30">
        <v>662.4</v>
      </c>
      <c r="AE55" s="30">
        <v>730.6</v>
      </c>
    </row>
    <row r="56" spans="1:31" x14ac:dyDescent="0.2">
      <c r="A56" s="30" t="s">
        <v>113</v>
      </c>
      <c r="B56" s="30" t="s">
        <v>209</v>
      </c>
      <c r="C56" s="30">
        <v>15.9</v>
      </c>
      <c r="D56" s="30">
        <v>17.100000000000001</v>
      </c>
      <c r="E56" s="30">
        <v>17.5</v>
      </c>
      <c r="F56" s="30">
        <v>19</v>
      </c>
      <c r="G56" s="30">
        <v>20.9</v>
      </c>
      <c r="H56" s="30">
        <v>23</v>
      </c>
      <c r="I56" s="30">
        <v>24.9</v>
      </c>
      <c r="J56" s="30">
        <v>27.2</v>
      </c>
      <c r="K56" s="30">
        <v>30.4</v>
      </c>
      <c r="L56" s="30">
        <v>35.4</v>
      </c>
      <c r="M56" s="30">
        <v>40.6</v>
      </c>
      <c r="N56" s="30">
        <v>44.7</v>
      </c>
      <c r="O56" s="30">
        <v>48.8</v>
      </c>
      <c r="P56" s="30">
        <v>53.5</v>
      </c>
      <c r="Q56" s="30">
        <v>61</v>
      </c>
      <c r="R56" s="30">
        <v>67.400000000000006</v>
      </c>
      <c r="S56" s="30">
        <v>70.099999999999994</v>
      </c>
      <c r="T56" s="30">
        <v>78.599999999999994</v>
      </c>
      <c r="U56" s="30">
        <v>89</v>
      </c>
      <c r="V56" s="30">
        <v>97.3</v>
      </c>
      <c r="W56" s="30">
        <v>103.5</v>
      </c>
      <c r="X56" s="30">
        <v>109.3</v>
      </c>
      <c r="Y56" s="30">
        <v>113</v>
      </c>
      <c r="Z56" s="30">
        <v>117.2</v>
      </c>
      <c r="AA56" s="30">
        <v>129.5</v>
      </c>
      <c r="AB56" s="30">
        <v>139.9</v>
      </c>
      <c r="AC56" s="30">
        <v>153.5</v>
      </c>
      <c r="AD56" s="30">
        <v>171</v>
      </c>
      <c r="AE56" s="30">
        <v>190.8</v>
      </c>
    </row>
    <row r="57" spans="1:31" x14ac:dyDescent="0.2">
      <c r="A57" s="30" t="s">
        <v>115</v>
      </c>
      <c r="B57" s="30" t="s">
        <v>109</v>
      </c>
      <c r="C57" s="30">
        <v>7</v>
      </c>
      <c r="D57" s="30">
        <v>7.1</v>
      </c>
      <c r="E57" s="30">
        <v>7.7</v>
      </c>
      <c r="F57" s="30">
        <v>8.6</v>
      </c>
      <c r="G57" s="30">
        <v>9.3000000000000007</v>
      </c>
      <c r="H57" s="30">
        <v>10.1</v>
      </c>
      <c r="I57" s="30">
        <v>11.3</v>
      </c>
      <c r="J57" s="30">
        <v>13.4</v>
      </c>
      <c r="K57" s="30">
        <v>15</v>
      </c>
      <c r="L57" s="30">
        <v>16.2</v>
      </c>
      <c r="M57" s="30">
        <v>18.5</v>
      </c>
      <c r="N57" s="30">
        <v>18.899999999999999</v>
      </c>
      <c r="O57" s="30">
        <v>22.6</v>
      </c>
      <c r="P57" s="30">
        <v>25</v>
      </c>
      <c r="Q57" s="30">
        <v>27.7</v>
      </c>
      <c r="R57" s="30">
        <v>30.9</v>
      </c>
      <c r="S57" s="30">
        <v>33</v>
      </c>
      <c r="T57" s="30">
        <v>36.6</v>
      </c>
      <c r="U57" s="30">
        <v>38.4</v>
      </c>
      <c r="V57" s="30">
        <v>41.6</v>
      </c>
      <c r="W57" s="30">
        <v>46.6</v>
      </c>
      <c r="X57" s="30">
        <v>49.9</v>
      </c>
      <c r="Y57" s="30">
        <v>53.7</v>
      </c>
      <c r="Z57" s="30">
        <v>55.8</v>
      </c>
      <c r="AA57" s="30">
        <v>62.5</v>
      </c>
      <c r="AB57" s="30">
        <v>68.5</v>
      </c>
      <c r="AC57" s="30">
        <v>76.5</v>
      </c>
      <c r="AD57" s="30">
        <v>85.8</v>
      </c>
      <c r="AE57" s="30">
        <v>89.5</v>
      </c>
    </row>
    <row r="58" spans="1:31" x14ac:dyDescent="0.2">
      <c r="A58" s="30" t="s">
        <v>117</v>
      </c>
      <c r="B58" s="30" t="s">
        <v>111</v>
      </c>
      <c r="C58" s="30">
        <v>32.700000000000003</v>
      </c>
      <c r="D58" s="30">
        <v>35.299999999999997</v>
      </c>
      <c r="E58" s="30">
        <v>38.299999999999997</v>
      </c>
      <c r="F58" s="30">
        <v>42.9</v>
      </c>
      <c r="G58" s="30">
        <v>48.5</v>
      </c>
      <c r="H58" s="30">
        <v>53.4</v>
      </c>
      <c r="I58" s="30">
        <v>60.7</v>
      </c>
      <c r="J58" s="30">
        <v>68.099999999999994</v>
      </c>
      <c r="K58" s="30">
        <v>74.599999999999994</v>
      </c>
      <c r="L58" s="30">
        <v>84.1</v>
      </c>
      <c r="M58" s="30">
        <v>92.5</v>
      </c>
      <c r="N58" s="30">
        <v>101.5</v>
      </c>
      <c r="O58" s="30">
        <v>118.4</v>
      </c>
      <c r="P58" s="30">
        <v>137.80000000000001</v>
      </c>
      <c r="Q58" s="30">
        <v>153.19999999999999</v>
      </c>
      <c r="R58" s="30">
        <v>166.4</v>
      </c>
      <c r="S58" s="30">
        <v>182</v>
      </c>
      <c r="T58" s="30">
        <v>196.3</v>
      </c>
      <c r="U58" s="30">
        <v>203.4</v>
      </c>
      <c r="V58" s="30">
        <v>213.8</v>
      </c>
      <c r="W58" s="30">
        <v>222.4</v>
      </c>
      <c r="X58" s="30">
        <v>235.5</v>
      </c>
      <c r="Y58" s="30">
        <v>244.5</v>
      </c>
      <c r="Z58" s="30">
        <v>259.39999999999998</v>
      </c>
      <c r="AA58" s="30">
        <v>278.10000000000002</v>
      </c>
      <c r="AB58" s="30">
        <v>298.2</v>
      </c>
      <c r="AC58" s="30">
        <v>326.7</v>
      </c>
      <c r="AD58" s="30">
        <v>361</v>
      </c>
      <c r="AE58" s="30">
        <v>404.1</v>
      </c>
    </row>
    <row r="59" spans="1:31" x14ac:dyDescent="0.2">
      <c r="A59" s="30" t="s">
        <v>119</v>
      </c>
      <c r="B59" s="30" t="s">
        <v>210</v>
      </c>
      <c r="C59" s="30">
        <v>2.5</v>
      </c>
      <c r="D59" s="30">
        <v>2.9</v>
      </c>
      <c r="E59" s="30">
        <v>3.3</v>
      </c>
      <c r="F59" s="30">
        <v>3.9</v>
      </c>
      <c r="G59" s="30">
        <v>4.5</v>
      </c>
      <c r="H59" s="30">
        <v>5</v>
      </c>
      <c r="I59" s="30">
        <v>5.6</v>
      </c>
      <c r="J59" s="30">
        <v>6.5</v>
      </c>
      <c r="K59" s="30">
        <v>7.9</v>
      </c>
      <c r="L59" s="30">
        <v>9.4</v>
      </c>
      <c r="M59" s="30">
        <v>11.3</v>
      </c>
      <c r="N59" s="30">
        <v>13</v>
      </c>
      <c r="O59" s="30">
        <v>15.1</v>
      </c>
      <c r="P59" s="30">
        <v>17.100000000000001</v>
      </c>
      <c r="Q59" s="30">
        <v>18.899999999999999</v>
      </c>
      <c r="R59" s="30">
        <v>19.899999999999999</v>
      </c>
      <c r="S59" s="30">
        <v>20.6</v>
      </c>
      <c r="T59" s="30">
        <v>21.5</v>
      </c>
      <c r="U59" s="30">
        <v>19.899999999999999</v>
      </c>
      <c r="V59" s="30">
        <v>22.2</v>
      </c>
      <c r="W59" s="30">
        <v>25.1</v>
      </c>
      <c r="X59" s="30">
        <v>27.8</v>
      </c>
      <c r="Y59" s="30">
        <v>29.4</v>
      </c>
      <c r="Z59" s="30">
        <v>31.6</v>
      </c>
      <c r="AA59" s="30">
        <v>34</v>
      </c>
      <c r="AB59" s="30">
        <v>37.9</v>
      </c>
      <c r="AC59" s="30">
        <v>41.9</v>
      </c>
      <c r="AD59" s="30">
        <v>44.6</v>
      </c>
      <c r="AE59" s="30">
        <v>46.2</v>
      </c>
    </row>
    <row r="60" spans="1:31" x14ac:dyDescent="0.2">
      <c r="A60" s="30" t="s">
        <v>121</v>
      </c>
      <c r="B60" s="35" t="s">
        <v>114</v>
      </c>
      <c r="C60" s="30">
        <v>197.9</v>
      </c>
      <c r="D60" s="30">
        <v>215.1</v>
      </c>
      <c r="E60" s="30">
        <v>235.9</v>
      </c>
      <c r="F60" s="30">
        <v>260.3</v>
      </c>
      <c r="G60" s="30">
        <v>282.89999999999998</v>
      </c>
      <c r="H60" s="30">
        <v>309.10000000000002</v>
      </c>
      <c r="I60" s="30">
        <v>347</v>
      </c>
      <c r="J60" s="30">
        <v>377.7</v>
      </c>
      <c r="K60" s="30">
        <v>426</v>
      </c>
      <c r="L60" s="30">
        <v>490.8</v>
      </c>
      <c r="M60" s="30">
        <v>543.4</v>
      </c>
      <c r="N60" s="30">
        <v>600.70000000000005</v>
      </c>
      <c r="O60" s="30">
        <v>664.3</v>
      </c>
      <c r="P60" s="30">
        <v>742.4</v>
      </c>
      <c r="Q60" s="30">
        <v>863.6</v>
      </c>
      <c r="R60" s="30">
        <v>951</v>
      </c>
      <c r="S60" s="30">
        <v>1074.3</v>
      </c>
      <c r="T60" s="30">
        <v>1162.5</v>
      </c>
      <c r="U60" s="30">
        <v>1256.5999999999999</v>
      </c>
      <c r="V60" s="30">
        <v>1366.6</v>
      </c>
      <c r="W60" s="30">
        <v>1463.9</v>
      </c>
      <c r="X60" s="30">
        <v>1561.4</v>
      </c>
      <c r="Y60" s="30">
        <v>1628.4</v>
      </c>
      <c r="Z60" s="30">
        <v>1718.2</v>
      </c>
      <c r="AA60" s="30">
        <v>1842.7</v>
      </c>
      <c r="AB60" s="30">
        <v>1954.6</v>
      </c>
      <c r="AC60" s="30">
        <v>2076.6999999999998</v>
      </c>
      <c r="AD60" s="30">
        <v>2249.1999999999998</v>
      </c>
      <c r="AE60" s="30">
        <v>2411.9</v>
      </c>
    </row>
    <row r="61" spans="1:31" x14ac:dyDescent="0.2">
      <c r="A61" s="30" t="s">
        <v>123</v>
      </c>
      <c r="B61" s="35" t="s">
        <v>116</v>
      </c>
      <c r="C61" s="30">
        <v>74.099999999999994</v>
      </c>
      <c r="D61" s="30">
        <v>81.099999999999994</v>
      </c>
      <c r="E61" s="30">
        <v>87.6</v>
      </c>
      <c r="F61" s="30">
        <v>97.5</v>
      </c>
      <c r="G61" s="30">
        <v>104.5</v>
      </c>
      <c r="H61" s="30">
        <v>114.9</v>
      </c>
      <c r="I61" s="30">
        <v>134.30000000000001</v>
      </c>
      <c r="J61" s="30">
        <v>143.19999999999999</v>
      </c>
      <c r="K61" s="30">
        <v>163.1</v>
      </c>
      <c r="L61" s="30">
        <v>192.6</v>
      </c>
      <c r="M61" s="30">
        <v>206.7</v>
      </c>
      <c r="N61" s="30">
        <v>223</v>
      </c>
      <c r="O61" s="30">
        <v>239.2</v>
      </c>
      <c r="P61" s="30">
        <v>280.7</v>
      </c>
      <c r="Q61" s="30">
        <v>356.5</v>
      </c>
      <c r="R61" s="30">
        <v>391.1</v>
      </c>
      <c r="S61" s="30">
        <v>454.2</v>
      </c>
      <c r="T61" s="30">
        <v>486.5</v>
      </c>
      <c r="U61" s="30">
        <v>527.6</v>
      </c>
      <c r="V61" s="30">
        <v>552.1</v>
      </c>
      <c r="W61" s="30">
        <v>588.70000000000005</v>
      </c>
      <c r="X61" s="30">
        <v>609.4</v>
      </c>
      <c r="Y61" s="30">
        <v>646.1</v>
      </c>
      <c r="Z61" s="30">
        <v>678.6</v>
      </c>
      <c r="AA61" s="30">
        <v>744</v>
      </c>
      <c r="AB61" s="30">
        <v>775.8</v>
      </c>
      <c r="AC61" s="30">
        <v>838.6</v>
      </c>
      <c r="AD61" s="30">
        <v>918.9</v>
      </c>
      <c r="AE61" s="30">
        <v>1005.9</v>
      </c>
    </row>
    <row r="62" spans="1:31" x14ac:dyDescent="0.2">
      <c r="A62" s="30" t="s">
        <v>125</v>
      </c>
      <c r="B62" s="30" t="s">
        <v>118</v>
      </c>
      <c r="C62" s="30">
        <v>35</v>
      </c>
      <c r="D62" s="30">
        <v>40.299999999999997</v>
      </c>
      <c r="E62" s="30">
        <v>42.6</v>
      </c>
      <c r="F62" s="30">
        <v>46.4</v>
      </c>
      <c r="G62" s="30">
        <v>50.5</v>
      </c>
      <c r="H62" s="30">
        <v>58.1</v>
      </c>
      <c r="I62" s="30">
        <v>70.3</v>
      </c>
      <c r="J62" s="30">
        <v>68.900000000000006</v>
      </c>
      <c r="K62" s="30">
        <v>73.3</v>
      </c>
      <c r="L62" s="30">
        <v>88.9</v>
      </c>
      <c r="M62" s="30">
        <v>95.4</v>
      </c>
      <c r="N62" s="30">
        <v>99.9</v>
      </c>
      <c r="O62" s="30">
        <v>103.5</v>
      </c>
      <c r="P62" s="30">
        <v>122.3</v>
      </c>
      <c r="Q62" s="30">
        <v>163.9</v>
      </c>
      <c r="R62" s="30">
        <v>168.6</v>
      </c>
      <c r="S62" s="30">
        <v>191.4</v>
      </c>
      <c r="T62" s="30">
        <v>215</v>
      </c>
      <c r="U62" s="30">
        <v>225.8</v>
      </c>
      <c r="V62" s="30">
        <v>237</v>
      </c>
      <c r="W62" s="30">
        <v>240.7</v>
      </c>
      <c r="X62" s="30">
        <v>248.6</v>
      </c>
      <c r="Y62" s="30">
        <v>262.3</v>
      </c>
      <c r="Z62" s="30">
        <v>275.5</v>
      </c>
      <c r="AA62" s="30">
        <v>293.3</v>
      </c>
      <c r="AB62" s="30">
        <v>306.60000000000002</v>
      </c>
      <c r="AC62" s="30">
        <v>326.60000000000002</v>
      </c>
      <c r="AD62" s="30">
        <v>359</v>
      </c>
      <c r="AE62" s="30">
        <v>393.8</v>
      </c>
    </row>
    <row r="63" spans="1:31" x14ac:dyDescent="0.2">
      <c r="A63" s="30" t="s">
        <v>127</v>
      </c>
      <c r="B63" s="30" t="s">
        <v>120</v>
      </c>
      <c r="C63" s="30">
        <v>6</v>
      </c>
      <c r="D63" s="30">
        <v>4.8</v>
      </c>
      <c r="E63" s="30">
        <v>6.6</v>
      </c>
      <c r="F63" s="30">
        <v>7.9</v>
      </c>
      <c r="G63" s="30">
        <v>6.1</v>
      </c>
      <c r="H63" s="30">
        <v>5.2</v>
      </c>
      <c r="I63" s="30">
        <v>7.2</v>
      </c>
      <c r="J63" s="30">
        <v>8.1999999999999993</v>
      </c>
      <c r="K63" s="30">
        <v>10.3</v>
      </c>
      <c r="L63" s="30">
        <v>12.2</v>
      </c>
      <c r="M63" s="30">
        <v>15.3</v>
      </c>
      <c r="N63" s="30">
        <v>18.8</v>
      </c>
      <c r="O63" s="30">
        <v>22.1</v>
      </c>
      <c r="P63" s="30">
        <v>29.2</v>
      </c>
      <c r="Q63" s="30">
        <v>42.9</v>
      </c>
      <c r="R63" s="30">
        <v>39.799999999999997</v>
      </c>
      <c r="S63" s="30">
        <v>48.5</v>
      </c>
      <c r="T63" s="30">
        <v>62.6</v>
      </c>
      <c r="U63" s="30">
        <v>71</v>
      </c>
      <c r="V63" s="30">
        <v>64.099999999999994</v>
      </c>
      <c r="W63" s="30">
        <v>74.099999999999994</v>
      </c>
      <c r="X63" s="30">
        <v>69.599999999999994</v>
      </c>
      <c r="Y63" s="30">
        <v>83</v>
      </c>
      <c r="Z63" s="30">
        <v>89.1</v>
      </c>
      <c r="AA63" s="30">
        <v>110.5</v>
      </c>
      <c r="AB63" s="30">
        <v>107.7</v>
      </c>
      <c r="AC63" s="30">
        <v>136.30000000000001</v>
      </c>
      <c r="AD63" s="30">
        <v>173.3</v>
      </c>
      <c r="AE63" s="30">
        <v>206</v>
      </c>
    </row>
    <row r="64" spans="1:31" x14ac:dyDescent="0.2">
      <c r="A64" s="30" t="s">
        <v>129</v>
      </c>
      <c r="B64" s="30" t="s">
        <v>122</v>
      </c>
      <c r="C64" s="30">
        <v>29.8</v>
      </c>
      <c r="D64" s="30">
        <v>32.299999999999997</v>
      </c>
      <c r="E64" s="30">
        <v>34.200000000000003</v>
      </c>
      <c r="F64" s="30">
        <v>38.700000000000003</v>
      </c>
      <c r="G64" s="30">
        <v>42.7</v>
      </c>
      <c r="H64" s="30">
        <v>45.7</v>
      </c>
      <c r="I64" s="30">
        <v>50.1</v>
      </c>
      <c r="J64" s="30">
        <v>58.3</v>
      </c>
      <c r="K64" s="30">
        <v>70.400000000000006</v>
      </c>
      <c r="L64" s="30">
        <v>81.900000000000006</v>
      </c>
      <c r="M64" s="30">
        <v>85.8</v>
      </c>
      <c r="N64" s="30">
        <v>91.9</v>
      </c>
      <c r="O64" s="30">
        <v>99.7</v>
      </c>
      <c r="P64" s="30">
        <v>113.6</v>
      </c>
      <c r="Q64" s="30">
        <v>132.30000000000001</v>
      </c>
      <c r="R64" s="30">
        <v>162.30000000000001</v>
      </c>
      <c r="S64" s="30">
        <v>190.6</v>
      </c>
      <c r="T64" s="30">
        <v>182.9</v>
      </c>
      <c r="U64" s="30">
        <v>195.4</v>
      </c>
      <c r="V64" s="30">
        <v>218.9</v>
      </c>
      <c r="W64" s="30">
        <v>239.3</v>
      </c>
      <c r="X64" s="30">
        <v>257.2</v>
      </c>
      <c r="Y64" s="30">
        <v>268.8</v>
      </c>
      <c r="Z64" s="30">
        <v>281.3</v>
      </c>
      <c r="AA64" s="30">
        <v>301.8</v>
      </c>
      <c r="AB64" s="30">
        <v>323.2</v>
      </c>
      <c r="AC64" s="30">
        <v>332</v>
      </c>
      <c r="AD64" s="30">
        <v>337.1</v>
      </c>
      <c r="AE64" s="30">
        <v>350</v>
      </c>
    </row>
    <row r="65" spans="1:31" x14ac:dyDescent="0.2">
      <c r="A65" s="30" t="s">
        <v>131</v>
      </c>
      <c r="B65" s="30" t="s">
        <v>124</v>
      </c>
      <c r="C65" s="30">
        <v>3.3</v>
      </c>
      <c r="D65" s="30">
        <v>3.7</v>
      </c>
      <c r="E65" s="30">
        <v>4.0999999999999996</v>
      </c>
      <c r="F65" s="30">
        <v>4.5</v>
      </c>
      <c r="G65" s="30">
        <v>5.2</v>
      </c>
      <c r="H65" s="30">
        <v>5.9</v>
      </c>
      <c r="I65" s="30">
        <v>6.7</v>
      </c>
      <c r="J65" s="30">
        <v>7.7</v>
      </c>
      <c r="K65" s="30">
        <v>9</v>
      </c>
      <c r="L65" s="30">
        <v>9.5</v>
      </c>
      <c r="M65" s="30">
        <v>10.3</v>
      </c>
      <c r="N65" s="30">
        <v>12.3</v>
      </c>
      <c r="O65" s="30">
        <v>13.9</v>
      </c>
      <c r="P65" s="30">
        <v>15.6</v>
      </c>
      <c r="Q65" s="30">
        <v>17.5</v>
      </c>
      <c r="R65" s="30">
        <v>20.399999999999999</v>
      </c>
      <c r="S65" s="30">
        <v>23.7</v>
      </c>
      <c r="T65" s="30">
        <v>26.1</v>
      </c>
      <c r="U65" s="30">
        <v>35.4</v>
      </c>
      <c r="V65" s="30">
        <v>32.1</v>
      </c>
      <c r="W65" s="30">
        <v>34.6</v>
      </c>
      <c r="X65" s="30">
        <v>34</v>
      </c>
      <c r="Y65" s="30">
        <v>32</v>
      </c>
      <c r="Z65" s="30">
        <v>32.799999999999997</v>
      </c>
      <c r="AA65" s="30">
        <v>38.4</v>
      </c>
      <c r="AB65" s="30">
        <v>38.299999999999997</v>
      </c>
      <c r="AC65" s="30">
        <v>43.8</v>
      </c>
      <c r="AD65" s="30">
        <v>49.5</v>
      </c>
      <c r="AE65" s="30">
        <v>56.1</v>
      </c>
    </row>
    <row r="66" spans="1:31" x14ac:dyDescent="0.2">
      <c r="A66" s="30" t="s">
        <v>133</v>
      </c>
      <c r="B66" s="35" t="s">
        <v>126</v>
      </c>
      <c r="C66" s="30">
        <v>123.8</v>
      </c>
      <c r="D66" s="30">
        <v>134.1</v>
      </c>
      <c r="E66" s="30">
        <v>148.30000000000001</v>
      </c>
      <c r="F66" s="30">
        <v>162.80000000000001</v>
      </c>
      <c r="G66" s="30">
        <v>178.5</v>
      </c>
      <c r="H66" s="30">
        <v>194.2</v>
      </c>
      <c r="I66" s="30">
        <v>212.7</v>
      </c>
      <c r="J66" s="30">
        <v>234.5</v>
      </c>
      <c r="K66" s="30">
        <v>262.89999999999998</v>
      </c>
      <c r="L66" s="30">
        <v>298.2</v>
      </c>
      <c r="M66" s="30">
        <v>336.7</v>
      </c>
      <c r="N66" s="30">
        <v>377.7</v>
      </c>
      <c r="O66" s="30">
        <v>425</v>
      </c>
      <c r="P66" s="30">
        <v>461.7</v>
      </c>
      <c r="Q66" s="30">
        <v>507</v>
      </c>
      <c r="R66" s="30">
        <v>559.9</v>
      </c>
      <c r="S66" s="30">
        <v>620.20000000000005</v>
      </c>
      <c r="T66" s="30">
        <v>675.9</v>
      </c>
      <c r="U66" s="30">
        <v>728.9</v>
      </c>
      <c r="V66" s="30">
        <v>814.5</v>
      </c>
      <c r="W66" s="30">
        <v>875.2</v>
      </c>
      <c r="X66" s="30">
        <v>952</v>
      </c>
      <c r="Y66" s="30">
        <v>982.4</v>
      </c>
      <c r="Z66" s="30">
        <v>1039.5999999999999</v>
      </c>
      <c r="AA66" s="30">
        <v>1098.7</v>
      </c>
      <c r="AB66" s="30">
        <v>1178.8</v>
      </c>
      <c r="AC66" s="30">
        <v>1238.0999999999999</v>
      </c>
      <c r="AD66" s="30">
        <v>1330.3</v>
      </c>
      <c r="AE66" s="30">
        <v>1406</v>
      </c>
    </row>
    <row r="67" spans="1:31" x14ac:dyDescent="0.2">
      <c r="A67" s="30" t="s">
        <v>135</v>
      </c>
      <c r="B67" s="30" t="s">
        <v>128</v>
      </c>
      <c r="C67" s="30">
        <v>114.2</v>
      </c>
      <c r="D67" s="30">
        <v>123.3</v>
      </c>
      <c r="E67" s="30">
        <v>135.69999999999999</v>
      </c>
      <c r="F67" s="30">
        <v>148.30000000000001</v>
      </c>
      <c r="G67" s="30">
        <v>162.69999999999999</v>
      </c>
      <c r="H67" s="30">
        <v>177.6</v>
      </c>
      <c r="I67" s="30">
        <v>195</v>
      </c>
      <c r="J67" s="30">
        <v>215.4</v>
      </c>
      <c r="K67" s="30">
        <v>242.1</v>
      </c>
      <c r="L67" s="30">
        <v>274.2</v>
      </c>
      <c r="M67" s="30">
        <v>308</v>
      </c>
      <c r="N67" s="30">
        <v>344.1</v>
      </c>
      <c r="O67" s="30">
        <v>386.1</v>
      </c>
      <c r="P67" s="30">
        <v>418.7</v>
      </c>
      <c r="Q67" s="30">
        <v>459.1</v>
      </c>
      <c r="R67" s="30">
        <v>505.6</v>
      </c>
      <c r="S67" s="30">
        <v>560.29999999999995</v>
      </c>
      <c r="T67" s="30">
        <v>612</v>
      </c>
      <c r="U67" s="30">
        <v>662.3</v>
      </c>
      <c r="V67" s="30">
        <v>734.9</v>
      </c>
      <c r="W67" s="30">
        <v>788.7</v>
      </c>
      <c r="X67" s="30">
        <v>857.5</v>
      </c>
      <c r="Y67" s="30">
        <v>889.8</v>
      </c>
      <c r="Z67" s="30">
        <v>942</v>
      </c>
      <c r="AA67" s="30">
        <v>992.6</v>
      </c>
      <c r="AB67" s="30">
        <v>1062.5999999999999</v>
      </c>
      <c r="AC67" s="30">
        <v>1113.2</v>
      </c>
      <c r="AD67" s="30">
        <v>1190.7</v>
      </c>
      <c r="AE67" s="30">
        <v>1256.0999999999999</v>
      </c>
    </row>
    <row r="68" spans="1:31" x14ac:dyDescent="0.2">
      <c r="A68" s="30" t="s">
        <v>137</v>
      </c>
      <c r="B68" s="30" t="s">
        <v>220</v>
      </c>
      <c r="C68" s="30" t="s">
        <v>251</v>
      </c>
      <c r="D68" s="30" t="s">
        <v>251</v>
      </c>
      <c r="E68" s="30" t="s">
        <v>251</v>
      </c>
      <c r="F68" s="30" t="s">
        <v>251</v>
      </c>
      <c r="G68" s="30" t="s">
        <v>251</v>
      </c>
      <c r="H68" s="30" t="s">
        <v>251</v>
      </c>
      <c r="I68" s="30" t="s">
        <v>251</v>
      </c>
      <c r="J68" s="30" t="s">
        <v>251</v>
      </c>
      <c r="K68" s="30" t="s">
        <v>251</v>
      </c>
      <c r="L68" s="30" t="s">
        <v>251</v>
      </c>
      <c r="M68" s="30" t="s">
        <v>251</v>
      </c>
      <c r="N68" s="30" t="s">
        <v>251</v>
      </c>
      <c r="O68" s="30" t="s">
        <v>251</v>
      </c>
      <c r="P68" s="30" t="s">
        <v>251</v>
      </c>
      <c r="Q68" s="30" t="s">
        <v>251</v>
      </c>
      <c r="R68" s="30" t="s">
        <v>251</v>
      </c>
      <c r="S68" s="30" t="s">
        <v>251</v>
      </c>
      <c r="T68" s="30" t="s">
        <v>251</v>
      </c>
      <c r="U68" s="30" t="s">
        <v>251</v>
      </c>
      <c r="V68" s="30" t="s">
        <v>251</v>
      </c>
      <c r="W68" s="30" t="s">
        <v>251</v>
      </c>
      <c r="X68" s="30" t="s">
        <v>251</v>
      </c>
      <c r="Y68" s="30" t="s">
        <v>251</v>
      </c>
      <c r="Z68" s="30" t="s">
        <v>251</v>
      </c>
      <c r="AA68" s="30" t="s">
        <v>251</v>
      </c>
      <c r="AB68" s="30" t="s">
        <v>251</v>
      </c>
      <c r="AC68" s="30" t="s">
        <v>251</v>
      </c>
      <c r="AD68" s="30" t="s">
        <v>251</v>
      </c>
      <c r="AE68" s="30" t="s">
        <v>251</v>
      </c>
    </row>
    <row r="69" spans="1:31" x14ac:dyDescent="0.2">
      <c r="A69" s="30" t="s">
        <v>139</v>
      </c>
      <c r="B69" s="30" t="s">
        <v>221</v>
      </c>
      <c r="C69" s="30" t="s">
        <v>251</v>
      </c>
      <c r="D69" s="30" t="s">
        <v>251</v>
      </c>
      <c r="E69" s="30" t="s">
        <v>251</v>
      </c>
      <c r="F69" s="30" t="s">
        <v>251</v>
      </c>
      <c r="G69" s="30" t="s">
        <v>251</v>
      </c>
      <c r="H69" s="30" t="s">
        <v>251</v>
      </c>
      <c r="I69" s="30" t="s">
        <v>251</v>
      </c>
      <c r="J69" s="30" t="s">
        <v>251</v>
      </c>
      <c r="K69" s="30" t="s">
        <v>251</v>
      </c>
      <c r="L69" s="30" t="s">
        <v>251</v>
      </c>
      <c r="M69" s="30" t="s">
        <v>251</v>
      </c>
      <c r="N69" s="30" t="s">
        <v>251</v>
      </c>
      <c r="O69" s="30" t="s">
        <v>251</v>
      </c>
      <c r="P69" s="30" t="s">
        <v>251</v>
      </c>
      <c r="Q69" s="30" t="s">
        <v>251</v>
      </c>
      <c r="R69" s="30" t="s">
        <v>251</v>
      </c>
      <c r="S69" s="30" t="s">
        <v>251</v>
      </c>
      <c r="T69" s="30" t="s">
        <v>251</v>
      </c>
      <c r="U69" s="30" t="s">
        <v>251</v>
      </c>
      <c r="V69" s="30" t="s">
        <v>251</v>
      </c>
      <c r="W69" s="30" t="s">
        <v>251</v>
      </c>
      <c r="X69" s="30" t="s">
        <v>251</v>
      </c>
      <c r="Y69" s="30" t="s">
        <v>251</v>
      </c>
      <c r="Z69" s="30" t="s">
        <v>251</v>
      </c>
      <c r="AA69" s="30" t="s">
        <v>251</v>
      </c>
      <c r="AB69" s="30" t="s">
        <v>251</v>
      </c>
      <c r="AC69" s="30" t="s">
        <v>251</v>
      </c>
      <c r="AD69" s="30" t="s">
        <v>251</v>
      </c>
      <c r="AE69" s="30" t="s">
        <v>251</v>
      </c>
    </row>
    <row r="70" spans="1:31" x14ac:dyDescent="0.2">
      <c r="A70" s="30" t="s">
        <v>141</v>
      </c>
      <c r="B70" s="30" t="s">
        <v>130</v>
      </c>
      <c r="C70" s="30">
        <v>9.6</v>
      </c>
      <c r="D70" s="30">
        <v>10.8</v>
      </c>
      <c r="E70" s="30">
        <v>12.6</v>
      </c>
      <c r="F70" s="30">
        <v>14.5</v>
      </c>
      <c r="G70" s="30">
        <v>15.8</v>
      </c>
      <c r="H70" s="30">
        <v>16.600000000000001</v>
      </c>
      <c r="I70" s="30">
        <v>17.7</v>
      </c>
      <c r="J70" s="30">
        <v>19.100000000000001</v>
      </c>
      <c r="K70" s="30">
        <v>20.8</v>
      </c>
      <c r="L70" s="30">
        <v>24</v>
      </c>
      <c r="M70" s="30">
        <v>28.8</v>
      </c>
      <c r="N70" s="30">
        <v>33.6</v>
      </c>
      <c r="O70" s="30">
        <v>38.9</v>
      </c>
      <c r="P70" s="30">
        <v>43</v>
      </c>
      <c r="Q70" s="30">
        <v>47.9</v>
      </c>
      <c r="R70" s="30">
        <v>54.3</v>
      </c>
      <c r="S70" s="30">
        <v>59.9</v>
      </c>
      <c r="T70" s="30">
        <v>64</v>
      </c>
      <c r="U70" s="30">
        <v>66.599999999999994</v>
      </c>
      <c r="V70" s="30">
        <v>79.599999999999994</v>
      </c>
      <c r="W70" s="30">
        <v>86.5</v>
      </c>
      <c r="X70" s="30">
        <v>94.5</v>
      </c>
      <c r="Y70" s="30">
        <v>92.5</v>
      </c>
      <c r="Z70" s="30">
        <v>97.6</v>
      </c>
      <c r="AA70" s="30">
        <v>106.1</v>
      </c>
      <c r="AB70" s="30">
        <v>116.3</v>
      </c>
      <c r="AC70" s="30">
        <v>124.9</v>
      </c>
      <c r="AD70" s="30">
        <v>139.6</v>
      </c>
      <c r="AE70" s="30">
        <v>149.9</v>
      </c>
    </row>
    <row r="71" spans="1:31" x14ac:dyDescent="0.2">
      <c r="A71" s="30" t="s">
        <v>143</v>
      </c>
      <c r="B71" s="35" t="s">
        <v>132</v>
      </c>
      <c r="C71" s="30">
        <v>77.599999999999994</v>
      </c>
      <c r="D71" s="30">
        <v>84</v>
      </c>
      <c r="E71" s="30">
        <v>89.9</v>
      </c>
      <c r="F71" s="30">
        <v>99.3</v>
      </c>
      <c r="G71" s="30">
        <v>112.2</v>
      </c>
      <c r="H71" s="30">
        <v>123.2</v>
      </c>
      <c r="I71" s="30">
        <v>134.1</v>
      </c>
      <c r="J71" s="30">
        <v>150.4</v>
      </c>
      <c r="K71" s="30">
        <v>170.5</v>
      </c>
      <c r="L71" s="30">
        <v>197.4</v>
      </c>
      <c r="M71" s="30">
        <v>226.4</v>
      </c>
      <c r="N71" s="30">
        <v>257.10000000000002</v>
      </c>
      <c r="O71" s="30">
        <v>297.2</v>
      </c>
      <c r="P71" s="30">
        <v>322.3</v>
      </c>
      <c r="Q71" s="30">
        <v>362.8</v>
      </c>
      <c r="R71" s="30">
        <v>418.7</v>
      </c>
      <c r="S71" s="30">
        <v>471.7</v>
      </c>
      <c r="T71" s="30">
        <v>518.70000000000005</v>
      </c>
      <c r="U71" s="30">
        <v>568.1</v>
      </c>
      <c r="V71" s="30">
        <v>644.79999999999995</v>
      </c>
      <c r="W71" s="30">
        <v>718.7</v>
      </c>
      <c r="X71" s="30">
        <v>784.1</v>
      </c>
      <c r="Y71" s="30">
        <v>803.6</v>
      </c>
      <c r="Z71" s="30">
        <v>854.8</v>
      </c>
      <c r="AA71" s="30">
        <v>915.9</v>
      </c>
      <c r="AB71" s="30">
        <v>984.7</v>
      </c>
      <c r="AC71" s="30">
        <v>1080</v>
      </c>
      <c r="AD71" s="30">
        <v>1191</v>
      </c>
      <c r="AE71" s="30">
        <v>1345.9</v>
      </c>
    </row>
    <row r="72" spans="1:31" x14ac:dyDescent="0.2">
      <c r="A72" s="30" t="s">
        <v>145</v>
      </c>
      <c r="B72" s="35" t="s">
        <v>134</v>
      </c>
      <c r="C72" s="30">
        <v>41.8</v>
      </c>
      <c r="D72" s="30">
        <v>46.2</v>
      </c>
      <c r="E72" s="30">
        <v>49.5</v>
      </c>
      <c r="F72" s="30">
        <v>54.7</v>
      </c>
      <c r="G72" s="30">
        <v>62.2</v>
      </c>
      <c r="H72" s="30">
        <v>68.099999999999994</v>
      </c>
      <c r="I72" s="30">
        <v>73.8</v>
      </c>
      <c r="J72" s="30">
        <v>81.400000000000006</v>
      </c>
      <c r="K72" s="30">
        <v>91.3</v>
      </c>
      <c r="L72" s="30">
        <v>106.5</v>
      </c>
      <c r="M72" s="30">
        <v>123.4</v>
      </c>
      <c r="N72" s="30">
        <v>142.6</v>
      </c>
      <c r="O72" s="30">
        <v>167.6</v>
      </c>
      <c r="P72" s="30">
        <v>185.3</v>
      </c>
      <c r="Q72" s="30">
        <v>207.9</v>
      </c>
      <c r="R72" s="30">
        <v>238.8</v>
      </c>
      <c r="S72" s="30">
        <v>271.5</v>
      </c>
      <c r="T72" s="30">
        <v>299.89999999999998</v>
      </c>
      <c r="U72" s="30">
        <v>332.7</v>
      </c>
      <c r="V72" s="30">
        <v>379.6</v>
      </c>
      <c r="W72" s="30">
        <v>426.2</v>
      </c>
      <c r="X72" s="30">
        <v>464</v>
      </c>
      <c r="Y72" s="30">
        <v>475.4</v>
      </c>
      <c r="Z72" s="30">
        <v>503</v>
      </c>
      <c r="AA72" s="30">
        <v>540</v>
      </c>
      <c r="AB72" s="30">
        <v>572.70000000000005</v>
      </c>
      <c r="AC72" s="30">
        <v>627.70000000000005</v>
      </c>
      <c r="AD72" s="30">
        <v>695.9</v>
      </c>
      <c r="AE72" s="30">
        <v>799.8</v>
      </c>
    </row>
    <row r="73" spans="1:31" x14ac:dyDescent="0.2">
      <c r="A73" s="30" t="s">
        <v>147</v>
      </c>
      <c r="B73" s="30" t="s">
        <v>136</v>
      </c>
      <c r="C73" s="30">
        <v>11.1</v>
      </c>
      <c r="D73" s="30">
        <v>13.1</v>
      </c>
      <c r="E73" s="30">
        <v>14.4</v>
      </c>
      <c r="F73" s="30">
        <v>15.9</v>
      </c>
      <c r="G73" s="30">
        <v>18.3</v>
      </c>
      <c r="H73" s="30">
        <v>20.2</v>
      </c>
      <c r="I73" s="30">
        <v>21</v>
      </c>
      <c r="J73" s="30">
        <v>23.1</v>
      </c>
      <c r="K73" s="30">
        <v>25.5</v>
      </c>
      <c r="L73" s="30">
        <v>29.3</v>
      </c>
      <c r="M73" s="30">
        <v>30.9</v>
      </c>
      <c r="N73" s="30">
        <v>34.700000000000003</v>
      </c>
      <c r="O73" s="30">
        <v>40.9</v>
      </c>
      <c r="P73" s="30">
        <v>45.3</v>
      </c>
      <c r="Q73" s="30">
        <v>49.8</v>
      </c>
      <c r="R73" s="30">
        <v>56.5</v>
      </c>
      <c r="S73" s="30">
        <v>64.7</v>
      </c>
      <c r="T73" s="30">
        <v>71.900000000000006</v>
      </c>
      <c r="U73" s="30">
        <v>81.400000000000006</v>
      </c>
      <c r="V73" s="30">
        <v>92.7</v>
      </c>
      <c r="W73" s="30">
        <v>101.5</v>
      </c>
      <c r="X73" s="30">
        <v>111.5</v>
      </c>
      <c r="Y73" s="30">
        <v>114.5</v>
      </c>
      <c r="Z73" s="30">
        <v>124.5</v>
      </c>
      <c r="AA73" s="30">
        <v>129.1</v>
      </c>
      <c r="AB73" s="30">
        <v>132.6</v>
      </c>
      <c r="AC73" s="30">
        <v>134.6</v>
      </c>
      <c r="AD73" s="30">
        <v>145.30000000000001</v>
      </c>
      <c r="AE73" s="30">
        <v>155.6</v>
      </c>
    </row>
    <row r="74" spans="1:31" x14ac:dyDescent="0.2">
      <c r="A74" s="30" t="s">
        <v>149</v>
      </c>
      <c r="B74" s="30" t="s">
        <v>138</v>
      </c>
      <c r="C74" s="30">
        <v>3.6</v>
      </c>
      <c r="D74" s="30">
        <v>4.2</v>
      </c>
      <c r="E74" s="30">
        <v>3.9</v>
      </c>
      <c r="F74" s="30">
        <v>3.9</v>
      </c>
      <c r="G74" s="30">
        <v>4.5</v>
      </c>
      <c r="H74" s="30">
        <v>5.5</v>
      </c>
      <c r="I74" s="30">
        <v>6.8</v>
      </c>
      <c r="J74" s="30">
        <v>7.4</v>
      </c>
      <c r="K74" s="30">
        <v>7.8</v>
      </c>
      <c r="L74" s="30">
        <v>9</v>
      </c>
      <c r="M74" s="30">
        <v>11.5</v>
      </c>
      <c r="N74" s="30">
        <v>13.8</v>
      </c>
      <c r="O74" s="30">
        <v>16.5</v>
      </c>
      <c r="P74" s="30">
        <v>19.399999999999999</v>
      </c>
      <c r="Q74" s="30">
        <v>20.9</v>
      </c>
      <c r="R74" s="30">
        <v>23.8</v>
      </c>
      <c r="S74" s="30">
        <v>25.3</v>
      </c>
      <c r="T74" s="30">
        <v>27.3</v>
      </c>
      <c r="U74" s="30">
        <v>26.6</v>
      </c>
      <c r="V74" s="30">
        <v>31.3</v>
      </c>
      <c r="W74" s="30">
        <v>37.200000000000003</v>
      </c>
      <c r="X74" s="30">
        <v>40.1</v>
      </c>
      <c r="Y74" s="30">
        <v>42.6</v>
      </c>
      <c r="Z74" s="30">
        <v>40.5</v>
      </c>
      <c r="AA74" s="30">
        <v>55.7</v>
      </c>
      <c r="AB74" s="30">
        <v>63</v>
      </c>
      <c r="AC74" s="30">
        <v>74.599999999999994</v>
      </c>
      <c r="AD74" s="30">
        <v>84.4</v>
      </c>
      <c r="AE74" s="30">
        <v>123.9</v>
      </c>
    </row>
    <row r="75" spans="1:31" x14ac:dyDescent="0.2">
      <c r="A75" s="30" t="s">
        <v>151</v>
      </c>
      <c r="B75" s="30" t="s">
        <v>140</v>
      </c>
      <c r="C75" s="30">
        <v>27.2</v>
      </c>
      <c r="D75" s="30">
        <v>29</v>
      </c>
      <c r="E75" s="30">
        <v>31.2</v>
      </c>
      <c r="F75" s="30">
        <v>34.9</v>
      </c>
      <c r="G75" s="30">
        <v>39.299999999999997</v>
      </c>
      <c r="H75" s="30">
        <v>42.3</v>
      </c>
      <c r="I75" s="30">
        <v>46</v>
      </c>
      <c r="J75" s="30">
        <v>50.8</v>
      </c>
      <c r="K75" s="30">
        <v>58</v>
      </c>
      <c r="L75" s="30">
        <v>68.2</v>
      </c>
      <c r="M75" s="30">
        <v>81</v>
      </c>
      <c r="N75" s="30">
        <v>94.2</v>
      </c>
      <c r="O75" s="30">
        <v>110.3</v>
      </c>
      <c r="P75" s="30">
        <v>120.6</v>
      </c>
      <c r="Q75" s="30">
        <v>137.19999999999999</v>
      </c>
      <c r="R75" s="30">
        <v>158.5</v>
      </c>
      <c r="S75" s="30">
        <v>181.4</v>
      </c>
      <c r="T75" s="30">
        <v>200.7</v>
      </c>
      <c r="U75" s="30">
        <v>224.7</v>
      </c>
      <c r="V75" s="30">
        <v>255.6</v>
      </c>
      <c r="W75" s="30">
        <v>287.5</v>
      </c>
      <c r="X75" s="30">
        <v>312.3</v>
      </c>
      <c r="Y75" s="30">
        <v>318.3</v>
      </c>
      <c r="Z75" s="30">
        <v>337.9</v>
      </c>
      <c r="AA75" s="30">
        <v>355.1</v>
      </c>
      <c r="AB75" s="30">
        <v>377.1</v>
      </c>
      <c r="AC75" s="30">
        <v>418.5</v>
      </c>
      <c r="AD75" s="30">
        <v>466.2</v>
      </c>
      <c r="AE75" s="30">
        <v>520.29999999999995</v>
      </c>
    </row>
    <row r="76" spans="1:31" x14ac:dyDescent="0.2">
      <c r="A76" s="30" t="s">
        <v>153</v>
      </c>
      <c r="B76" s="35" t="s">
        <v>142</v>
      </c>
      <c r="C76" s="30">
        <v>20.7</v>
      </c>
      <c r="D76" s="30">
        <v>21.3</v>
      </c>
      <c r="E76" s="30">
        <v>22.9</v>
      </c>
      <c r="F76" s="30">
        <v>24.9</v>
      </c>
      <c r="G76" s="30">
        <v>27.6</v>
      </c>
      <c r="H76" s="30">
        <v>30</v>
      </c>
      <c r="I76" s="30">
        <v>33</v>
      </c>
      <c r="J76" s="30">
        <v>37.4</v>
      </c>
      <c r="K76" s="30">
        <v>42.1</v>
      </c>
      <c r="L76" s="30">
        <v>47.7</v>
      </c>
      <c r="M76" s="30">
        <v>52.3</v>
      </c>
      <c r="N76" s="30">
        <v>57.4</v>
      </c>
      <c r="O76" s="30">
        <v>64.3</v>
      </c>
      <c r="P76" s="30">
        <v>67.099999999999994</v>
      </c>
      <c r="Q76" s="30">
        <v>75.400000000000006</v>
      </c>
      <c r="R76" s="30">
        <v>85.9</v>
      </c>
      <c r="S76" s="30">
        <v>94</v>
      </c>
      <c r="T76" s="30">
        <v>101.6</v>
      </c>
      <c r="U76" s="30">
        <v>104.5</v>
      </c>
      <c r="V76" s="30">
        <v>110.9</v>
      </c>
      <c r="W76" s="30">
        <v>118.2</v>
      </c>
      <c r="X76" s="30">
        <v>125.5</v>
      </c>
      <c r="Y76" s="30">
        <v>130.6</v>
      </c>
      <c r="Z76" s="30">
        <v>138.30000000000001</v>
      </c>
      <c r="AA76" s="30">
        <v>147.69999999999999</v>
      </c>
      <c r="AB76" s="30">
        <v>158.30000000000001</v>
      </c>
      <c r="AC76" s="30">
        <v>168.4</v>
      </c>
      <c r="AD76" s="30">
        <v>179.8</v>
      </c>
      <c r="AE76" s="30">
        <v>195.2</v>
      </c>
    </row>
    <row r="77" spans="1:31" x14ac:dyDescent="0.2">
      <c r="A77" s="30" t="s">
        <v>155</v>
      </c>
      <c r="B77" s="35" t="s">
        <v>144</v>
      </c>
      <c r="C77" s="30">
        <v>15.1</v>
      </c>
      <c r="D77" s="30">
        <v>16.5</v>
      </c>
      <c r="E77" s="30">
        <v>17.5</v>
      </c>
      <c r="F77" s="30">
        <v>19.7</v>
      </c>
      <c r="G77" s="30">
        <v>22.5</v>
      </c>
      <c r="H77" s="30">
        <v>25.2</v>
      </c>
      <c r="I77" s="30">
        <v>27.3</v>
      </c>
      <c r="J77" s="30">
        <v>31.7</v>
      </c>
      <c r="K77" s="30">
        <v>37.1</v>
      </c>
      <c r="L77" s="30">
        <v>43.2</v>
      </c>
      <c r="M77" s="30">
        <v>50.8</v>
      </c>
      <c r="N77" s="30">
        <v>57.1</v>
      </c>
      <c r="O77" s="30">
        <v>65.400000000000006</v>
      </c>
      <c r="P77" s="30">
        <v>69.900000000000006</v>
      </c>
      <c r="Q77" s="30">
        <v>79.599999999999994</v>
      </c>
      <c r="R77" s="30">
        <v>94</v>
      </c>
      <c r="S77" s="30">
        <v>106.2</v>
      </c>
      <c r="T77" s="30">
        <v>117.2</v>
      </c>
      <c r="U77" s="30">
        <v>130.80000000000001</v>
      </c>
      <c r="V77" s="30">
        <v>154.4</v>
      </c>
      <c r="W77" s="30">
        <v>174.3</v>
      </c>
      <c r="X77" s="30">
        <v>194.6</v>
      </c>
      <c r="Y77" s="30">
        <v>197.6</v>
      </c>
      <c r="Z77" s="30">
        <v>213.5</v>
      </c>
      <c r="AA77" s="30">
        <v>228.3</v>
      </c>
      <c r="AB77" s="30">
        <v>253.7</v>
      </c>
      <c r="AC77" s="30">
        <v>283.89999999999998</v>
      </c>
      <c r="AD77" s="30">
        <v>315.39999999999998</v>
      </c>
      <c r="AE77" s="30">
        <v>350.9</v>
      </c>
    </row>
    <row r="78" spans="1:31" x14ac:dyDescent="0.2">
      <c r="A78" s="30" t="s">
        <v>157</v>
      </c>
      <c r="B78" s="30" t="s">
        <v>146</v>
      </c>
      <c r="C78" s="30">
        <v>11.2</v>
      </c>
      <c r="D78" s="30">
        <v>12.1</v>
      </c>
      <c r="E78" s="30">
        <v>12.9</v>
      </c>
      <c r="F78" s="30">
        <v>14.5</v>
      </c>
      <c r="G78" s="30">
        <v>16.8</v>
      </c>
      <c r="H78" s="30">
        <v>19.100000000000001</v>
      </c>
      <c r="I78" s="30">
        <v>20.7</v>
      </c>
      <c r="J78" s="30">
        <v>24</v>
      </c>
      <c r="K78" s="30">
        <v>28.7</v>
      </c>
      <c r="L78" s="30">
        <v>33.9</v>
      </c>
      <c r="M78" s="30">
        <v>40.700000000000003</v>
      </c>
      <c r="N78" s="30">
        <v>46.4</v>
      </c>
      <c r="O78" s="30">
        <v>54.2</v>
      </c>
      <c r="P78" s="30">
        <v>58.1</v>
      </c>
      <c r="Q78" s="30">
        <v>66.599999999999994</v>
      </c>
      <c r="R78" s="30">
        <v>79.3</v>
      </c>
      <c r="S78" s="30">
        <v>88.7</v>
      </c>
      <c r="T78" s="30">
        <v>98.6</v>
      </c>
      <c r="U78" s="30">
        <v>110.8</v>
      </c>
      <c r="V78" s="30">
        <v>130.80000000000001</v>
      </c>
      <c r="W78" s="30">
        <v>148.4</v>
      </c>
      <c r="X78" s="30">
        <v>166.1</v>
      </c>
      <c r="Y78" s="30">
        <v>169.3</v>
      </c>
      <c r="Z78" s="30">
        <v>182.5</v>
      </c>
      <c r="AA78" s="30">
        <v>194.9</v>
      </c>
      <c r="AB78" s="30">
        <v>217.4</v>
      </c>
      <c r="AC78" s="30">
        <v>245.6</v>
      </c>
      <c r="AD78" s="30">
        <v>275.10000000000002</v>
      </c>
      <c r="AE78" s="30">
        <v>308.89999999999998</v>
      </c>
    </row>
    <row r="79" spans="1:31" x14ac:dyDescent="0.2">
      <c r="A79" s="30" t="s">
        <v>158</v>
      </c>
      <c r="B79" s="30" t="s">
        <v>148</v>
      </c>
      <c r="C79" s="30">
        <v>3.9</v>
      </c>
      <c r="D79" s="30">
        <v>4.4000000000000004</v>
      </c>
      <c r="E79" s="30">
        <v>4.5999999999999996</v>
      </c>
      <c r="F79" s="30">
        <v>5.2</v>
      </c>
      <c r="G79" s="30">
        <v>5.7</v>
      </c>
      <c r="H79" s="30">
        <v>6.1</v>
      </c>
      <c r="I79" s="30">
        <v>6.6</v>
      </c>
      <c r="J79" s="30">
        <v>7.7</v>
      </c>
      <c r="K79" s="30">
        <v>8.4</v>
      </c>
      <c r="L79" s="30">
        <v>9.4</v>
      </c>
      <c r="M79" s="30">
        <v>10</v>
      </c>
      <c r="N79" s="30">
        <v>10.8</v>
      </c>
      <c r="O79" s="30">
        <v>11.2</v>
      </c>
      <c r="P79" s="30">
        <v>11.8</v>
      </c>
      <c r="Q79" s="30">
        <v>12.9</v>
      </c>
      <c r="R79" s="30">
        <v>14.7</v>
      </c>
      <c r="S79" s="30">
        <v>17.5</v>
      </c>
      <c r="T79" s="30">
        <v>18.600000000000001</v>
      </c>
      <c r="U79" s="30">
        <v>20</v>
      </c>
      <c r="V79" s="30">
        <v>23.5</v>
      </c>
      <c r="W79" s="30">
        <v>25.9</v>
      </c>
      <c r="X79" s="30">
        <v>28.4</v>
      </c>
      <c r="Y79" s="30">
        <v>28.3</v>
      </c>
      <c r="Z79" s="30">
        <v>31</v>
      </c>
      <c r="AA79" s="30">
        <v>33.4</v>
      </c>
      <c r="AB79" s="30">
        <v>36.299999999999997</v>
      </c>
      <c r="AC79" s="30">
        <v>38.299999999999997</v>
      </c>
      <c r="AD79" s="30">
        <v>40.299999999999997</v>
      </c>
      <c r="AE79" s="30">
        <v>42</v>
      </c>
    </row>
    <row r="80" spans="1:31" x14ac:dyDescent="0.2">
      <c r="A80" s="30" t="s">
        <v>160</v>
      </c>
      <c r="B80" s="35" t="s">
        <v>150</v>
      </c>
      <c r="C80" s="30">
        <v>54.8</v>
      </c>
      <c r="D80" s="30">
        <v>61.6</v>
      </c>
      <c r="E80" s="30">
        <v>68.599999999999994</v>
      </c>
      <c r="F80" s="30">
        <v>76</v>
      </c>
      <c r="G80" s="30">
        <v>84.8</v>
      </c>
      <c r="H80" s="30">
        <v>94.8</v>
      </c>
      <c r="I80" s="30">
        <v>109.5</v>
      </c>
      <c r="J80" s="30">
        <v>124.8</v>
      </c>
      <c r="K80" s="30">
        <v>140.69999999999999</v>
      </c>
      <c r="L80" s="30">
        <v>158.9</v>
      </c>
      <c r="M80" s="30">
        <v>179.2</v>
      </c>
      <c r="N80" s="30">
        <v>205.5</v>
      </c>
      <c r="O80" s="30">
        <v>239.4</v>
      </c>
      <c r="P80" s="30">
        <v>265.60000000000002</v>
      </c>
      <c r="Q80" s="30">
        <v>299.3</v>
      </c>
      <c r="R80" s="30">
        <v>328.6</v>
      </c>
      <c r="S80" s="30">
        <v>360.7</v>
      </c>
      <c r="T80" s="30">
        <v>394.9</v>
      </c>
      <c r="U80" s="30">
        <v>438.9</v>
      </c>
      <c r="V80" s="30">
        <v>495.3</v>
      </c>
      <c r="W80" s="30">
        <v>545.4</v>
      </c>
      <c r="X80" s="30">
        <v>606.9</v>
      </c>
      <c r="Y80" s="30">
        <v>659.4</v>
      </c>
      <c r="Z80" s="30">
        <v>720.6</v>
      </c>
      <c r="AA80" s="30">
        <v>760.3</v>
      </c>
      <c r="AB80" s="30">
        <v>795.5</v>
      </c>
      <c r="AC80" s="30">
        <v>841.8</v>
      </c>
      <c r="AD80" s="30">
        <v>884.2</v>
      </c>
      <c r="AE80" s="30">
        <v>929.4</v>
      </c>
    </row>
    <row r="81" spans="1:31" x14ac:dyDescent="0.2">
      <c r="A81" s="30" t="s">
        <v>162</v>
      </c>
      <c r="B81" s="35" t="s">
        <v>152</v>
      </c>
      <c r="C81" s="30">
        <v>11.5</v>
      </c>
      <c r="D81" s="30">
        <v>12.8</v>
      </c>
      <c r="E81" s="30">
        <v>13.9</v>
      </c>
      <c r="F81" s="30">
        <v>14.9</v>
      </c>
      <c r="G81" s="30">
        <v>16.399999999999999</v>
      </c>
      <c r="H81" s="30">
        <v>17.7</v>
      </c>
      <c r="I81" s="30">
        <v>19.5</v>
      </c>
      <c r="J81" s="30">
        <v>21.4</v>
      </c>
      <c r="K81" s="30">
        <v>23</v>
      </c>
      <c r="L81" s="30">
        <v>25.4</v>
      </c>
      <c r="M81" s="30">
        <v>27.9</v>
      </c>
      <c r="N81" s="30">
        <v>31.3</v>
      </c>
      <c r="O81" s="30">
        <v>35</v>
      </c>
      <c r="P81" s="30">
        <v>38.799999999999997</v>
      </c>
      <c r="Q81" s="30">
        <v>42.4</v>
      </c>
      <c r="R81" s="30">
        <v>45.9</v>
      </c>
      <c r="S81" s="30">
        <v>49.5</v>
      </c>
      <c r="T81" s="30">
        <v>53.2</v>
      </c>
      <c r="U81" s="30">
        <v>56.7</v>
      </c>
      <c r="V81" s="30">
        <v>63</v>
      </c>
      <c r="W81" s="30">
        <v>68.900000000000006</v>
      </c>
      <c r="X81" s="30">
        <v>74.599999999999994</v>
      </c>
      <c r="Y81" s="30">
        <v>79.3</v>
      </c>
      <c r="Z81" s="30">
        <v>84.5</v>
      </c>
      <c r="AA81" s="30">
        <v>89.2</v>
      </c>
      <c r="AB81" s="30">
        <v>94.3</v>
      </c>
      <c r="AC81" s="30">
        <v>100.7</v>
      </c>
      <c r="AD81" s="30">
        <v>108.5</v>
      </c>
      <c r="AE81" s="30">
        <v>113.1</v>
      </c>
    </row>
    <row r="82" spans="1:31" x14ac:dyDescent="0.2">
      <c r="A82" s="30" t="s">
        <v>164</v>
      </c>
      <c r="B82" s="35" t="s">
        <v>154</v>
      </c>
      <c r="C82" s="30">
        <v>43.3</v>
      </c>
      <c r="D82" s="30">
        <v>48.7</v>
      </c>
      <c r="E82" s="30">
        <v>54.8</v>
      </c>
      <c r="F82" s="30">
        <v>61.2</v>
      </c>
      <c r="G82" s="30">
        <v>68.400000000000006</v>
      </c>
      <c r="H82" s="30">
        <v>77.099999999999994</v>
      </c>
      <c r="I82" s="30">
        <v>90</v>
      </c>
      <c r="J82" s="30">
        <v>103.4</v>
      </c>
      <c r="K82" s="30">
        <v>117.8</v>
      </c>
      <c r="L82" s="30">
        <v>133.5</v>
      </c>
      <c r="M82" s="30">
        <v>151.30000000000001</v>
      </c>
      <c r="N82" s="30">
        <v>174.2</v>
      </c>
      <c r="O82" s="30">
        <v>204.3</v>
      </c>
      <c r="P82" s="30">
        <v>226.7</v>
      </c>
      <c r="Q82" s="30">
        <v>256.8</v>
      </c>
      <c r="R82" s="30">
        <v>282.7</v>
      </c>
      <c r="S82" s="30">
        <v>311.2</v>
      </c>
      <c r="T82" s="30">
        <v>341.7</v>
      </c>
      <c r="U82" s="30">
        <v>382.3</v>
      </c>
      <c r="V82" s="30">
        <v>432.3</v>
      </c>
      <c r="W82" s="30">
        <v>476.4</v>
      </c>
      <c r="X82" s="30">
        <v>532.4</v>
      </c>
      <c r="Y82" s="30">
        <v>580.1</v>
      </c>
      <c r="Z82" s="30">
        <v>636.1</v>
      </c>
      <c r="AA82" s="30">
        <v>671.1</v>
      </c>
      <c r="AB82" s="30">
        <v>701.2</v>
      </c>
      <c r="AC82" s="30">
        <v>741</v>
      </c>
      <c r="AD82" s="30">
        <v>775.7</v>
      </c>
      <c r="AE82" s="30">
        <v>816.3</v>
      </c>
    </row>
    <row r="83" spans="1:31" x14ac:dyDescent="0.2">
      <c r="A83" s="30" t="s">
        <v>166</v>
      </c>
      <c r="B83" s="30" t="s">
        <v>156</v>
      </c>
      <c r="C83" s="30">
        <v>20.2</v>
      </c>
      <c r="D83" s="30">
        <v>22.5</v>
      </c>
      <c r="E83" s="30">
        <v>24.2</v>
      </c>
      <c r="F83" s="30">
        <v>26.3</v>
      </c>
      <c r="G83" s="30">
        <v>29.9</v>
      </c>
      <c r="H83" s="30">
        <v>33.1</v>
      </c>
      <c r="I83" s="30">
        <v>38.4</v>
      </c>
      <c r="J83" s="30">
        <v>43.2</v>
      </c>
      <c r="K83" s="30">
        <v>49.3</v>
      </c>
      <c r="L83" s="30">
        <v>54.4</v>
      </c>
      <c r="M83" s="30">
        <v>61.1</v>
      </c>
      <c r="N83" s="30">
        <v>70.099999999999994</v>
      </c>
      <c r="O83" s="30">
        <v>83</v>
      </c>
      <c r="P83" s="30">
        <v>89.9</v>
      </c>
      <c r="Q83" s="30">
        <v>103.4</v>
      </c>
      <c r="R83" s="30">
        <v>117.1</v>
      </c>
      <c r="S83" s="30">
        <v>132.1</v>
      </c>
      <c r="T83" s="30">
        <v>147.4</v>
      </c>
      <c r="U83" s="30">
        <v>170.6</v>
      </c>
      <c r="V83" s="30">
        <v>195.1</v>
      </c>
      <c r="W83" s="30">
        <v>214</v>
      </c>
      <c r="X83" s="30">
        <v>240.3</v>
      </c>
      <c r="Y83" s="30">
        <v>262.5</v>
      </c>
      <c r="Z83" s="30">
        <v>292.5</v>
      </c>
      <c r="AA83" s="30">
        <v>309.60000000000002</v>
      </c>
      <c r="AB83" s="30">
        <v>328.4</v>
      </c>
      <c r="AC83" s="30">
        <v>352.2</v>
      </c>
      <c r="AD83" s="30">
        <v>368.9</v>
      </c>
      <c r="AE83" s="30">
        <v>388.2</v>
      </c>
    </row>
    <row r="84" spans="1:31" x14ac:dyDescent="0.2">
      <c r="A84" s="30" t="s">
        <v>168</v>
      </c>
      <c r="B84" s="30" t="s">
        <v>250</v>
      </c>
      <c r="C84" s="30">
        <v>20.7</v>
      </c>
      <c r="D84" s="30">
        <v>23.5</v>
      </c>
      <c r="E84" s="30">
        <v>27.3</v>
      </c>
      <c r="F84" s="30">
        <v>30.8</v>
      </c>
      <c r="G84" s="30">
        <v>34.1</v>
      </c>
      <c r="H84" s="30">
        <v>39.1</v>
      </c>
      <c r="I84" s="30">
        <v>46</v>
      </c>
      <c r="J84" s="30">
        <v>53.6</v>
      </c>
      <c r="K84" s="30">
        <v>60.8</v>
      </c>
      <c r="L84" s="30">
        <v>70</v>
      </c>
      <c r="M84" s="30">
        <v>79.599999999999994</v>
      </c>
      <c r="N84" s="30">
        <v>91.7</v>
      </c>
      <c r="O84" s="30">
        <v>107.3</v>
      </c>
      <c r="P84" s="30">
        <v>121.7</v>
      </c>
      <c r="Q84" s="30">
        <v>136.69999999999999</v>
      </c>
      <c r="R84" s="30">
        <v>147</v>
      </c>
      <c r="S84" s="30">
        <v>157.9</v>
      </c>
      <c r="T84" s="30">
        <v>170.7</v>
      </c>
      <c r="U84" s="30">
        <v>185</v>
      </c>
      <c r="V84" s="30">
        <v>205.1</v>
      </c>
      <c r="W84" s="30">
        <v>227.5</v>
      </c>
      <c r="X84" s="30">
        <v>253.4</v>
      </c>
      <c r="Y84" s="30">
        <v>278.10000000000002</v>
      </c>
      <c r="Z84" s="30">
        <v>301.5</v>
      </c>
      <c r="AA84" s="30">
        <v>316</v>
      </c>
      <c r="AB84" s="30">
        <v>324.3</v>
      </c>
      <c r="AC84" s="30">
        <v>337.1</v>
      </c>
      <c r="AD84" s="30">
        <v>352.7</v>
      </c>
      <c r="AE84" s="30">
        <v>366.5</v>
      </c>
    </row>
    <row r="85" spans="1:31" x14ac:dyDescent="0.2">
      <c r="A85" s="30" t="s">
        <v>170</v>
      </c>
      <c r="B85" s="30" t="s">
        <v>211</v>
      </c>
      <c r="C85" s="30" t="s">
        <v>251</v>
      </c>
      <c r="D85" s="30" t="s">
        <v>251</v>
      </c>
      <c r="E85" s="30" t="s">
        <v>251</v>
      </c>
      <c r="F85" s="30" t="s">
        <v>251</v>
      </c>
      <c r="G85" s="30" t="s">
        <v>251</v>
      </c>
      <c r="H85" s="30" t="s">
        <v>251</v>
      </c>
      <c r="I85" s="30" t="s">
        <v>251</v>
      </c>
      <c r="J85" s="30" t="s">
        <v>251</v>
      </c>
      <c r="K85" s="30" t="s">
        <v>251</v>
      </c>
      <c r="L85" s="30" t="s">
        <v>251</v>
      </c>
      <c r="M85" s="30" t="s">
        <v>251</v>
      </c>
      <c r="N85" s="30" t="s">
        <v>251</v>
      </c>
      <c r="O85" s="30" t="s">
        <v>251</v>
      </c>
      <c r="P85" s="30" t="s">
        <v>251</v>
      </c>
      <c r="Q85" s="30" t="s">
        <v>251</v>
      </c>
      <c r="R85" s="30" t="s">
        <v>251</v>
      </c>
      <c r="S85" s="30" t="s">
        <v>251</v>
      </c>
      <c r="T85" s="30" t="s">
        <v>251</v>
      </c>
      <c r="U85" s="30" t="s">
        <v>251</v>
      </c>
      <c r="V85" s="30" t="s">
        <v>251</v>
      </c>
      <c r="W85" s="30" t="s">
        <v>251</v>
      </c>
      <c r="X85" s="30" t="s">
        <v>251</v>
      </c>
      <c r="Y85" s="30" t="s">
        <v>251</v>
      </c>
      <c r="Z85" s="30" t="s">
        <v>251</v>
      </c>
      <c r="AA85" s="30" t="s">
        <v>251</v>
      </c>
      <c r="AB85" s="30" t="s">
        <v>251</v>
      </c>
      <c r="AC85" s="30" t="s">
        <v>251</v>
      </c>
      <c r="AD85" s="30" t="s">
        <v>251</v>
      </c>
      <c r="AE85" s="30" t="s">
        <v>251</v>
      </c>
    </row>
    <row r="86" spans="1:31" x14ac:dyDescent="0.2">
      <c r="A86" s="30" t="s">
        <v>172</v>
      </c>
      <c r="B86" s="30" t="s">
        <v>212</v>
      </c>
      <c r="C86" s="30" t="s">
        <v>251</v>
      </c>
      <c r="D86" s="30" t="s">
        <v>251</v>
      </c>
      <c r="E86" s="30" t="s">
        <v>251</v>
      </c>
      <c r="F86" s="30" t="s">
        <v>251</v>
      </c>
      <c r="G86" s="30" t="s">
        <v>251</v>
      </c>
      <c r="H86" s="30" t="s">
        <v>251</v>
      </c>
      <c r="I86" s="30" t="s">
        <v>251</v>
      </c>
      <c r="J86" s="30" t="s">
        <v>251</v>
      </c>
      <c r="K86" s="30" t="s">
        <v>251</v>
      </c>
      <c r="L86" s="30" t="s">
        <v>251</v>
      </c>
      <c r="M86" s="30" t="s">
        <v>251</v>
      </c>
      <c r="N86" s="30" t="s">
        <v>251</v>
      </c>
      <c r="O86" s="30" t="s">
        <v>251</v>
      </c>
      <c r="P86" s="30" t="s">
        <v>251</v>
      </c>
      <c r="Q86" s="30" t="s">
        <v>251</v>
      </c>
      <c r="R86" s="30" t="s">
        <v>251</v>
      </c>
      <c r="S86" s="30" t="s">
        <v>251</v>
      </c>
      <c r="T86" s="30" t="s">
        <v>251</v>
      </c>
      <c r="U86" s="30" t="s">
        <v>251</v>
      </c>
      <c r="V86" s="30" t="s">
        <v>251</v>
      </c>
      <c r="W86" s="30" t="s">
        <v>251</v>
      </c>
      <c r="X86" s="30" t="s">
        <v>251</v>
      </c>
      <c r="Y86" s="30" t="s">
        <v>251</v>
      </c>
      <c r="Z86" s="30" t="s">
        <v>251</v>
      </c>
      <c r="AA86" s="30" t="s">
        <v>251</v>
      </c>
      <c r="AB86" s="30" t="s">
        <v>251</v>
      </c>
      <c r="AC86" s="30" t="s">
        <v>251</v>
      </c>
      <c r="AD86" s="30" t="s">
        <v>251</v>
      </c>
      <c r="AE86" s="30" t="s">
        <v>251</v>
      </c>
    </row>
    <row r="87" spans="1:31" x14ac:dyDescent="0.2">
      <c r="A87" s="30" t="s">
        <v>174</v>
      </c>
      <c r="B87" s="30" t="s">
        <v>159</v>
      </c>
      <c r="C87" s="30">
        <v>2.5</v>
      </c>
      <c r="D87" s="30">
        <v>2.8</v>
      </c>
      <c r="E87" s="30">
        <v>3.3</v>
      </c>
      <c r="F87" s="30">
        <v>4</v>
      </c>
      <c r="G87" s="30">
        <v>4.4000000000000004</v>
      </c>
      <c r="H87" s="30">
        <v>4.8</v>
      </c>
      <c r="I87" s="30">
        <v>5.6</v>
      </c>
      <c r="J87" s="30">
        <v>6.6</v>
      </c>
      <c r="K87" s="30">
        <v>7.6</v>
      </c>
      <c r="L87" s="30">
        <v>9</v>
      </c>
      <c r="M87" s="30">
        <v>10.6</v>
      </c>
      <c r="N87" s="30">
        <v>12.4</v>
      </c>
      <c r="O87" s="30">
        <v>14</v>
      </c>
      <c r="P87" s="30">
        <v>15.1</v>
      </c>
      <c r="Q87" s="30">
        <v>16.7</v>
      </c>
      <c r="R87" s="30">
        <v>18.600000000000001</v>
      </c>
      <c r="S87" s="30">
        <v>21.2</v>
      </c>
      <c r="T87" s="30">
        <v>23.6</v>
      </c>
      <c r="U87" s="30">
        <v>26.6</v>
      </c>
      <c r="V87" s="30">
        <v>32.1</v>
      </c>
      <c r="W87" s="30">
        <v>34.9</v>
      </c>
      <c r="X87" s="30">
        <v>38.6</v>
      </c>
      <c r="Y87" s="30">
        <v>39.5</v>
      </c>
      <c r="Z87" s="30">
        <v>42.2</v>
      </c>
      <c r="AA87" s="30">
        <v>45.5</v>
      </c>
      <c r="AB87" s="30">
        <v>48.5</v>
      </c>
      <c r="AC87" s="30">
        <v>51.6</v>
      </c>
      <c r="AD87" s="30">
        <v>54</v>
      </c>
      <c r="AE87" s="30">
        <v>61.6</v>
      </c>
    </row>
    <row r="88" spans="1:31" x14ac:dyDescent="0.2">
      <c r="A88" s="30" t="s">
        <v>176</v>
      </c>
      <c r="B88" s="35" t="s">
        <v>161</v>
      </c>
      <c r="C88" s="30">
        <v>52.2</v>
      </c>
      <c r="D88" s="30">
        <v>57.9</v>
      </c>
      <c r="E88" s="30">
        <v>60.8</v>
      </c>
      <c r="F88" s="30">
        <v>68.400000000000006</v>
      </c>
      <c r="G88" s="30">
        <v>76.099999999999994</v>
      </c>
      <c r="H88" s="30">
        <v>83.2</v>
      </c>
      <c r="I88" s="30">
        <v>93.2</v>
      </c>
      <c r="J88" s="30">
        <v>104.4</v>
      </c>
      <c r="K88" s="30">
        <v>114.3</v>
      </c>
      <c r="L88" s="30">
        <v>128.9</v>
      </c>
      <c r="M88" s="30">
        <v>146.9</v>
      </c>
      <c r="N88" s="30">
        <v>162.19999999999999</v>
      </c>
      <c r="O88" s="30">
        <v>181</v>
      </c>
      <c r="P88" s="30">
        <v>192.8</v>
      </c>
      <c r="Q88" s="30">
        <v>209.6</v>
      </c>
      <c r="R88" s="30">
        <v>227.8</v>
      </c>
      <c r="S88" s="30">
        <v>244.7</v>
      </c>
      <c r="T88" s="30">
        <v>261.3</v>
      </c>
      <c r="U88" s="30">
        <v>287.2</v>
      </c>
      <c r="V88" s="30">
        <v>319.5</v>
      </c>
      <c r="W88" s="30">
        <v>340.7</v>
      </c>
      <c r="X88" s="30">
        <v>369.9</v>
      </c>
      <c r="Y88" s="30">
        <v>380.1</v>
      </c>
      <c r="Z88" s="30">
        <v>403.6</v>
      </c>
      <c r="AA88" s="30">
        <v>431.8</v>
      </c>
      <c r="AB88" s="30">
        <v>459</v>
      </c>
      <c r="AC88" s="30">
        <v>486.2</v>
      </c>
      <c r="AD88" s="30">
        <v>516.1</v>
      </c>
      <c r="AE88" s="30">
        <v>550.79999999999995</v>
      </c>
    </row>
    <row r="89" spans="1:31" x14ac:dyDescent="0.2">
      <c r="A89" s="30" t="s">
        <v>178</v>
      </c>
      <c r="B89" s="35" t="s">
        <v>163</v>
      </c>
      <c r="C89" s="30">
        <v>9.3000000000000007</v>
      </c>
      <c r="D89" s="30">
        <v>10.1</v>
      </c>
      <c r="E89" s="30">
        <v>10.7</v>
      </c>
      <c r="F89" s="30">
        <v>11.6</v>
      </c>
      <c r="G89" s="30">
        <v>13.1</v>
      </c>
      <c r="H89" s="30">
        <v>14.9</v>
      </c>
      <c r="I89" s="30">
        <v>16.8</v>
      </c>
      <c r="J89" s="30">
        <v>18.8</v>
      </c>
      <c r="K89" s="30">
        <v>21</v>
      </c>
      <c r="L89" s="30">
        <v>22.9</v>
      </c>
      <c r="M89" s="30">
        <v>25.3</v>
      </c>
      <c r="N89" s="30">
        <v>28.6</v>
      </c>
      <c r="O89" s="30">
        <v>32.9</v>
      </c>
      <c r="P89" s="30">
        <v>35</v>
      </c>
      <c r="Q89" s="30">
        <v>38.5</v>
      </c>
      <c r="R89" s="30">
        <v>41.1</v>
      </c>
      <c r="S89" s="30">
        <v>44.8</v>
      </c>
      <c r="T89" s="30">
        <v>46.7</v>
      </c>
      <c r="U89" s="30">
        <v>49.4</v>
      </c>
      <c r="V89" s="30">
        <v>55.8</v>
      </c>
      <c r="W89" s="30">
        <v>61.3</v>
      </c>
      <c r="X89" s="30">
        <v>69.7</v>
      </c>
      <c r="Y89" s="30">
        <v>72.8</v>
      </c>
      <c r="Z89" s="30">
        <v>81.5</v>
      </c>
      <c r="AA89" s="30">
        <v>89.8</v>
      </c>
      <c r="AB89" s="30">
        <v>97.3</v>
      </c>
      <c r="AC89" s="30">
        <v>108.7</v>
      </c>
      <c r="AD89" s="30">
        <v>118.6</v>
      </c>
      <c r="AE89" s="30">
        <v>127.4</v>
      </c>
    </row>
    <row r="90" spans="1:31" x14ac:dyDescent="0.2">
      <c r="A90" s="30" t="s">
        <v>180</v>
      </c>
      <c r="B90" s="30" t="s">
        <v>165</v>
      </c>
      <c r="C90" s="30">
        <v>4.9000000000000004</v>
      </c>
      <c r="D90" s="30">
        <v>5.4</v>
      </c>
      <c r="E90" s="30">
        <v>5.7</v>
      </c>
      <c r="F90" s="30">
        <v>6.1</v>
      </c>
      <c r="G90" s="30">
        <v>6.8</v>
      </c>
      <c r="H90" s="30">
        <v>7.5</v>
      </c>
      <c r="I90" s="30">
        <v>8.3000000000000007</v>
      </c>
      <c r="J90" s="30">
        <v>9.1</v>
      </c>
      <c r="K90" s="30">
        <v>10</v>
      </c>
      <c r="L90" s="30">
        <v>11</v>
      </c>
      <c r="M90" s="30">
        <v>12.3</v>
      </c>
      <c r="N90" s="30">
        <v>14</v>
      </c>
      <c r="O90" s="30">
        <v>15.9</v>
      </c>
      <c r="P90" s="30">
        <v>16.899999999999999</v>
      </c>
      <c r="Q90" s="30">
        <v>18.5</v>
      </c>
      <c r="R90" s="30">
        <v>19.899999999999999</v>
      </c>
      <c r="S90" s="30">
        <v>21.2</v>
      </c>
      <c r="T90" s="30">
        <v>22</v>
      </c>
      <c r="U90" s="30">
        <v>23.1</v>
      </c>
      <c r="V90" s="30">
        <v>25.7</v>
      </c>
      <c r="W90" s="30">
        <v>27.1</v>
      </c>
      <c r="X90" s="30">
        <v>32.1</v>
      </c>
      <c r="Y90" s="30">
        <v>33.9</v>
      </c>
      <c r="Z90" s="30">
        <v>37</v>
      </c>
      <c r="AA90" s="30">
        <v>41.9</v>
      </c>
      <c r="AB90" s="30">
        <v>45.7</v>
      </c>
      <c r="AC90" s="30">
        <v>50.6</v>
      </c>
      <c r="AD90" s="30">
        <v>55.9</v>
      </c>
      <c r="AE90" s="30">
        <v>59.3</v>
      </c>
    </row>
    <row r="91" spans="1:31" x14ac:dyDescent="0.2">
      <c r="A91" s="30" t="s">
        <v>182</v>
      </c>
      <c r="B91" s="30" t="s">
        <v>167</v>
      </c>
      <c r="C91" s="30">
        <v>4.4000000000000004</v>
      </c>
      <c r="D91" s="30">
        <v>4.8</v>
      </c>
      <c r="E91" s="30">
        <v>5</v>
      </c>
      <c r="F91" s="30">
        <v>5.5</v>
      </c>
      <c r="G91" s="30">
        <v>6.3</v>
      </c>
      <c r="H91" s="30">
        <v>7.4</v>
      </c>
      <c r="I91" s="30">
        <v>8.5</v>
      </c>
      <c r="J91" s="30">
        <v>9.6999999999999993</v>
      </c>
      <c r="K91" s="30">
        <v>11</v>
      </c>
      <c r="L91" s="30">
        <v>11.9</v>
      </c>
      <c r="M91" s="30">
        <v>13</v>
      </c>
      <c r="N91" s="30">
        <v>14.6</v>
      </c>
      <c r="O91" s="30">
        <v>17</v>
      </c>
      <c r="P91" s="30">
        <v>18.100000000000001</v>
      </c>
      <c r="Q91" s="30">
        <v>20</v>
      </c>
      <c r="R91" s="30">
        <v>21.2</v>
      </c>
      <c r="S91" s="30">
        <v>23.6</v>
      </c>
      <c r="T91" s="30">
        <v>24.8</v>
      </c>
      <c r="U91" s="30">
        <v>26.3</v>
      </c>
      <c r="V91" s="30">
        <v>30.1</v>
      </c>
      <c r="W91" s="30">
        <v>34.200000000000003</v>
      </c>
      <c r="X91" s="30">
        <v>37.6</v>
      </c>
      <c r="Y91" s="30">
        <v>38.9</v>
      </c>
      <c r="Z91" s="30">
        <v>44.5</v>
      </c>
      <c r="AA91" s="30">
        <v>48</v>
      </c>
      <c r="AB91" s="30">
        <v>51.6</v>
      </c>
      <c r="AC91" s="30">
        <v>58.1</v>
      </c>
      <c r="AD91" s="30">
        <v>62.6</v>
      </c>
      <c r="AE91" s="30">
        <v>68.099999999999994</v>
      </c>
    </row>
    <row r="92" spans="1:31" x14ac:dyDescent="0.2">
      <c r="A92" s="30" t="s">
        <v>184</v>
      </c>
      <c r="B92" s="35" t="s">
        <v>169</v>
      </c>
      <c r="C92" s="30">
        <v>42.9</v>
      </c>
      <c r="D92" s="30">
        <v>47.8</v>
      </c>
      <c r="E92" s="30">
        <v>50</v>
      </c>
      <c r="F92" s="30">
        <v>56.9</v>
      </c>
      <c r="G92" s="30">
        <v>63</v>
      </c>
      <c r="H92" s="30">
        <v>68.3</v>
      </c>
      <c r="I92" s="30">
        <v>76.400000000000006</v>
      </c>
      <c r="J92" s="30">
        <v>85.6</v>
      </c>
      <c r="K92" s="30">
        <v>93.3</v>
      </c>
      <c r="L92" s="30">
        <v>106</v>
      </c>
      <c r="M92" s="30">
        <v>121.6</v>
      </c>
      <c r="N92" s="30">
        <v>133.5</v>
      </c>
      <c r="O92" s="30">
        <v>148.1</v>
      </c>
      <c r="P92" s="30">
        <v>157.69999999999999</v>
      </c>
      <c r="Q92" s="30">
        <v>171.1</v>
      </c>
      <c r="R92" s="30">
        <v>186.7</v>
      </c>
      <c r="S92" s="30">
        <v>199.9</v>
      </c>
      <c r="T92" s="30">
        <v>214.6</v>
      </c>
      <c r="U92" s="30">
        <v>237.8</v>
      </c>
      <c r="V92" s="30">
        <v>263.7</v>
      </c>
      <c r="W92" s="30">
        <v>279.39999999999998</v>
      </c>
      <c r="X92" s="30">
        <v>300.2</v>
      </c>
      <c r="Y92" s="30">
        <v>307.3</v>
      </c>
      <c r="Z92" s="30">
        <v>322.10000000000002</v>
      </c>
      <c r="AA92" s="30">
        <v>341.9</v>
      </c>
      <c r="AB92" s="30">
        <v>361.7</v>
      </c>
      <c r="AC92" s="30">
        <v>377.5</v>
      </c>
      <c r="AD92" s="30">
        <v>397.5</v>
      </c>
      <c r="AE92" s="30">
        <v>423.4</v>
      </c>
    </row>
    <row r="93" spans="1:31" x14ac:dyDescent="0.2">
      <c r="A93" s="30" t="s">
        <v>186</v>
      </c>
      <c r="B93" s="30" t="s">
        <v>171</v>
      </c>
      <c r="C93" s="30">
        <v>9.5</v>
      </c>
      <c r="D93" s="30">
        <v>10.3</v>
      </c>
      <c r="E93" s="30">
        <v>10.1</v>
      </c>
      <c r="F93" s="30">
        <v>12.5</v>
      </c>
      <c r="G93" s="30">
        <v>13.6</v>
      </c>
      <c r="H93" s="30">
        <v>14.4</v>
      </c>
      <c r="I93" s="30">
        <v>15.8</v>
      </c>
      <c r="J93" s="30">
        <v>18</v>
      </c>
      <c r="K93" s="30">
        <v>19.5</v>
      </c>
      <c r="L93" s="30">
        <v>22.3</v>
      </c>
      <c r="M93" s="30">
        <v>26.2</v>
      </c>
      <c r="N93" s="30">
        <v>29</v>
      </c>
      <c r="O93" s="30">
        <v>33.6</v>
      </c>
      <c r="P93" s="30">
        <v>35.700000000000003</v>
      </c>
      <c r="Q93" s="30">
        <v>38.9</v>
      </c>
      <c r="R93" s="30">
        <v>45.2</v>
      </c>
      <c r="S93" s="30">
        <v>50.6</v>
      </c>
      <c r="T93" s="30">
        <v>53.8</v>
      </c>
      <c r="U93" s="30">
        <v>61.2</v>
      </c>
      <c r="V93" s="30">
        <v>67.3</v>
      </c>
      <c r="W93" s="30">
        <v>70.900000000000006</v>
      </c>
      <c r="X93" s="30">
        <v>74.7</v>
      </c>
      <c r="Y93" s="30">
        <v>76</v>
      </c>
      <c r="Z93" s="30">
        <v>82.5</v>
      </c>
      <c r="AA93" s="30">
        <v>87.5</v>
      </c>
      <c r="AB93" s="30">
        <v>94.8</v>
      </c>
      <c r="AC93" s="30">
        <v>101.5</v>
      </c>
      <c r="AD93" s="30">
        <v>109.2</v>
      </c>
      <c r="AE93" s="30">
        <v>116.5</v>
      </c>
    </row>
    <row r="94" spans="1:31" x14ac:dyDescent="0.2">
      <c r="A94" s="30" t="s">
        <v>187</v>
      </c>
      <c r="B94" s="30" t="s">
        <v>173</v>
      </c>
      <c r="C94" s="30">
        <v>33.5</v>
      </c>
      <c r="D94" s="30">
        <v>37.5</v>
      </c>
      <c r="E94" s="30">
        <v>39.9</v>
      </c>
      <c r="F94" s="30">
        <v>44.4</v>
      </c>
      <c r="G94" s="30">
        <v>49.4</v>
      </c>
      <c r="H94" s="30">
        <v>53.9</v>
      </c>
      <c r="I94" s="30">
        <v>60.5</v>
      </c>
      <c r="J94" s="30">
        <v>67.5</v>
      </c>
      <c r="K94" s="30">
        <v>73.8</v>
      </c>
      <c r="L94" s="30">
        <v>83.7</v>
      </c>
      <c r="M94" s="30">
        <v>95.4</v>
      </c>
      <c r="N94" s="30">
        <v>104.6</v>
      </c>
      <c r="O94" s="30">
        <v>114.5</v>
      </c>
      <c r="P94" s="30">
        <v>122</v>
      </c>
      <c r="Q94" s="30">
        <v>132.1</v>
      </c>
      <c r="R94" s="30">
        <v>141.5</v>
      </c>
      <c r="S94" s="30">
        <v>149.30000000000001</v>
      </c>
      <c r="T94" s="30">
        <v>160.80000000000001</v>
      </c>
      <c r="U94" s="30">
        <v>176.5</v>
      </c>
      <c r="V94" s="30">
        <v>196.4</v>
      </c>
      <c r="W94" s="30">
        <v>208.5</v>
      </c>
      <c r="X94" s="30">
        <v>225.6</v>
      </c>
      <c r="Y94" s="30">
        <v>231.3</v>
      </c>
      <c r="Z94" s="30">
        <v>239.6</v>
      </c>
      <c r="AA94" s="30">
        <v>254.4</v>
      </c>
      <c r="AB94" s="30">
        <v>266.89999999999998</v>
      </c>
      <c r="AC94" s="30">
        <v>276</v>
      </c>
      <c r="AD94" s="30">
        <v>288.3</v>
      </c>
      <c r="AE94" s="30">
        <v>307</v>
      </c>
    </row>
    <row r="95" spans="1:31" x14ac:dyDescent="0.2">
      <c r="A95" s="30" t="s">
        <v>188</v>
      </c>
      <c r="B95" s="35" t="s">
        <v>175</v>
      </c>
      <c r="C95" s="30">
        <v>41.7</v>
      </c>
      <c r="D95" s="30">
        <v>43.9</v>
      </c>
      <c r="E95" s="30">
        <v>45.9</v>
      </c>
      <c r="F95" s="30">
        <v>47.8</v>
      </c>
      <c r="G95" s="30">
        <v>51.4</v>
      </c>
      <c r="H95" s="30">
        <v>55.3</v>
      </c>
      <c r="I95" s="30">
        <v>61.4</v>
      </c>
      <c r="J95" s="30">
        <v>68.8</v>
      </c>
      <c r="K95" s="30">
        <v>78.099999999999994</v>
      </c>
      <c r="L95" s="30">
        <v>85.6</v>
      </c>
      <c r="M95" s="30">
        <v>93.6</v>
      </c>
      <c r="N95" s="30">
        <v>99.7</v>
      </c>
      <c r="O95" s="30">
        <v>107.7</v>
      </c>
      <c r="P95" s="30">
        <v>113</v>
      </c>
      <c r="Q95" s="30">
        <v>127.3</v>
      </c>
      <c r="R95" s="30">
        <v>143.19999999999999</v>
      </c>
      <c r="S95" s="30">
        <v>161.6</v>
      </c>
      <c r="T95" s="30">
        <v>173.4</v>
      </c>
      <c r="U95" s="30">
        <v>190.4</v>
      </c>
      <c r="V95" s="30">
        <v>211.5</v>
      </c>
      <c r="W95" s="30">
        <v>229.7</v>
      </c>
      <c r="X95" s="30">
        <v>243.4</v>
      </c>
      <c r="Y95" s="30">
        <v>243.2</v>
      </c>
      <c r="Z95" s="30">
        <v>266.89999999999998</v>
      </c>
      <c r="AA95" s="30">
        <v>278.8</v>
      </c>
      <c r="AB95" s="30">
        <v>299</v>
      </c>
      <c r="AC95" s="30">
        <v>321.7</v>
      </c>
      <c r="AD95" s="30">
        <v>339.9</v>
      </c>
      <c r="AE95" s="30">
        <v>352</v>
      </c>
    </row>
    <row r="96" spans="1:31" x14ac:dyDescent="0.2">
      <c r="A96" s="30" t="s">
        <v>190</v>
      </c>
      <c r="B96" s="35" t="s">
        <v>177</v>
      </c>
      <c r="C96" s="30">
        <v>219.5</v>
      </c>
      <c r="D96" s="30">
        <v>236</v>
      </c>
      <c r="E96" s="30">
        <v>256.3</v>
      </c>
      <c r="F96" s="30">
        <v>278.7</v>
      </c>
      <c r="G96" s="30">
        <v>297.2</v>
      </c>
      <c r="H96" s="30">
        <v>330</v>
      </c>
      <c r="I96" s="30">
        <v>366</v>
      </c>
      <c r="J96" s="30">
        <v>391.8</v>
      </c>
      <c r="K96" s="30">
        <v>424.8</v>
      </c>
      <c r="L96" s="30">
        <v>466.6</v>
      </c>
      <c r="M96" s="30">
        <v>512.70000000000005</v>
      </c>
      <c r="N96" s="30">
        <v>573.79999999999995</v>
      </c>
      <c r="O96" s="30">
        <v>644.6</v>
      </c>
      <c r="P96" s="30">
        <v>706.9</v>
      </c>
      <c r="Q96" s="30">
        <v>762.7</v>
      </c>
      <c r="R96" s="30">
        <v>817.7</v>
      </c>
      <c r="S96" s="30">
        <v>892.3</v>
      </c>
      <c r="T96" s="30">
        <v>955.8</v>
      </c>
      <c r="U96" s="30">
        <v>1004.9</v>
      </c>
      <c r="V96" s="30">
        <v>1067.4000000000001</v>
      </c>
      <c r="W96" s="30">
        <v>1150</v>
      </c>
      <c r="X96" s="30">
        <v>1237.7</v>
      </c>
      <c r="Y96" s="30">
        <v>1317.7</v>
      </c>
      <c r="Z96" s="30">
        <v>1382.4</v>
      </c>
      <c r="AA96" s="30">
        <v>1431.7</v>
      </c>
      <c r="AB96" s="30">
        <v>1492.3</v>
      </c>
      <c r="AC96" s="30">
        <v>1548.4</v>
      </c>
      <c r="AD96" s="30">
        <v>1599</v>
      </c>
      <c r="AE96" s="30">
        <v>1665.2</v>
      </c>
    </row>
    <row r="97" spans="1:31" x14ac:dyDescent="0.2">
      <c r="A97" s="30" t="s">
        <v>192</v>
      </c>
      <c r="B97" s="35" t="s">
        <v>179</v>
      </c>
      <c r="C97" s="30">
        <v>115.2</v>
      </c>
      <c r="D97" s="30">
        <v>117.6</v>
      </c>
      <c r="E97" s="30">
        <v>123.1</v>
      </c>
      <c r="F97" s="30">
        <v>131.4</v>
      </c>
      <c r="G97" s="30">
        <v>134.5</v>
      </c>
      <c r="H97" s="30">
        <v>146.5</v>
      </c>
      <c r="I97" s="30">
        <v>157.19999999999999</v>
      </c>
      <c r="J97" s="30">
        <v>167.3</v>
      </c>
      <c r="K97" s="30">
        <v>180.3</v>
      </c>
      <c r="L97" s="30">
        <v>197.3</v>
      </c>
      <c r="M97" s="30">
        <v>215.6</v>
      </c>
      <c r="N97" s="30">
        <v>244.5</v>
      </c>
      <c r="O97" s="30">
        <v>280</v>
      </c>
      <c r="P97" s="30">
        <v>306.5</v>
      </c>
      <c r="Q97" s="30">
        <v>330.6</v>
      </c>
      <c r="R97" s="30">
        <v>350.2</v>
      </c>
      <c r="S97" s="30">
        <v>379.8</v>
      </c>
      <c r="T97" s="30">
        <v>402</v>
      </c>
      <c r="U97" s="30">
        <v>415.9</v>
      </c>
      <c r="V97" s="30">
        <v>434.5</v>
      </c>
      <c r="W97" s="30">
        <v>458.3</v>
      </c>
      <c r="X97" s="30">
        <v>484.4</v>
      </c>
      <c r="Y97" s="30">
        <v>511.8</v>
      </c>
      <c r="Z97" s="30">
        <v>519.9</v>
      </c>
      <c r="AA97" s="30">
        <v>519.4</v>
      </c>
      <c r="AB97" s="30">
        <v>524.6</v>
      </c>
      <c r="AC97" s="30">
        <v>527</v>
      </c>
      <c r="AD97" s="30">
        <v>530.6</v>
      </c>
      <c r="AE97" s="30">
        <v>541.5</v>
      </c>
    </row>
    <row r="98" spans="1:31" x14ac:dyDescent="0.2">
      <c r="A98" s="30" t="s">
        <v>194</v>
      </c>
      <c r="B98" s="30" t="s">
        <v>181</v>
      </c>
      <c r="C98" s="30">
        <v>105.6</v>
      </c>
      <c r="D98" s="30">
        <v>107.7</v>
      </c>
      <c r="E98" s="30">
        <v>112.5</v>
      </c>
      <c r="F98" s="30">
        <v>119.2</v>
      </c>
      <c r="G98" s="30">
        <v>122.2</v>
      </c>
      <c r="H98" s="30">
        <v>131.69999999999999</v>
      </c>
      <c r="I98" s="30">
        <v>142.30000000000001</v>
      </c>
      <c r="J98" s="30">
        <v>148.6</v>
      </c>
      <c r="K98" s="30">
        <v>160.80000000000001</v>
      </c>
      <c r="L98" s="30">
        <v>175</v>
      </c>
      <c r="M98" s="30">
        <v>191.2</v>
      </c>
      <c r="N98" s="30">
        <v>218.2</v>
      </c>
      <c r="O98" s="30">
        <v>247.9</v>
      </c>
      <c r="P98" s="30">
        <v>273.39999999999998</v>
      </c>
      <c r="Q98" s="30">
        <v>295.89999999999998</v>
      </c>
      <c r="R98" s="30">
        <v>313.60000000000002</v>
      </c>
      <c r="S98" s="30">
        <v>339</v>
      </c>
      <c r="T98" s="30">
        <v>359.4</v>
      </c>
      <c r="U98" s="30">
        <v>371.3</v>
      </c>
      <c r="V98" s="30">
        <v>385.9</v>
      </c>
      <c r="W98" s="30">
        <v>406.7</v>
      </c>
      <c r="X98" s="30">
        <v>429.8</v>
      </c>
      <c r="Y98" s="30">
        <v>453</v>
      </c>
      <c r="Z98" s="30">
        <v>459</v>
      </c>
      <c r="AA98" s="30">
        <v>456.6</v>
      </c>
      <c r="AB98" s="30">
        <v>458.7</v>
      </c>
      <c r="AC98" s="30">
        <v>456.2</v>
      </c>
      <c r="AD98" s="30">
        <v>457</v>
      </c>
      <c r="AE98" s="30">
        <v>465.1</v>
      </c>
    </row>
    <row r="99" spans="1:31" x14ac:dyDescent="0.2">
      <c r="A99" s="30" t="s">
        <v>213</v>
      </c>
      <c r="B99" s="30" t="s">
        <v>222</v>
      </c>
      <c r="C99" s="30" t="s">
        <v>251</v>
      </c>
      <c r="D99" s="30" t="s">
        <v>251</v>
      </c>
      <c r="E99" s="30" t="s">
        <v>251</v>
      </c>
      <c r="F99" s="30" t="s">
        <v>251</v>
      </c>
      <c r="G99" s="30" t="s">
        <v>251</v>
      </c>
      <c r="H99" s="30" t="s">
        <v>251</v>
      </c>
      <c r="I99" s="30" t="s">
        <v>251</v>
      </c>
      <c r="J99" s="30" t="s">
        <v>251</v>
      </c>
      <c r="K99" s="30" t="s">
        <v>251</v>
      </c>
      <c r="L99" s="30" t="s">
        <v>251</v>
      </c>
      <c r="M99" s="30" t="s">
        <v>251</v>
      </c>
      <c r="N99" s="30" t="s">
        <v>251</v>
      </c>
      <c r="O99" s="30" t="s">
        <v>251</v>
      </c>
      <c r="P99" s="30" t="s">
        <v>251</v>
      </c>
      <c r="Q99" s="30" t="s">
        <v>251</v>
      </c>
      <c r="R99" s="30" t="s">
        <v>251</v>
      </c>
      <c r="S99" s="30" t="s">
        <v>251</v>
      </c>
      <c r="T99" s="30" t="s">
        <v>251</v>
      </c>
      <c r="U99" s="30" t="s">
        <v>251</v>
      </c>
      <c r="V99" s="30" t="s">
        <v>251</v>
      </c>
      <c r="W99" s="30" t="s">
        <v>251</v>
      </c>
      <c r="X99" s="30" t="s">
        <v>251</v>
      </c>
      <c r="Y99" s="30" t="s">
        <v>251</v>
      </c>
      <c r="Z99" s="30" t="s">
        <v>251</v>
      </c>
      <c r="AA99" s="30" t="s">
        <v>251</v>
      </c>
      <c r="AB99" s="30" t="s">
        <v>251</v>
      </c>
      <c r="AC99" s="30" t="s">
        <v>251</v>
      </c>
      <c r="AD99" s="30" t="s">
        <v>251</v>
      </c>
      <c r="AE99" s="30" t="s">
        <v>251</v>
      </c>
    </row>
    <row r="100" spans="1:31" x14ac:dyDescent="0.2">
      <c r="A100" s="30" t="s">
        <v>214</v>
      </c>
      <c r="B100" s="30" t="s">
        <v>223</v>
      </c>
      <c r="C100" s="30" t="s">
        <v>251</v>
      </c>
      <c r="D100" s="30" t="s">
        <v>251</v>
      </c>
      <c r="E100" s="30" t="s">
        <v>251</v>
      </c>
      <c r="F100" s="30" t="s">
        <v>251</v>
      </c>
      <c r="G100" s="30" t="s">
        <v>251</v>
      </c>
      <c r="H100" s="30" t="s">
        <v>251</v>
      </c>
      <c r="I100" s="30" t="s">
        <v>251</v>
      </c>
      <c r="J100" s="30" t="s">
        <v>251</v>
      </c>
      <c r="K100" s="30" t="s">
        <v>251</v>
      </c>
      <c r="L100" s="30" t="s">
        <v>251</v>
      </c>
      <c r="M100" s="30" t="s">
        <v>251</v>
      </c>
      <c r="N100" s="30" t="s">
        <v>251</v>
      </c>
      <c r="O100" s="30" t="s">
        <v>251</v>
      </c>
      <c r="P100" s="30" t="s">
        <v>251</v>
      </c>
      <c r="Q100" s="30" t="s">
        <v>251</v>
      </c>
      <c r="R100" s="30" t="s">
        <v>251</v>
      </c>
      <c r="S100" s="30" t="s">
        <v>251</v>
      </c>
      <c r="T100" s="30" t="s">
        <v>251</v>
      </c>
      <c r="U100" s="30" t="s">
        <v>251</v>
      </c>
      <c r="V100" s="30" t="s">
        <v>251</v>
      </c>
      <c r="W100" s="30" t="s">
        <v>251</v>
      </c>
      <c r="X100" s="30" t="s">
        <v>251</v>
      </c>
      <c r="Y100" s="30" t="s">
        <v>251</v>
      </c>
      <c r="Z100" s="30" t="s">
        <v>251</v>
      </c>
      <c r="AA100" s="30" t="s">
        <v>251</v>
      </c>
      <c r="AB100" s="30" t="s">
        <v>251</v>
      </c>
      <c r="AC100" s="30" t="s">
        <v>251</v>
      </c>
      <c r="AD100" s="30" t="s">
        <v>251</v>
      </c>
      <c r="AE100" s="30" t="s">
        <v>251</v>
      </c>
    </row>
    <row r="101" spans="1:31" x14ac:dyDescent="0.2">
      <c r="A101" s="30" t="s">
        <v>215</v>
      </c>
      <c r="B101" s="30" t="s">
        <v>183</v>
      </c>
      <c r="C101" s="30">
        <v>9.5</v>
      </c>
      <c r="D101" s="30">
        <v>9.9</v>
      </c>
      <c r="E101" s="30">
        <v>10.6</v>
      </c>
      <c r="F101" s="30">
        <v>12.2</v>
      </c>
      <c r="G101" s="30">
        <v>12.3</v>
      </c>
      <c r="H101" s="30">
        <v>14.8</v>
      </c>
      <c r="I101" s="30">
        <v>14.9</v>
      </c>
      <c r="J101" s="30">
        <v>18.7</v>
      </c>
      <c r="K101" s="30">
        <v>19.5</v>
      </c>
      <c r="L101" s="30">
        <v>22.2</v>
      </c>
      <c r="M101" s="30">
        <v>24.4</v>
      </c>
      <c r="N101" s="30">
        <v>26.3</v>
      </c>
      <c r="O101" s="30">
        <v>32.1</v>
      </c>
      <c r="P101" s="30">
        <v>33.200000000000003</v>
      </c>
      <c r="Q101" s="30">
        <v>34.700000000000003</v>
      </c>
      <c r="R101" s="30">
        <v>36.6</v>
      </c>
      <c r="S101" s="30">
        <v>40.799999999999997</v>
      </c>
      <c r="T101" s="30">
        <v>42.6</v>
      </c>
      <c r="U101" s="30">
        <v>44.7</v>
      </c>
      <c r="V101" s="30">
        <v>48.5</v>
      </c>
      <c r="W101" s="30">
        <v>51.6</v>
      </c>
      <c r="X101" s="30">
        <v>54.7</v>
      </c>
      <c r="Y101" s="30">
        <v>58.8</v>
      </c>
      <c r="Z101" s="30">
        <v>60.9</v>
      </c>
      <c r="AA101" s="30">
        <v>62.8</v>
      </c>
      <c r="AB101" s="30">
        <v>65.900000000000006</v>
      </c>
      <c r="AC101" s="30">
        <v>70.8</v>
      </c>
      <c r="AD101" s="30">
        <v>73.7</v>
      </c>
      <c r="AE101" s="30">
        <v>76.400000000000006</v>
      </c>
    </row>
    <row r="102" spans="1:31" x14ac:dyDescent="0.2">
      <c r="A102" s="30" t="s">
        <v>216</v>
      </c>
      <c r="B102" s="35" t="s">
        <v>185</v>
      </c>
      <c r="C102" s="30">
        <v>104.3</v>
      </c>
      <c r="D102" s="30">
        <v>118.4</v>
      </c>
      <c r="E102" s="30">
        <v>133.19999999999999</v>
      </c>
      <c r="F102" s="30">
        <v>147.30000000000001</v>
      </c>
      <c r="G102" s="30">
        <v>162.6</v>
      </c>
      <c r="H102" s="30">
        <v>183.5</v>
      </c>
      <c r="I102" s="30">
        <v>208.8</v>
      </c>
      <c r="J102" s="30">
        <v>224.5</v>
      </c>
      <c r="K102" s="30">
        <v>244.5</v>
      </c>
      <c r="L102" s="30">
        <v>269.3</v>
      </c>
      <c r="M102" s="30">
        <v>297.10000000000002</v>
      </c>
      <c r="N102" s="30">
        <v>329.3</v>
      </c>
      <c r="O102" s="30">
        <v>364.6</v>
      </c>
      <c r="P102" s="30">
        <v>400.4</v>
      </c>
      <c r="Q102" s="30">
        <v>432.1</v>
      </c>
      <c r="R102" s="30">
        <v>467.5</v>
      </c>
      <c r="S102" s="30">
        <v>512.5</v>
      </c>
      <c r="T102" s="30">
        <v>553.79999999999995</v>
      </c>
      <c r="U102" s="30">
        <v>589</v>
      </c>
      <c r="V102" s="30">
        <v>632.9</v>
      </c>
      <c r="W102" s="30">
        <v>691.7</v>
      </c>
      <c r="X102" s="30">
        <v>753.3</v>
      </c>
      <c r="Y102" s="30">
        <v>805.9</v>
      </c>
      <c r="Z102" s="30">
        <v>862.5</v>
      </c>
      <c r="AA102" s="30">
        <v>912.3</v>
      </c>
      <c r="AB102" s="30">
        <v>967.7</v>
      </c>
      <c r="AC102" s="30">
        <v>1021.3</v>
      </c>
      <c r="AD102" s="30">
        <v>1068.4000000000001</v>
      </c>
      <c r="AE102" s="30">
        <v>1123.5999999999999</v>
      </c>
    </row>
    <row r="103" spans="1:31" x14ac:dyDescent="0.2">
      <c r="A103" s="30" t="s">
        <v>217</v>
      </c>
      <c r="B103" s="30" t="s">
        <v>181</v>
      </c>
      <c r="C103" s="30">
        <v>92.7</v>
      </c>
      <c r="D103" s="30">
        <v>105.6</v>
      </c>
      <c r="E103" s="30">
        <v>119.4</v>
      </c>
      <c r="F103" s="30">
        <v>132.19999999999999</v>
      </c>
      <c r="G103" s="30">
        <v>145.69999999999999</v>
      </c>
      <c r="H103" s="30">
        <v>165.3</v>
      </c>
      <c r="I103" s="30">
        <v>188.5</v>
      </c>
      <c r="J103" s="30">
        <v>203</v>
      </c>
      <c r="K103" s="30">
        <v>221.4</v>
      </c>
      <c r="L103" s="30">
        <v>242.1</v>
      </c>
      <c r="M103" s="30">
        <v>266.7</v>
      </c>
      <c r="N103" s="30">
        <v>295.10000000000002</v>
      </c>
      <c r="O103" s="30">
        <v>326.39999999999998</v>
      </c>
      <c r="P103" s="30">
        <v>355.6</v>
      </c>
      <c r="Q103" s="30">
        <v>381.6</v>
      </c>
      <c r="R103" s="30">
        <v>410.2</v>
      </c>
      <c r="S103" s="30">
        <v>449</v>
      </c>
      <c r="T103" s="30">
        <v>484.4</v>
      </c>
      <c r="U103" s="30">
        <v>519.5</v>
      </c>
      <c r="V103" s="30">
        <v>558.6</v>
      </c>
      <c r="W103" s="30">
        <v>611.79999999999995</v>
      </c>
      <c r="X103" s="30">
        <v>668.7</v>
      </c>
      <c r="Y103" s="30">
        <v>716.9</v>
      </c>
      <c r="Z103" s="30">
        <v>769.2</v>
      </c>
      <c r="AA103" s="30">
        <v>810.9</v>
      </c>
      <c r="AB103" s="30">
        <v>857.7</v>
      </c>
      <c r="AC103" s="30">
        <v>904.5</v>
      </c>
      <c r="AD103" s="30">
        <v>944.4</v>
      </c>
      <c r="AE103" s="30">
        <v>993.5</v>
      </c>
    </row>
    <row r="104" spans="1:31" x14ac:dyDescent="0.2">
      <c r="A104" s="30" t="s">
        <v>224</v>
      </c>
      <c r="B104" s="30" t="s">
        <v>183</v>
      </c>
      <c r="C104" s="30">
        <v>11.6</v>
      </c>
      <c r="D104" s="30">
        <v>12.8</v>
      </c>
      <c r="E104" s="30">
        <v>13.8</v>
      </c>
      <c r="F104" s="30">
        <v>15</v>
      </c>
      <c r="G104" s="30">
        <v>16.899999999999999</v>
      </c>
      <c r="H104" s="30">
        <v>18.2</v>
      </c>
      <c r="I104" s="30">
        <v>20.3</v>
      </c>
      <c r="J104" s="30">
        <v>21.5</v>
      </c>
      <c r="K104" s="30">
        <v>23.1</v>
      </c>
      <c r="L104" s="30">
        <v>27.1</v>
      </c>
      <c r="M104" s="30">
        <v>30.3</v>
      </c>
      <c r="N104" s="30">
        <v>34.200000000000003</v>
      </c>
      <c r="O104" s="30">
        <v>38.200000000000003</v>
      </c>
      <c r="P104" s="30">
        <v>44.7</v>
      </c>
      <c r="Q104" s="30">
        <v>50.6</v>
      </c>
      <c r="R104" s="30">
        <v>57.3</v>
      </c>
      <c r="S104" s="30">
        <v>63.6</v>
      </c>
      <c r="T104" s="30">
        <v>69.400000000000006</v>
      </c>
      <c r="U104" s="30">
        <v>69.599999999999994</v>
      </c>
      <c r="V104" s="30">
        <v>74.3</v>
      </c>
      <c r="W104" s="30">
        <v>79.900000000000006</v>
      </c>
      <c r="X104" s="30">
        <v>84.6</v>
      </c>
      <c r="Y104" s="30">
        <v>89</v>
      </c>
      <c r="Z104" s="30">
        <v>93.3</v>
      </c>
      <c r="AA104" s="30">
        <v>101.5</v>
      </c>
      <c r="AB104" s="30">
        <v>110</v>
      </c>
      <c r="AC104" s="30">
        <v>116.8</v>
      </c>
      <c r="AD104" s="30">
        <v>124</v>
      </c>
      <c r="AE104" s="30">
        <v>130.1</v>
      </c>
    </row>
    <row r="105" spans="1:31" x14ac:dyDescent="0.2">
      <c r="A105" s="30" t="s">
        <v>225</v>
      </c>
      <c r="B105" s="35" t="s">
        <v>189</v>
      </c>
      <c r="C105" s="30" t="s">
        <v>3</v>
      </c>
      <c r="D105" s="30" t="s">
        <v>3</v>
      </c>
      <c r="E105" s="30" t="s">
        <v>3</v>
      </c>
      <c r="F105" s="30" t="s">
        <v>3</v>
      </c>
      <c r="G105" s="30" t="s">
        <v>3</v>
      </c>
      <c r="H105" s="30" t="s">
        <v>3</v>
      </c>
      <c r="I105" s="30" t="s">
        <v>3</v>
      </c>
      <c r="J105" s="30" t="s">
        <v>3</v>
      </c>
      <c r="K105" s="30" t="s">
        <v>3</v>
      </c>
      <c r="L105" s="30" t="s">
        <v>3</v>
      </c>
      <c r="M105" s="30" t="s">
        <v>3</v>
      </c>
      <c r="N105" s="30" t="s">
        <v>3</v>
      </c>
      <c r="O105" s="30" t="s">
        <v>3</v>
      </c>
      <c r="P105" s="30" t="s">
        <v>3</v>
      </c>
      <c r="Q105" s="30" t="s">
        <v>3</v>
      </c>
      <c r="R105" s="30" t="s">
        <v>3</v>
      </c>
      <c r="S105" s="30" t="s">
        <v>3</v>
      </c>
      <c r="T105" s="30" t="s">
        <v>3</v>
      </c>
      <c r="U105" s="30" t="s">
        <v>3</v>
      </c>
      <c r="V105" s="30" t="s">
        <v>3</v>
      </c>
      <c r="W105" s="30" t="s">
        <v>3</v>
      </c>
      <c r="X105" s="30" t="s">
        <v>3</v>
      </c>
      <c r="Y105" s="30" t="s">
        <v>3</v>
      </c>
      <c r="Z105" s="30" t="s">
        <v>3</v>
      </c>
      <c r="AA105" s="30" t="s">
        <v>3</v>
      </c>
      <c r="AB105" s="30" t="s">
        <v>3</v>
      </c>
      <c r="AC105" s="30" t="s">
        <v>3</v>
      </c>
      <c r="AD105" s="30" t="s">
        <v>3</v>
      </c>
      <c r="AE105" s="30" t="s">
        <v>3</v>
      </c>
    </row>
    <row r="106" spans="1:31" x14ac:dyDescent="0.2">
      <c r="A106" s="30" t="s">
        <v>226</v>
      </c>
      <c r="B106" s="30" t="s">
        <v>191</v>
      </c>
      <c r="C106" s="30">
        <v>831.9</v>
      </c>
      <c r="D106" s="30">
        <v>832.2</v>
      </c>
      <c r="E106" s="30">
        <v>892.2</v>
      </c>
      <c r="F106" s="30">
        <v>1002.6</v>
      </c>
      <c r="G106" s="30">
        <v>1168.7</v>
      </c>
      <c r="H106" s="30">
        <v>1331.9</v>
      </c>
      <c r="I106" s="30">
        <v>1361.9</v>
      </c>
      <c r="J106" s="30">
        <v>1533.1</v>
      </c>
      <c r="K106" s="30">
        <v>1740.2</v>
      </c>
      <c r="L106" s="30">
        <v>1972.7</v>
      </c>
      <c r="M106" s="30">
        <v>2263.1999999999998</v>
      </c>
      <c r="N106" s="30">
        <v>2435</v>
      </c>
      <c r="O106" s="30">
        <v>2681.5</v>
      </c>
      <c r="P106" s="30">
        <v>2593.1999999999998</v>
      </c>
      <c r="Q106" s="30">
        <v>2684</v>
      </c>
      <c r="R106" s="30">
        <v>2982</v>
      </c>
      <c r="S106" s="30">
        <v>3025.9</v>
      </c>
      <c r="T106" s="30">
        <v>2968.5</v>
      </c>
      <c r="U106" s="30">
        <v>3215.6</v>
      </c>
      <c r="V106" s="30">
        <v>3456.1</v>
      </c>
      <c r="W106" s="30">
        <v>3642.1</v>
      </c>
      <c r="X106" s="30">
        <v>3738.1</v>
      </c>
      <c r="Y106" s="30">
        <v>3644.8</v>
      </c>
      <c r="Z106" s="30">
        <v>3799.7</v>
      </c>
      <c r="AA106" s="30">
        <v>3961.6</v>
      </c>
      <c r="AB106" s="30">
        <v>4251.5</v>
      </c>
      <c r="AC106" s="30">
        <v>4529.8</v>
      </c>
      <c r="AD106" s="30">
        <v>4758.2</v>
      </c>
      <c r="AE106" s="30">
        <v>5041.8</v>
      </c>
    </row>
    <row r="107" spans="1:31" x14ac:dyDescent="0.2">
      <c r="A107" s="30" t="s">
        <v>227</v>
      </c>
      <c r="B107" s="30" t="s">
        <v>193</v>
      </c>
      <c r="C107" s="30">
        <v>773.5</v>
      </c>
      <c r="D107" s="30">
        <v>834.8</v>
      </c>
      <c r="E107" s="30">
        <v>900.8</v>
      </c>
      <c r="F107" s="30">
        <v>992.5</v>
      </c>
      <c r="G107" s="30">
        <v>1090.2</v>
      </c>
      <c r="H107" s="30">
        <v>1215.8</v>
      </c>
      <c r="I107" s="30">
        <v>1327.4</v>
      </c>
      <c r="J107" s="30">
        <v>1509.8</v>
      </c>
      <c r="K107" s="30">
        <v>1707.7</v>
      </c>
      <c r="L107" s="30">
        <v>1927.5</v>
      </c>
      <c r="M107" s="30">
        <v>2149.6</v>
      </c>
      <c r="N107" s="30">
        <v>2453.1999999999998</v>
      </c>
      <c r="O107" s="30">
        <v>2707.5</v>
      </c>
      <c r="P107" s="30">
        <v>2875</v>
      </c>
      <c r="Q107" s="30">
        <v>3184.2</v>
      </c>
      <c r="R107" s="30">
        <v>3514.2</v>
      </c>
      <c r="S107" s="30">
        <v>3857.5</v>
      </c>
      <c r="T107" s="30">
        <v>4106.7</v>
      </c>
      <c r="U107" s="30">
        <v>4487</v>
      </c>
      <c r="V107" s="30">
        <v>4910.8</v>
      </c>
      <c r="W107" s="30">
        <v>5277.8</v>
      </c>
      <c r="X107" s="30">
        <v>5648.8</v>
      </c>
      <c r="Y107" s="30">
        <v>5845.5</v>
      </c>
      <c r="Z107" s="30">
        <v>6198.9</v>
      </c>
      <c r="AA107" s="30">
        <v>6631.1</v>
      </c>
      <c r="AB107" s="30">
        <v>7083</v>
      </c>
      <c r="AC107" s="30">
        <v>7575.1</v>
      </c>
      <c r="AD107" s="30">
        <v>8106.2</v>
      </c>
      <c r="AE107" s="30">
        <v>8686.4</v>
      </c>
    </row>
    <row r="108" spans="1:31" x14ac:dyDescent="0.2">
      <c r="A108" s="30" t="s">
        <v>247</v>
      </c>
      <c r="B108" s="30" t="s">
        <v>195</v>
      </c>
      <c r="C108" s="30" t="s">
        <v>251</v>
      </c>
      <c r="D108" s="30" t="s">
        <v>251</v>
      </c>
      <c r="E108" s="30" t="s">
        <v>251</v>
      </c>
      <c r="F108" s="30" t="s">
        <v>251</v>
      </c>
      <c r="G108" s="30" t="s">
        <v>251</v>
      </c>
      <c r="H108" s="30" t="s">
        <v>251</v>
      </c>
      <c r="I108" s="30" t="s">
        <v>251</v>
      </c>
      <c r="J108" s="30" t="s">
        <v>251</v>
      </c>
      <c r="K108" s="30" t="s">
        <v>251</v>
      </c>
      <c r="L108" s="30" t="s">
        <v>251</v>
      </c>
      <c r="M108" s="30" t="s">
        <v>251</v>
      </c>
      <c r="N108" s="30" t="s">
        <v>251</v>
      </c>
      <c r="O108" s="30" t="s">
        <v>251</v>
      </c>
      <c r="P108" s="30" t="s">
        <v>251</v>
      </c>
      <c r="Q108" s="30" t="s">
        <v>251</v>
      </c>
      <c r="R108" s="30" t="s">
        <v>251</v>
      </c>
      <c r="S108" s="30" t="s">
        <v>251</v>
      </c>
      <c r="T108" s="30" t="s">
        <v>251</v>
      </c>
      <c r="U108" s="30" t="s">
        <v>251</v>
      </c>
      <c r="V108" s="30" t="s">
        <v>251</v>
      </c>
      <c r="W108" s="30" t="s">
        <v>251</v>
      </c>
      <c r="X108" s="30" t="s">
        <v>251</v>
      </c>
      <c r="Y108" s="30" t="s">
        <v>251</v>
      </c>
      <c r="Z108" s="30" t="s">
        <v>251</v>
      </c>
      <c r="AA108" s="30" t="s">
        <v>251</v>
      </c>
      <c r="AB108" s="30" t="s">
        <v>251</v>
      </c>
      <c r="AC108" s="30" t="s">
        <v>251</v>
      </c>
      <c r="AD108" s="30" t="s">
        <v>251</v>
      </c>
      <c r="AE108" s="30" t="s">
        <v>251</v>
      </c>
    </row>
    <row r="109" spans="1:31" ht="14.25" x14ac:dyDescent="0.3">
      <c r="A109" s="66" t="s">
        <v>196</v>
      </c>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row>
    <row r="110" spans="1:31" x14ac:dyDescent="0.2">
      <c r="A110" s="67" t="s">
        <v>197</v>
      </c>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row>
    <row r="111" spans="1:31" x14ac:dyDescent="0.2">
      <c r="A111" s="67" t="s">
        <v>198</v>
      </c>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row>
    <row r="112" spans="1:31" x14ac:dyDescent="0.2">
      <c r="A112" s="67" t="s">
        <v>218</v>
      </c>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row>
  </sheetData>
  <mergeCells count="39">
    <mergeCell ref="AE6"/>
    <mergeCell ref="A109:AE109"/>
    <mergeCell ref="A110:AE110"/>
    <mergeCell ref="A111:AE111"/>
    <mergeCell ref="A112:AE112"/>
    <mergeCell ref="Y6"/>
    <mergeCell ref="Z6"/>
    <mergeCell ref="AA6"/>
    <mergeCell ref="AB6"/>
    <mergeCell ref="AC6"/>
    <mergeCell ref="R6"/>
    <mergeCell ref="AD6"/>
    <mergeCell ref="S6"/>
    <mergeCell ref="T6"/>
    <mergeCell ref="U6"/>
    <mergeCell ref="V6"/>
    <mergeCell ref="W6"/>
    <mergeCell ref="X6"/>
    <mergeCell ref="M6"/>
    <mergeCell ref="N6"/>
    <mergeCell ref="O6"/>
    <mergeCell ref="P6"/>
    <mergeCell ref="Q6"/>
    <mergeCell ref="A1:AE1"/>
    <mergeCell ref="A2:AE2"/>
    <mergeCell ref="A3:AE3"/>
    <mergeCell ref="A4:AE4"/>
    <mergeCell ref="A6"/>
    <mergeCell ref="B6"/>
    <mergeCell ref="C6"/>
    <mergeCell ref="D6"/>
    <mergeCell ref="E6"/>
    <mergeCell ref="F6"/>
    <mergeCell ref="G6"/>
    <mergeCell ref="H6"/>
    <mergeCell ref="I6"/>
    <mergeCell ref="J6"/>
    <mergeCell ref="K6"/>
    <mergeCell ref="L6"/>
  </mergeCells>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12"/>
  <sheetViews>
    <sheetView workbookViewId="0">
      <selection activeCell="A3" sqref="A3:X3"/>
    </sheetView>
  </sheetViews>
  <sheetFormatPr defaultRowHeight="15" x14ac:dyDescent="0.25"/>
  <cols>
    <col min="1" max="1" width="5.7109375" customWidth="1"/>
    <col min="2" max="2" width="64.42578125" bestFit="1" customWidth="1"/>
    <col min="20" max="20" width="9.140625" style="1"/>
  </cols>
  <sheetData>
    <row r="1" spans="1:24" ht="18" x14ac:dyDescent="0.25">
      <c r="A1" s="69" t="s">
        <v>200</v>
      </c>
      <c r="B1" s="69"/>
      <c r="C1" s="69"/>
      <c r="D1" s="69"/>
      <c r="E1" s="69"/>
      <c r="F1" s="69"/>
      <c r="G1" s="69"/>
      <c r="H1" s="69"/>
      <c r="I1" s="69"/>
      <c r="J1" s="69"/>
      <c r="K1" s="69"/>
      <c r="L1" s="69"/>
      <c r="M1" s="69"/>
      <c r="N1" s="69"/>
      <c r="O1" s="69"/>
      <c r="P1" s="69"/>
      <c r="Q1" s="69"/>
      <c r="R1" s="69"/>
      <c r="S1" s="69"/>
      <c r="T1" s="69"/>
      <c r="U1" s="69"/>
      <c r="V1" s="69"/>
      <c r="W1" s="69"/>
      <c r="X1" s="69"/>
    </row>
    <row r="2" spans="1:24" ht="16.5" x14ac:dyDescent="0.25">
      <c r="A2" s="70" t="s">
        <v>230</v>
      </c>
      <c r="B2" s="70"/>
      <c r="C2" s="70"/>
      <c r="D2" s="70"/>
      <c r="E2" s="70"/>
      <c r="F2" s="70"/>
      <c r="G2" s="70"/>
      <c r="H2" s="70"/>
      <c r="I2" s="70"/>
      <c r="J2" s="70"/>
      <c r="K2" s="70"/>
      <c r="L2" s="70"/>
      <c r="M2" s="70"/>
      <c r="N2" s="70"/>
      <c r="O2" s="70"/>
      <c r="P2" s="70"/>
      <c r="Q2" s="70"/>
      <c r="R2" s="70"/>
      <c r="S2" s="70"/>
      <c r="T2" s="70"/>
      <c r="U2" s="70"/>
      <c r="V2" s="70"/>
      <c r="W2" s="70"/>
      <c r="X2" s="70"/>
    </row>
    <row r="3" spans="1:24" x14ac:dyDescent="0.25">
      <c r="A3" s="71" t="s">
        <v>1</v>
      </c>
      <c r="B3" s="71"/>
      <c r="C3" s="71"/>
      <c r="D3" s="71"/>
      <c r="E3" s="71"/>
      <c r="F3" s="71"/>
      <c r="G3" s="71"/>
      <c r="H3" s="71"/>
      <c r="I3" s="71"/>
      <c r="J3" s="71"/>
      <c r="K3" s="71"/>
      <c r="L3" s="71"/>
      <c r="M3" s="71"/>
      <c r="N3" s="71"/>
      <c r="O3" s="71"/>
      <c r="P3" s="71"/>
      <c r="Q3" s="71"/>
      <c r="R3" s="71"/>
      <c r="S3" s="71"/>
      <c r="T3" s="71"/>
      <c r="U3" s="71"/>
      <c r="V3" s="71"/>
      <c r="W3" s="71"/>
      <c r="X3" s="71"/>
    </row>
    <row r="4" spans="1:24" x14ac:dyDescent="0.25">
      <c r="A4" s="58" t="s">
        <v>249</v>
      </c>
      <c r="B4" s="58"/>
      <c r="C4" s="58"/>
      <c r="D4" s="58"/>
      <c r="E4" s="58"/>
      <c r="F4" s="58"/>
      <c r="G4" s="58"/>
      <c r="H4" s="58"/>
      <c r="I4" s="58"/>
      <c r="J4" s="58"/>
      <c r="K4" s="58"/>
      <c r="L4" s="58"/>
      <c r="M4" s="58"/>
      <c r="N4" s="58"/>
      <c r="O4" s="58"/>
      <c r="P4" s="58"/>
      <c r="Q4" s="58"/>
      <c r="R4" s="58"/>
      <c r="S4" s="58"/>
      <c r="T4" s="58"/>
      <c r="U4" s="58"/>
      <c r="V4" s="58"/>
      <c r="W4" s="58"/>
      <c r="X4" s="58"/>
    </row>
    <row r="5" spans="1:24" x14ac:dyDescent="0.25">
      <c r="A5" s="10"/>
      <c r="B5" s="10"/>
      <c r="C5" s="10"/>
      <c r="D5" s="10"/>
      <c r="E5" s="10"/>
      <c r="F5" s="10"/>
      <c r="G5" s="10"/>
      <c r="H5" s="10"/>
      <c r="I5" s="10"/>
      <c r="J5" s="10"/>
      <c r="K5" s="10"/>
      <c r="L5" s="10"/>
      <c r="M5" s="10"/>
      <c r="N5" s="10"/>
      <c r="O5" s="10"/>
      <c r="P5" s="10"/>
      <c r="Q5" s="10"/>
      <c r="R5" s="10"/>
      <c r="S5" s="10"/>
      <c r="U5" s="10"/>
      <c r="V5" s="10"/>
    </row>
    <row r="6" spans="1:24" x14ac:dyDescent="0.25">
      <c r="A6" s="8" t="s">
        <v>2</v>
      </c>
      <c r="B6" s="8"/>
      <c r="C6" s="8">
        <v>1998</v>
      </c>
      <c r="D6" s="8">
        <v>1999</v>
      </c>
      <c r="E6" s="8">
        <v>2000</v>
      </c>
      <c r="F6" s="8">
        <v>2001</v>
      </c>
      <c r="G6" s="8">
        <v>2002</v>
      </c>
      <c r="H6" s="8">
        <v>2003</v>
      </c>
      <c r="I6" s="8">
        <v>2004</v>
      </c>
      <c r="J6" s="8">
        <v>2005</v>
      </c>
      <c r="K6" s="8">
        <v>2006</v>
      </c>
      <c r="L6" s="8">
        <v>2007</v>
      </c>
      <c r="M6" s="8">
        <v>2008</v>
      </c>
      <c r="N6" s="8">
        <v>2009</v>
      </c>
      <c r="O6" s="8">
        <v>2010</v>
      </c>
      <c r="P6" s="8">
        <v>2011</v>
      </c>
      <c r="Q6" s="8">
        <v>2012</v>
      </c>
      <c r="R6" s="8">
        <v>2013</v>
      </c>
      <c r="S6" s="8">
        <v>2014</v>
      </c>
      <c r="T6" s="8">
        <v>2015</v>
      </c>
      <c r="U6" s="8">
        <v>2016</v>
      </c>
      <c r="V6" s="8">
        <v>2017</v>
      </c>
      <c r="W6" s="65" t="s">
        <v>248</v>
      </c>
    </row>
    <row r="7" spans="1:24" ht="12.75" customHeight="1" x14ac:dyDescent="0.25">
      <c r="A7" s="29">
        <v>1</v>
      </c>
      <c r="B7" s="6" t="s">
        <v>18</v>
      </c>
      <c r="C7" s="2">
        <v>5.4</v>
      </c>
      <c r="D7" s="2">
        <v>5.0999999999999996</v>
      </c>
      <c r="E7" s="2">
        <v>4.5</v>
      </c>
      <c r="F7" s="2">
        <v>0</v>
      </c>
      <c r="G7" s="2">
        <v>0.7</v>
      </c>
      <c r="H7" s="2">
        <v>2.2999999999999998</v>
      </c>
      <c r="I7" s="2">
        <v>3.6</v>
      </c>
      <c r="J7" s="2">
        <v>3.9</v>
      </c>
      <c r="K7" s="2">
        <v>2.2000000000000002</v>
      </c>
      <c r="L7" s="2">
        <v>2</v>
      </c>
      <c r="M7" s="2">
        <v>-1.3</v>
      </c>
      <c r="N7" s="2">
        <v>-5.5</v>
      </c>
      <c r="O7" s="2">
        <v>3.3</v>
      </c>
      <c r="P7" s="2">
        <v>2.2000000000000002</v>
      </c>
      <c r="Q7" s="2">
        <v>2.6</v>
      </c>
      <c r="R7" s="2">
        <v>2.1</v>
      </c>
      <c r="S7" s="2">
        <v>3</v>
      </c>
      <c r="T7" s="2">
        <v>2.4</v>
      </c>
      <c r="U7" s="2">
        <v>1.8</v>
      </c>
      <c r="V7" s="12">
        <v>2.5</v>
      </c>
      <c r="W7" s="27">
        <v>2.9</v>
      </c>
    </row>
    <row r="8" spans="1:24" ht="12.75" customHeight="1" x14ac:dyDescent="0.25">
      <c r="A8" s="29">
        <v>2</v>
      </c>
      <c r="B8" s="6" t="s">
        <v>20</v>
      </c>
      <c r="C8" s="2">
        <v>5.8</v>
      </c>
      <c r="D8" s="2">
        <v>5.4</v>
      </c>
      <c r="E8" s="2">
        <v>4.8</v>
      </c>
      <c r="F8" s="2">
        <v>-0.4</v>
      </c>
      <c r="G8" s="2">
        <v>0.3</v>
      </c>
      <c r="H8" s="2">
        <v>2.4</v>
      </c>
      <c r="I8" s="2">
        <v>3.9</v>
      </c>
      <c r="J8" s="2">
        <v>4.3</v>
      </c>
      <c r="K8" s="2">
        <v>2.2999999999999998</v>
      </c>
      <c r="L8" s="2">
        <v>2</v>
      </c>
      <c r="M8" s="2">
        <v>-1.7</v>
      </c>
      <c r="N8" s="2">
        <v>-6.7</v>
      </c>
      <c r="O8" s="2">
        <v>3.7</v>
      </c>
      <c r="P8" s="2">
        <v>2.8</v>
      </c>
      <c r="Q8" s="2">
        <v>3.1</v>
      </c>
      <c r="R8" s="2">
        <v>2.6</v>
      </c>
      <c r="S8" s="2">
        <v>3.5</v>
      </c>
      <c r="T8" s="2">
        <v>2.5</v>
      </c>
      <c r="U8" s="2">
        <v>1.8</v>
      </c>
      <c r="V8" s="12">
        <v>2.8</v>
      </c>
      <c r="W8" s="27">
        <v>3.1</v>
      </c>
    </row>
    <row r="9" spans="1:24" ht="12.75" customHeight="1" x14ac:dyDescent="0.25">
      <c r="A9" s="29">
        <v>3</v>
      </c>
      <c r="B9" s="6" t="s">
        <v>22</v>
      </c>
      <c r="C9" s="2">
        <v>2.1</v>
      </c>
      <c r="D9" s="2">
        <v>3.4</v>
      </c>
      <c r="E9" s="2">
        <v>-1.4</v>
      </c>
      <c r="F9" s="2">
        <v>0.1</v>
      </c>
      <c r="G9" s="2">
        <v>0</v>
      </c>
      <c r="H9" s="2">
        <v>2.9</v>
      </c>
      <c r="I9" s="2">
        <v>3</v>
      </c>
      <c r="J9" s="2">
        <v>0.4</v>
      </c>
      <c r="K9" s="2">
        <v>0.4</v>
      </c>
      <c r="L9" s="2">
        <v>-1.5</v>
      </c>
      <c r="M9" s="2">
        <v>-2.1</v>
      </c>
      <c r="N9" s="2">
        <v>3.7</v>
      </c>
      <c r="O9" s="2">
        <v>0.4</v>
      </c>
      <c r="P9" s="2">
        <v>-2.5</v>
      </c>
      <c r="Q9" s="2">
        <v>0.1</v>
      </c>
      <c r="R9" s="2">
        <v>5.8</v>
      </c>
      <c r="S9" s="2">
        <v>3.4</v>
      </c>
      <c r="T9" s="2">
        <v>1</v>
      </c>
      <c r="U9" s="2">
        <v>4</v>
      </c>
      <c r="V9" s="12">
        <v>1.9</v>
      </c>
      <c r="W9" s="27">
        <v>-0.5</v>
      </c>
    </row>
    <row r="10" spans="1:24" ht="12.75" customHeight="1" x14ac:dyDescent="0.25">
      <c r="A10" s="29">
        <v>4</v>
      </c>
      <c r="B10" s="7" t="s">
        <v>24</v>
      </c>
      <c r="C10" s="2">
        <v>0.6</v>
      </c>
      <c r="D10" s="2">
        <v>2.2999999999999998</v>
      </c>
      <c r="E10" s="2">
        <v>1.3</v>
      </c>
      <c r="F10" s="2">
        <v>-1.3</v>
      </c>
      <c r="G10" s="2">
        <v>-0.4</v>
      </c>
      <c r="H10" s="2">
        <v>2.9</v>
      </c>
      <c r="I10" s="2">
        <v>2.8</v>
      </c>
      <c r="J10" s="2">
        <v>0.7</v>
      </c>
      <c r="K10" s="2">
        <v>0.6</v>
      </c>
      <c r="L10" s="2">
        <v>0.3</v>
      </c>
      <c r="M10" s="2">
        <v>-2.1</v>
      </c>
      <c r="N10" s="2">
        <v>4.8</v>
      </c>
      <c r="O10" s="2">
        <v>0.2</v>
      </c>
      <c r="P10" s="2">
        <v>-3.4</v>
      </c>
      <c r="Q10" s="2">
        <v>0.9</v>
      </c>
      <c r="R10" s="2">
        <v>6.3</v>
      </c>
      <c r="S10" s="2">
        <v>2.6</v>
      </c>
      <c r="T10" s="2">
        <v>1.5</v>
      </c>
      <c r="U10" s="2">
        <v>4.7</v>
      </c>
      <c r="V10" s="12">
        <v>1.4</v>
      </c>
      <c r="W10" s="27">
        <v>-0.6</v>
      </c>
    </row>
    <row r="11" spans="1:24" ht="12.75" customHeight="1" x14ac:dyDescent="0.25">
      <c r="A11" s="29">
        <v>5</v>
      </c>
      <c r="B11" s="7" t="s">
        <v>26</v>
      </c>
      <c r="C11" s="2">
        <v>10.7</v>
      </c>
      <c r="D11" s="2">
        <v>9</v>
      </c>
      <c r="E11" s="2">
        <v>-13.5</v>
      </c>
      <c r="F11" s="2">
        <v>7.9</v>
      </c>
      <c r="G11" s="2">
        <v>2.4</v>
      </c>
      <c r="H11" s="2">
        <v>2.5</v>
      </c>
      <c r="I11" s="2">
        <v>4.0999999999999996</v>
      </c>
      <c r="J11" s="2">
        <v>-0.9</v>
      </c>
      <c r="K11" s="2">
        <v>-0.9</v>
      </c>
      <c r="L11" s="2">
        <v>-12.1</v>
      </c>
      <c r="M11" s="2">
        <v>-1.7</v>
      </c>
      <c r="N11" s="2">
        <v>-4</v>
      </c>
      <c r="O11" s="2">
        <v>1.8</v>
      </c>
      <c r="P11" s="2">
        <v>3.9</v>
      </c>
      <c r="Q11" s="2">
        <v>-5.9</v>
      </c>
      <c r="R11" s="2">
        <v>1.7</v>
      </c>
      <c r="S11" s="2">
        <v>9.9</v>
      </c>
      <c r="T11" s="2">
        <v>-3.3</v>
      </c>
      <c r="U11" s="2">
        <v>-1.1000000000000001</v>
      </c>
      <c r="V11" s="12">
        <v>4.9000000000000004</v>
      </c>
      <c r="W11" s="27">
        <v>0.1</v>
      </c>
    </row>
    <row r="12" spans="1:24" ht="12.75" customHeight="1" x14ac:dyDescent="0.25">
      <c r="A12" s="29">
        <v>6</v>
      </c>
      <c r="B12" s="6" t="s">
        <v>28</v>
      </c>
      <c r="C12" s="2">
        <v>-0.6</v>
      </c>
      <c r="D12" s="2">
        <v>-4.7</v>
      </c>
      <c r="E12" s="2">
        <v>5.0999999999999996</v>
      </c>
      <c r="F12" s="2">
        <v>6.4</v>
      </c>
      <c r="G12" s="2">
        <v>-7.1</v>
      </c>
      <c r="H12" s="2">
        <v>2.1</v>
      </c>
      <c r="I12" s="2">
        <v>2.2999999999999998</v>
      </c>
      <c r="J12" s="2">
        <v>5.3</v>
      </c>
      <c r="K12" s="2">
        <v>7</v>
      </c>
      <c r="L12" s="2">
        <v>1</v>
      </c>
      <c r="M12" s="2">
        <v>5.0999999999999996</v>
      </c>
      <c r="N12" s="2">
        <v>-3.9</v>
      </c>
      <c r="O12" s="2">
        <v>3.7</v>
      </c>
      <c r="P12" s="2">
        <v>9.6</v>
      </c>
      <c r="Q12" s="2">
        <v>9.6999999999999993</v>
      </c>
      <c r="R12" s="2">
        <v>4.5999999999999996</v>
      </c>
      <c r="S12" s="2">
        <v>13.2</v>
      </c>
      <c r="T12" s="2">
        <v>-7.1</v>
      </c>
      <c r="U12" s="2">
        <v>-16.600000000000001</v>
      </c>
      <c r="V12" s="12">
        <v>12</v>
      </c>
      <c r="W12" s="27">
        <v>12.7</v>
      </c>
    </row>
    <row r="13" spans="1:24" ht="12.75" customHeight="1" x14ac:dyDescent="0.25">
      <c r="A13" s="29">
        <v>7</v>
      </c>
      <c r="B13" s="7" t="s">
        <v>30</v>
      </c>
      <c r="C13" s="2">
        <v>-2.6</v>
      </c>
      <c r="D13" s="2">
        <v>-2.1</v>
      </c>
      <c r="E13" s="2">
        <v>4</v>
      </c>
      <c r="F13" s="2">
        <v>3.8</v>
      </c>
      <c r="G13" s="2">
        <v>-6.2</v>
      </c>
      <c r="H13" s="2">
        <v>0.2</v>
      </c>
      <c r="I13" s="2">
        <v>-3.6</v>
      </c>
      <c r="J13" s="2">
        <v>-0.7</v>
      </c>
      <c r="K13" s="2">
        <v>0.8</v>
      </c>
      <c r="L13" s="2">
        <v>1.3</v>
      </c>
      <c r="M13" s="2">
        <v>6</v>
      </c>
      <c r="N13" s="2">
        <v>8.6999999999999993</v>
      </c>
      <c r="O13" s="2">
        <v>3.9</v>
      </c>
      <c r="P13" s="2">
        <v>10</v>
      </c>
      <c r="Q13" s="2">
        <v>11</v>
      </c>
      <c r="R13" s="2">
        <v>10.199999999999999</v>
      </c>
      <c r="S13" s="2">
        <v>12.8</v>
      </c>
      <c r="T13" s="2">
        <v>-2</v>
      </c>
      <c r="U13" s="2">
        <v>-4.0999999999999996</v>
      </c>
      <c r="V13" s="12">
        <v>7.8</v>
      </c>
      <c r="W13" s="27">
        <v>15.6</v>
      </c>
    </row>
    <row r="14" spans="1:24" ht="12.75" customHeight="1" x14ac:dyDescent="0.25">
      <c r="A14" s="29">
        <v>8</v>
      </c>
      <c r="B14" s="7" t="s">
        <v>32</v>
      </c>
      <c r="C14" s="2">
        <v>1.9</v>
      </c>
      <c r="D14" s="2">
        <v>-2.4</v>
      </c>
      <c r="E14" s="2">
        <v>1.4</v>
      </c>
      <c r="F14" s="2">
        <v>-1</v>
      </c>
      <c r="G14" s="2">
        <v>-4.7</v>
      </c>
      <c r="H14" s="2">
        <v>0.5</v>
      </c>
      <c r="I14" s="2">
        <v>3.4</v>
      </c>
      <c r="J14" s="2">
        <v>5.8</v>
      </c>
      <c r="K14" s="2">
        <v>5.9</v>
      </c>
      <c r="L14" s="2">
        <v>-3.5</v>
      </c>
      <c r="M14" s="2">
        <v>-1.4</v>
      </c>
      <c r="N14" s="2">
        <v>-10.7</v>
      </c>
      <c r="O14" s="2">
        <v>-1.5</v>
      </c>
      <c r="P14" s="2">
        <v>5.8</v>
      </c>
      <c r="Q14" s="2">
        <v>-4.5</v>
      </c>
      <c r="R14" s="2">
        <v>-3.3</v>
      </c>
      <c r="S14" s="2">
        <v>4.3</v>
      </c>
      <c r="T14" s="2">
        <v>-5.8</v>
      </c>
      <c r="U14" s="2">
        <v>-10.5</v>
      </c>
      <c r="V14" s="12">
        <v>4.0999999999999996</v>
      </c>
      <c r="W14" s="27">
        <v>-0.1</v>
      </c>
    </row>
    <row r="15" spans="1:24" ht="12.75" customHeight="1" x14ac:dyDescent="0.25">
      <c r="A15" s="29">
        <v>9</v>
      </c>
      <c r="B15" s="7" t="s">
        <v>34</v>
      </c>
      <c r="C15" s="2">
        <v>0.8</v>
      </c>
      <c r="D15" s="2">
        <v>-19.2</v>
      </c>
      <c r="E15" s="2">
        <v>24</v>
      </c>
      <c r="F15" s="2">
        <v>44.6</v>
      </c>
      <c r="G15" s="2">
        <v>-15.7</v>
      </c>
      <c r="H15" s="2">
        <v>16.399999999999999</v>
      </c>
      <c r="I15" s="2">
        <v>36.299999999999997</v>
      </c>
      <c r="J15" s="2">
        <v>34.9</v>
      </c>
      <c r="K15" s="2">
        <v>33.5</v>
      </c>
      <c r="L15" s="2">
        <v>5.5</v>
      </c>
      <c r="M15" s="2">
        <v>10</v>
      </c>
      <c r="N15" s="2">
        <v>-31.2</v>
      </c>
      <c r="O15" s="2">
        <v>11</v>
      </c>
      <c r="P15" s="2">
        <v>13.5</v>
      </c>
      <c r="Q15" s="2">
        <v>23.8</v>
      </c>
      <c r="R15" s="2">
        <v>-4.7</v>
      </c>
      <c r="S15" s="2">
        <v>22.7</v>
      </c>
      <c r="T15" s="2">
        <v>-21</v>
      </c>
      <c r="U15" s="2">
        <v>-48.5</v>
      </c>
      <c r="V15" s="12">
        <v>41.9</v>
      </c>
      <c r="W15" s="27">
        <v>17</v>
      </c>
    </row>
    <row r="16" spans="1:24" ht="12.75" customHeight="1" x14ac:dyDescent="0.25">
      <c r="A16" s="29">
        <v>10</v>
      </c>
      <c r="B16" s="6" t="s">
        <v>36</v>
      </c>
      <c r="C16" s="2">
        <v>5.0999999999999996</v>
      </c>
      <c r="D16" s="2">
        <v>19.399999999999999</v>
      </c>
      <c r="E16" s="2">
        <v>10.1</v>
      </c>
      <c r="F16" s="2">
        <v>9</v>
      </c>
      <c r="G16" s="2">
        <v>-23.7</v>
      </c>
      <c r="H16" s="2">
        <v>-5</v>
      </c>
      <c r="I16" s="2">
        <v>-2.7</v>
      </c>
      <c r="J16" s="2">
        <v>6.1</v>
      </c>
      <c r="K16" s="2">
        <v>-3.6</v>
      </c>
      <c r="L16" s="2">
        <v>5.0999999999999996</v>
      </c>
      <c r="M16" s="2">
        <v>7.8</v>
      </c>
      <c r="N16" s="2">
        <v>-11.2</v>
      </c>
      <c r="O16" s="2">
        <v>10.8</v>
      </c>
      <c r="P16" s="2">
        <v>-3.8</v>
      </c>
      <c r="Q16" s="2">
        <v>-0.8</v>
      </c>
      <c r="R16" s="2">
        <v>2.5</v>
      </c>
      <c r="S16" s="2">
        <v>2.8</v>
      </c>
      <c r="T16" s="2">
        <v>0.6</v>
      </c>
      <c r="U16" s="2">
        <v>-4.4000000000000004</v>
      </c>
      <c r="V16" s="12">
        <v>-2.4</v>
      </c>
      <c r="W16" s="27">
        <v>0.5</v>
      </c>
    </row>
    <row r="17" spans="1:23" ht="12.75" customHeight="1" x14ac:dyDescent="0.25">
      <c r="A17" s="29">
        <v>11</v>
      </c>
      <c r="B17" s="6" t="s">
        <v>38</v>
      </c>
      <c r="C17" s="2">
        <v>6.6</v>
      </c>
      <c r="D17" s="2">
        <v>4.0999999999999996</v>
      </c>
      <c r="E17" s="2">
        <v>4.0999999999999996</v>
      </c>
      <c r="F17" s="2">
        <v>0.7</v>
      </c>
      <c r="G17" s="2">
        <v>-1.3</v>
      </c>
      <c r="H17" s="2">
        <v>3.4</v>
      </c>
      <c r="I17" s="2">
        <v>4.0999999999999996</v>
      </c>
      <c r="J17" s="2">
        <v>2.6</v>
      </c>
      <c r="K17" s="2">
        <v>-2.2999999999999998</v>
      </c>
      <c r="L17" s="2">
        <v>-5.4</v>
      </c>
      <c r="M17" s="2">
        <v>-7.5</v>
      </c>
      <c r="N17" s="2">
        <v>-13.2</v>
      </c>
      <c r="O17" s="2">
        <v>-7.6</v>
      </c>
      <c r="P17" s="2">
        <v>-2.6</v>
      </c>
      <c r="Q17" s="2">
        <v>2.6</v>
      </c>
      <c r="R17" s="2">
        <v>4.7</v>
      </c>
      <c r="S17" s="2">
        <v>5.2</v>
      </c>
      <c r="T17" s="2">
        <v>7</v>
      </c>
      <c r="U17" s="2">
        <v>5.5</v>
      </c>
      <c r="V17" s="12">
        <v>1.6</v>
      </c>
      <c r="W17" s="27">
        <v>-0.4</v>
      </c>
    </row>
    <row r="18" spans="1:23" ht="12.75" customHeight="1" x14ac:dyDescent="0.25">
      <c r="A18" s="29">
        <v>12</v>
      </c>
      <c r="B18" s="6" t="s">
        <v>40</v>
      </c>
      <c r="C18" s="2">
        <v>4.5999999999999996</v>
      </c>
      <c r="D18" s="2">
        <v>3.5</v>
      </c>
      <c r="E18" s="2">
        <v>2.9</v>
      </c>
      <c r="F18" s="2">
        <v>-4.5999999999999996</v>
      </c>
      <c r="G18" s="2">
        <v>-0.8</v>
      </c>
      <c r="H18" s="2">
        <v>0</v>
      </c>
      <c r="I18" s="2">
        <v>3</v>
      </c>
      <c r="J18" s="2">
        <v>4.0999999999999996</v>
      </c>
      <c r="K18" s="2">
        <v>1.7</v>
      </c>
      <c r="L18" s="2">
        <v>2.8</v>
      </c>
      <c r="M18" s="2">
        <v>-5.5</v>
      </c>
      <c r="N18" s="2">
        <v>-12</v>
      </c>
      <c r="O18" s="2">
        <v>5.4</v>
      </c>
      <c r="P18" s="2">
        <v>2.9</v>
      </c>
      <c r="Q18" s="2">
        <v>1.9</v>
      </c>
      <c r="R18" s="2">
        <v>2.9</v>
      </c>
      <c r="S18" s="2">
        <v>0.8</v>
      </c>
      <c r="T18" s="2">
        <v>0.5</v>
      </c>
      <c r="U18" s="2">
        <v>0</v>
      </c>
      <c r="V18" s="12">
        <v>1</v>
      </c>
      <c r="W18" s="27">
        <v>2.2999999999999998</v>
      </c>
    </row>
    <row r="19" spans="1:23" ht="12.75" customHeight="1" x14ac:dyDescent="0.25">
      <c r="A19" s="29">
        <v>13</v>
      </c>
      <c r="B19" s="7" t="s">
        <v>42</v>
      </c>
      <c r="C19" s="2">
        <v>7.8</v>
      </c>
      <c r="D19" s="2">
        <v>6</v>
      </c>
      <c r="E19" s="2">
        <v>4.9000000000000004</v>
      </c>
      <c r="F19" s="2">
        <v>-5.6</v>
      </c>
      <c r="G19" s="2">
        <v>-2.2999999999999998</v>
      </c>
      <c r="H19" s="2">
        <v>1.2</v>
      </c>
      <c r="I19" s="2">
        <v>3.6</v>
      </c>
      <c r="J19" s="2">
        <v>5.3</v>
      </c>
      <c r="K19" s="2">
        <v>3.4</v>
      </c>
      <c r="L19" s="2">
        <v>3.8</v>
      </c>
      <c r="M19" s="2">
        <v>-5.2</v>
      </c>
      <c r="N19" s="2">
        <v>-18.3</v>
      </c>
      <c r="O19" s="2">
        <v>9.3000000000000007</v>
      </c>
      <c r="P19" s="2">
        <v>6.4</v>
      </c>
      <c r="Q19" s="2">
        <v>3</v>
      </c>
      <c r="R19" s="2">
        <v>3</v>
      </c>
      <c r="S19" s="2">
        <v>3.1</v>
      </c>
      <c r="T19" s="2">
        <v>0.2</v>
      </c>
      <c r="U19" s="2">
        <v>-1.3</v>
      </c>
      <c r="V19" s="12">
        <v>2.5</v>
      </c>
      <c r="W19" s="27">
        <v>4</v>
      </c>
    </row>
    <row r="20" spans="1:23" ht="12.75" customHeight="1" x14ac:dyDescent="0.25">
      <c r="A20" s="29">
        <v>14</v>
      </c>
      <c r="B20" s="7" t="s">
        <v>44</v>
      </c>
      <c r="C20" s="2">
        <v>5.4</v>
      </c>
      <c r="D20" s="2">
        <v>3.1</v>
      </c>
      <c r="E20" s="2">
        <v>-0.5</v>
      </c>
      <c r="F20" s="2">
        <v>-6</v>
      </c>
      <c r="G20" s="2">
        <v>3</v>
      </c>
      <c r="H20" s="2">
        <v>-0.4</v>
      </c>
      <c r="I20" s="2">
        <v>2.9</v>
      </c>
      <c r="J20" s="2">
        <v>7.4</v>
      </c>
      <c r="K20" s="2">
        <v>1.1000000000000001</v>
      </c>
      <c r="L20" s="2">
        <v>-7.2</v>
      </c>
      <c r="M20" s="2">
        <v>-13.8</v>
      </c>
      <c r="N20" s="2">
        <v>-22</v>
      </c>
      <c r="O20" s="2">
        <v>3.1</v>
      </c>
      <c r="P20" s="2">
        <v>1.5</v>
      </c>
      <c r="Q20" s="2">
        <v>7.2</v>
      </c>
      <c r="R20" s="2">
        <v>4.4000000000000004</v>
      </c>
      <c r="S20" s="2">
        <v>1.3</v>
      </c>
      <c r="T20" s="2">
        <v>6.6</v>
      </c>
      <c r="U20" s="2">
        <v>4</v>
      </c>
      <c r="V20" s="12">
        <v>3.6</v>
      </c>
      <c r="W20" s="27">
        <v>-2.8</v>
      </c>
    </row>
    <row r="21" spans="1:23" ht="12.75" customHeight="1" x14ac:dyDescent="0.25">
      <c r="A21" s="29">
        <v>15</v>
      </c>
      <c r="B21" s="7" t="s">
        <v>46</v>
      </c>
      <c r="C21" s="2">
        <v>5.3</v>
      </c>
      <c r="D21" s="2">
        <v>1.8</v>
      </c>
      <c r="E21" s="2">
        <v>0.7</v>
      </c>
      <c r="F21" s="2">
        <v>-3.9</v>
      </c>
      <c r="G21" s="2">
        <v>-0.1</v>
      </c>
      <c r="H21" s="2">
        <v>0.8</v>
      </c>
      <c r="I21" s="2">
        <v>2.6</v>
      </c>
      <c r="J21" s="2">
        <v>3.3</v>
      </c>
      <c r="K21" s="2">
        <v>2.9</v>
      </c>
      <c r="L21" s="2">
        <v>0.1</v>
      </c>
      <c r="M21" s="2">
        <v>-12.7</v>
      </c>
      <c r="N21" s="2">
        <v>-22.8</v>
      </c>
      <c r="O21" s="2">
        <v>3.2</v>
      </c>
      <c r="P21" s="2">
        <v>0.6</v>
      </c>
      <c r="Q21" s="2">
        <v>3.4</v>
      </c>
      <c r="R21" s="2">
        <v>3.7</v>
      </c>
      <c r="S21" s="2">
        <v>3.6</v>
      </c>
      <c r="T21" s="2">
        <v>1.8</v>
      </c>
      <c r="U21" s="2">
        <v>1.8</v>
      </c>
      <c r="V21" s="12">
        <v>1</v>
      </c>
      <c r="W21" s="27">
        <v>0</v>
      </c>
    </row>
    <row r="22" spans="1:23" ht="12.75" customHeight="1" x14ac:dyDescent="0.25">
      <c r="A22" s="29">
        <v>16</v>
      </c>
      <c r="B22" s="7" t="s">
        <v>48</v>
      </c>
      <c r="C22" s="2">
        <v>3.7</v>
      </c>
      <c r="D22" s="2">
        <v>-0.9</v>
      </c>
      <c r="E22" s="2">
        <v>-4.8</v>
      </c>
      <c r="F22" s="2">
        <v>-8.4</v>
      </c>
      <c r="G22" s="2">
        <v>2</v>
      </c>
      <c r="H22" s="2">
        <v>-3.6</v>
      </c>
      <c r="I22" s="2">
        <v>9.6999999999999993</v>
      </c>
      <c r="J22" s="2">
        <v>0.2</v>
      </c>
      <c r="K22" s="2">
        <v>-1.4</v>
      </c>
      <c r="L22" s="2">
        <v>3.2</v>
      </c>
      <c r="M22" s="2">
        <v>0.9</v>
      </c>
      <c r="N22" s="2">
        <v>-26.1</v>
      </c>
      <c r="O22" s="2">
        <v>23.1</v>
      </c>
      <c r="P22" s="2">
        <v>7.4</v>
      </c>
      <c r="Q22" s="2">
        <v>-0.3</v>
      </c>
      <c r="R22" s="2">
        <v>3.5</v>
      </c>
      <c r="S22" s="2">
        <v>0</v>
      </c>
      <c r="T22" s="2">
        <v>-5.9</v>
      </c>
      <c r="U22" s="2">
        <v>-4.3</v>
      </c>
      <c r="V22" s="12">
        <v>-1.2</v>
      </c>
      <c r="W22" s="27">
        <v>5.5</v>
      </c>
    </row>
    <row r="23" spans="1:23" ht="12.75" customHeight="1" x14ac:dyDescent="0.25">
      <c r="A23" s="29">
        <v>17</v>
      </c>
      <c r="B23" s="7" t="s">
        <v>50</v>
      </c>
      <c r="C23" s="2">
        <v>3.4</v>
      </c>
      <c r="D23" s="2">
        <v>0.6</v>
      </c>
      <c r="E23" s="2">
        <v>3.6</v>
      </c>
      <c r="F23" s="2">
        <v>-6.7</v>
      </c>
      <c r="G23" s="2">
        <v>-2.6</v>
      </c>
      <c r="H23" s="2">
        <v>-1.7</v>
      </c>
      <c r="I23" s="2">
        <v>-0.4</v>
      </c>
      <c r="J23" s="2">
        <v>4.7</v>
      </c>
      <c r="K23" s="2">
        <v>5.6</v>
      </c>
      <c r="L23" s="2">
        <v>4.2</v>
      </c>
      <c r="M23" s="2">
        <v>-3.1</v>
      </c>
      <c r="N23" s="2">
        <v>-21.7</v>
      </c>
      <c r="O23" s="2">
        <v>4.9000000000000004</v>
      </c>
      <c r="P23" s="2">
        <v>6.8</v>
      </c>
      <c r="Q23" s="2">
        <v>3.7</v>
      </c>
      <c r="R23" s="2">
        <v>1.5</v>
      </c>
      <c r="S23" s="2">
        <v>2</v>
      </c>
      <c r="T23" s="2">
        <v>-2.5</v>
      </c>
      <c r="U23" s="2">
        <v>-3.5</v>
      </c>
      <c r="V23" s="12">
        <v>6.3</v>
      </c>
      <c r="W23" s="27">
        <v>4.0999999999999996</v>
      </c>
    </row>
    <row r="24" spans="1:23" ht="12.75" customHeight="1" x14ac:dyDescent="0.25">
      <c r="A24" s="29">
        <v>18</v>
      </c>
      <c r="B24" s="7" t="s">
        <v>52</v>
      </c>
      <c r="C24" s="2">
        <v>2.2000000000000002</v>
      </c>
      <c r="D24" s="2">
        <v>-1.8</v>
      </c>
      <c r="E24" s="2">
        <v>6</v>
      </c>
      <c r="F24" s="2">
        <v>-10.8</v>
      </c>
      <c r="G24" s="2">
        <v>-7.2</v>
      </c>
      <c r="H24" s="2">
        <v>0.7</v>
      </c>
      <c r="I24" s="2">
        <v>3.9</v>
      </c>
      <c r="J24" s="2">
        <v>8.1</v>
      </c>
      <c r="K24" s="2">
        <v>5</v>
      </c>
      <c r="L24" s="2">
        <v>3.9</v>
      </c>
      <c r="M24" s="2">
        <v>-2.1</v>
      </c>
      <c r="N24" s="2">
        <v>-21.4</v>
      </c>
      <c r="O24" s="2">
        <v>11.4</v>
      </c>
      <c r="P24" s="2">
        <v>12.9</v>
      </c>
      <c r="Q24" s="2">
        <v>7.3</v>
      </c>
      <c r="R24" s="2">
        <v>-3.4</v>
      </c>
      <c r="S24" s="2">
        <v>1.3</v>
      </c>
      <c r="T24" s="2">
        <v>-8.4</v>
      </c>
      <c r="U24" s="2">
        <v>-8</v>
      </c>
      <c r="V24" s="12">
        <v>7.3</v>
      </c>
      <c r="W24" s="27">
        <v>2.9</v>
      </c>
    </row>
    <row r="25" spans="1:23" ht="12.75" customHeight="1" x14ac:dyDescent="0.25">
      <c r="A25" s="29">
        <v>19</v>
      </c>
      <c r="B25" s="7" t="s">
        <v>54</v>
      </c>
      <c r="C25" s="2">
        <v>17.7</v>
      </c>
      <c r="D25" s="2">
        <v>19.2</v>
      </c>
      <c r="E25" s="2">
        <v>25.7</v>
      </c>
      <c r="F25" s="2">
        <v>-5.3</v>
      </c>
      <c r="G25" s="2">
        <v>-11.1</v>
      </c>
      <c r="H25" s="2">
        <v>7.7</v>
      </c>
      <c r="I25" s="2">
        <v>9</v>
      </c>
      <c r="J25" s="2">
        <v>6.8</v>
      </c>
      <c r="K25" s="2">
        <v>10.8</v>
      </c>
      <c r="L25" s="2">
        <v>11.4</v>
      </c>
      <c r="M25" s="2">
        <v>2.4</v>
      </c>
      <c r="N25" s="2">
        <v>-13.3</v>
      </c>
      <c r="O25" s="2">
        <v>6.3</v>
      </c>
      <c r="P25" s="2">
        <v>2.7</v>
      </c>
      <c r="Q25" s="2">
        <v>-0.3</v>
      </c>
      <c r="R25" s="2">
        <v>0.8</v>
      </c>
      <c r="S25" s="2">
        <v>0.4</v>
      </c>
      <c r="T25" s="2">
        <v>1.5</v>
      </c>
      <c r="U25" s="2">
        <v>0.7</v>
      </c>
      <c r="V25" s="12">
        <v>4</v>
      </c>
      <c r="W25" s="27">
        <v>7.6</v>
      </c>
    </row>
    <row r="26" spans="1:23" ht="12.75" customHeight="1" x14ac:dyDescent="0.25">
      <c r="A26" s="29">
        <v>20</v>
      </c>
      <c r="B26" s="7" t="s">
        <v>56</v>
      </c>
      <c r="C26" s="2">
        <v>3.7</v>
      </c>
      <c r="D26" s="2">
        <v>2.5</v>
      </c>
      <c r="E26" s="2">
        <v>5.8</v>
      </c>
      <c r="F26" s="2">
        <v>-11.5</v>
      </c>
      <c r="G26" s="2">
        <v>-8</v>
      </c>
      <c r="H26" s="2">
        <v>-2.5</v>
      </c>
      <c r="I26" s="2">
        <v>1</v>
      </c>
      <c r="J26" s="2">
        <v>1.5</v>
      </c>
      <c r="K26" s="2">
        <v>0.2</v>
      </c>
      <c r="L26" s="2">
        <v>3</v>
      </c>
      <c r="M26" s="2">
        <v>-4</v>
      </c>
      <c r="N26" s="2">
        <v>-19.8</v>
      </c>
      <c r="O26" s="2">
        <v>3.5</v>
      </c>
      <c r="P26" s="2">
        <v>5.3</v>
      </c>
      <c r="Q26" s="2">
        <v>2.2999999999999998</v>
      </c>
      <c r="R26" s="2">
        <v>0.7</v>
      </c>
      <c r="S26" s="2">
        <v>2.2999999999999998</v>
      </c>
      <c r="T26" s="2">
        <v>0.2</v>
      </c>
      <c r="U26" s="2">
        <v>-0.2</v>
      </c>
      <c r="V26" s="12">
        <v>2.1</v>
      </c>
      <c r="W26" s="27">
        <v>1.4</v>
      </c>
    </row>
    <row r="27" spans="1:23" ht="12.75" customHeight="1" x14ac:dyDescent="0.25">
      <c r="A27" s="29">
        <v>21</v>
      </c>
      <c r="B27" s="7" t="s">
        <v>58</v>
      </c>
      <c r="C27" s="2">
        <v>4.9000000000000004</v>
      </c>
      <c r="D27" s="2">
        <v>12</v>
      </c>
      <c r="E27" s="2">
        <v>-4.5</v>
      </c>
      <c r="F27" s="2">
        <v>-4.5</v>
      </c>
      <c r="G27" s="2">
        <v>5.5</v>
      </c>
      <c r="H27" s="2">
        <v>2.6</v>
      </c>
      <c r="I27" s="2">
        <v>2.9</v>
      </c>
      <c r="J27" s="2">
        <v>2.6</v>
      </c>
      <c r="K27" s="2">
        <v>0.8</v>
      </c>
      <c r="L27" s="2">
        <v>-3.5</v>
      </c>
      <c r="M27" s="2">
        <v>-18.8</v>
      </c>
      <c r="N27" s="2">
        <v>-20.2</v>
      </c>
      <c r="O27" s="2">
        <v>25.9</v>
      </c>
      <c r="P27" s="2">
        <v>12.9</v>
      </c>
      <c r="Q27" s="2">
        <v>1</v>
      </c>
      <c r="R27" s="2">
        <v>9.3000000000000007</v>
      </c>
      <c r="S27" s="2">
        <v>9.8000000000000007</v>
      </c>
      <c r="T27" s="2">
        <v>6.1</v>
      </c>
      <c r="U27" s="2">
        <v>3.7</v>
      </c>
      <c r="V27" s="12">
        <v>0.4</v>
      </c>
      <c r="W27" s="27">
        <v>4.5</v>
      </c>
    </row>
    <row r="28" spans="1:23" ht="12.75" customHeight="1" x14ac:dyDescent="0.25">
      <c r="A28" s="29">
        <v>22</v>
      </c>
      <c r="B28" s="7" t="s">
        <v>60</v>
      </c>
      <c r="C28" s="2">
        <v>17.399999999999999</v>
      </c>
      <c r="D28" s="2">
        <v>-3</v>
      </c>
      <c r="E28" s="2">
        <v>-12.7</v>
      </c>
      <c r="F28" s="2">
        <v>9.3000000000000007</v>
      </c>
      <c r="G28" s="2">
        <v>-3.9</v>
      </c>
      <c r="H28" s="2">
        <v>-4.5</v>
      </c>
      <c r="I28" s="2">
        <v>-0.7</v>
      </c>
      <c r="J28" s="2">
        <v>12.7</v>
      </c>
      <c r="K28" s="2">
        <v>0.5</v>
      </c>
      <c r="L28" s="2">
        <v>20.7</v>
      </c>
      <c r="M28" s="2">
        <v>-0.6</v>
      </c>
      <c r="N28" s="2">
        <v>-9.3000000000000007</v>
      </c>
      <c r="O28" s="2">
        <v>-0.7</v>
      </c>
      <c r="P28" s="2">
        <v>1.7</v>
      </c>
      <c r="Q28" s="2">
        <v>10.4</v>
      </c>
      <c r="R28" s="2">
        <v>3.8</v>
      </c>
      <c r="S28" s="2">
        <v>4.7</v>
      </c>
      <c r="T28" s="2">
        <v>1.5</v>
      </c>
      <c r="U28" s="2">
        <v>-5.5</v>
      </c>
      <c r="V28" s="12">
        <v>0.2</v>
      </c>
      <c r="W28" s="27">
        <v>6</v>
      </c>
    </row>
    <row r="29" spans="1:23" ht="12.75" customHeight="1" x14ac:dyDescent="0.25">
      <c r="A29" s="29">
        <v>23</v>
      </c>
      <c r="B29" s="7" t="s">
        <v>62</v>
      </c>
      <c r="C29" s="2">
        <v>6.4</v>
      </c>
      <c r="D29" s="2">
        <v>2.1</v>
      </c>
      <c r="E29" s="2">
        <v>5.6</v>
      </c>
      <c r="F29" s="2">
        <v>-4.9000000000000004</v>
      </c>
      <c r="G29" s="2">
        <v>2.5</v>
      </c>
      <c r="H29" s="2">
        <v>-1.3</v>
      </c>
      <c r="I29" s="2">
        <v>2.2000000000000002</v>
      </c>
      <c r="J29" s="2">
        <v>3.8</v>
      </c>
      <c r="K29" s="2">
        <v>-0.6</v>
      </c>
      <c r="L29" s="2">
        <v>-3</v>
      </c>
      <c r="M29" s="2">
        <v>-13.2</v>
      </c>
      <c r="N29" s="2">
        <v>-24.7</v>
      </c>
      <c r="O29" s="2">
        <v>-3.8</v>
      </c>
      <c r="P29" s="2">
        <v>-2</v>
      </c>
      <c r="Q29" s="2">
        <v>12</v>
      </c>
      <c r="R29" s="2">
        <v>0.9</v>
      </c>
      <c r="S29" s="2">
        <v>0.6</v>
      </c>
      <c r="T29" s="2">
        <v>5.6</v>
      </c>
      <c r="U29" s="2">
        <v>0</v>
      </c>
      <c r="V29" s="12">
        <v>0.4</v>
      </c>
      <c r="W29" s="27">
        <v>0.1</v>
      </c>
    </row>
    <row r="30" spans="1:23" ht="12.75" customHeight="1" x14ac:dyDescent="0.25">
      <c r="A30" s="29">
        <v>24</v>
      </c>
      <c r="B30" s="7" t="s">
        <v>64</v>
      </c>
      <c r="C30" s="2">
        <v>4.3</v>
      </c>
      <c r="D30" s="2">
        <v>-2</v>
      </c>
      <c r="E30" s="2">
        <v>11.2</v>
      </c>
      <c r="F30" s="2">
        <v>-8.6</v>
      </c>
      <c r="G30" s="2">
        <v>6</v>
      </c>
      <c r="H30" s="2">
        <v>2.6</v>
      </c>
      <c r="I30" s="2">
        <v>0</v>
      </c>
      <c r="J30" s="2">
        <v>8.5</v>
      </c>
      <c r="K30" s="2">
        <v>2.8</v>
      </c>
      <c r="L30" s="2">
        <v>-0.2</v>
      </c>
      <c r="M30" s="2">
        <v>3.7</v>
      </c>
      <c r="N30" s="2">
        <v>-6.4</v>
      </c>
      <c r="O30" s="2">
        <v>-1.6</v>
      </c>
      <c r="P30" s="2">
        <v>-1</v>
      </c>
      <c r="Q30" s="2">
        <v>-5.0999999999999996</v>
      </c>
      <c r="R30" s="2">
        <v>6.5</v>
      </c>
      <c r="S30" s="2">
        <v>-3.3</v>
      </c>
      <c r="T30" s="2">
        <v>1.3</v>
      </c>
      <c r="U30" s="2">
        <v>0.2</v>
      </c>
      <c r="V30" s="12">
        <v>1.3</v>
      </c>
      <c r="W30" s="27">
        <v>2.5</v>
      </c>
    </row>
    <row r="31" spans="1:23" ht="12.75" customHeight="1" x14ac:dyDescent="0.25">
      <c r="A31" s="29">
        <v>25</v>
      </c>
      <c r="B31" s="7" t="s">
        <v>66</v>
      </c>
      <c r="C31" s="2">
        <v>0.6</v>
      </c>
      <c r="D31" s="2">
        <v>0.3</v>
      </c>
      <c r="E31" s="2">
        <v>0.1</v>
      </c>
      <c r="F31" s="2">
        <v>-3.2</v>
      </c>
      <c r="G31" s="2">
        <v>1.1000000000000001</v>
      </c>
      <c r="H31" s="2">
        <v>-1.4</v>
      </c>
      <c r="I31" s="2">
        <v>2.2999999999999998</v>
      </c>
      <c r="J31" s="2">
        <v>2.7</v>
      </c>
      <c r="K31" s="2">
        <v>-0.1</v>
      </c>
      <c r="L31" s="2">
        <v>1.9</v>
      </c>
      <c r="M31" s="2">
        <v>-5.7</v>
      </c>
      <c r="N31" s="2">
        <v>-5.7</v>
      </c>
      <c r="O31" s="2">
        <v>2</v>
      </c>
      <c r="P31" s="2">
        <v>-0.2</v>
      </c>
      <c r="Q31" s="2">
        <v>1</v>
      </c>
      <c r="R31" s="2">
        <v>2.7</v>
      </c>
      <c r="S31" s="2">
        <v>-1.3</v>
      </c>
      <c r="T31" s="2">
        <v>0.9</v>
      </c>
      <c r="U31" s="2">
        <v>1.4</v>
      </c>
      <c r="V31" s="12">
        <v>-0.6</v>
      </c>
      <c r="W31" s="27">
        <v>0.6</v>
      </c>
    </row>
    <row r="32" spans="1:23" ht="12.75" customHeight="1" x14ac:dyDescent="0.25">
      <c r="A32" s="29">
        <v>26</v>
      </c>
      <c r="B32" s="7" t="s">
        <v>68</v>
      </c>
      <c r="C32" s="2">
        <v>2.2999999999999998</v>
      </c>
      <c r="D32" s="2">
        <v>-2.6</v>
      </c>
      <c r="E32" s="2">
        <v>1.4</v>
      </c>
      <c r="F32" s="2">
        <v>-0.6</v>
      </c>
      <c r="G32" s="2">
        <v>-1.3</v>
      </c>
      <c r="H32" s="2">
        <v>1.3</v>
      </c>
      <c r="I32" s="2">
        <v>0.1</v>
      </c>
      <c r="J32" s="2">
        <v>3.6</v>
      </c>
      <c r="K32" s="2">
        <v>0.7</v>
      </c>
      <c r="L32" s="2">
        <v>0.5</v>
      </c>
      <c r="M32" s="2">
        <v>-1.2</v>
      </c>
      <c r="N32" s="2">
        <v>0.8</v>
      </c>
      <c r="O32" s="2">
        <v>-0.5</v>
      </c>
      <c r="P32" s="2">
        <v>-1.6</v>
      </c>
      <c r="Q32" s="2">
        <v>0.9</v>
      </c>
      <c r="R32" s="2">
        <v>1.7</v>
      </c>
      <c r="S32" s="2">
        <v>-0.6</v>
      </c>
      <c r="T32" s="2">
        <v>3.6</v>
      </c>
      <c r="U32" s="2">
        <v>1.3</v>
      </c>
      <c r="V32" s="12">
        <v>1.3</v>
      </c>
      <c r="W32" s="27">
        <v>0.9</v>
      </c>
    </row>
    <row r="33" spans="1:23" ht="12.75" customHeight="1" x14ac:dyDescent="0.25">
      <c r="A33" s="29">
        <v>27</v>
      </c>
      <c r="B33" s="7" t="s">
        <v>70</v>
      </c>
      <c r="C33" s="2">
        <v>-1.4</v>
      </c>
      <c r="D33" s="2">
        <v>1.1000000000000001</v>
      </c>
      <c r="E33" s="2">
        <v>-2</v>
      </c>
      <c r="F33" s="2">
        <v>-10</v>
      </c>
      <c r="G33" s="2">
        <v>-0.6</v>
      </c>
      <c r="H33" s="2">
        <v>-4.2</v>
      </c>
      <c r="I33" s="2">
        <v>0.2</v>
      </c>
      <c r="J33" s="2">
        <v>1</v>
      </c>
      <c r="K33" s="2">
        <v>-9.9</v>
      </c>
      <c r="L33" s="2">
        <v>-11.4</v>
      </c>
      <c r="M33" s="2">
        <v>-15.1</v>
      </c>
      <c r="N33" s="2">
        <v>-19</v>
      </c>
      <c r="O33" s="2">
        <v>5</v>
      </c>
      <c r="P33" s="2">
        <v>-2.2999999999999998</v>
      </c>
      <c r="Q33" s="2">
        <v>-2.4</v>
      </c>
      <c r="R33" s="2">
        <v>3.7</v>
      </c>
      <c r="S33" s="2">
        <v>1.7</v>
      </c>
      <c r="T33" s="2">
        <v>-3.5</v>
      </c>
      <c r="U33" s="2">
        <v>-2</v>
      </c>
      <c r="V33" s="12">
        <v>2.4</v>
      </c>
      <c r="W33" s="27">
        <v>2.2999999999999998</v>
      </c>
    </row>
    <row r="34" spans="1:23" ht="12.75" customHeight="1" x14ac:dyDescent="0.25">
      <c r="A34" s="29">
        <v>28</v>
      </c>
      <c r="B34" s="7" t="s">
        <v>72</v>
      </c>
      <c r="C34" s="2">
        <v>-10</v>
      </c>
      <c r="D34" s="2">
        <v>-4.0999999999999996</v>
      </c>
      <c r="E34" s="2">
        <v>-1.4</v>
      </c>
      <c r="F34" s="2">
        <v>-22.1</v>
      </c>
      <c r="G34" s="2">
        <v>-13</v>
      </c>
      <c r="H34" s="2">
        <v>-12.3</v>
      </c>
      <c r="I34" s="2">
        <v>-13.2</v>
      </c>
      <c r="J34" s="2">
        <v>2.2000000000000002</v>
      </c>
      <c r="K34" s="2">
        <v>-3.7</v>
      </c>
      <c r="L34" s="2">
        <v>-24.9</v>
      </c>
      <c r="M34" s="2">
        <v>-12.1</v>
      </c>
      <c r="N34" s="2">
        <v>-10.1</v>
      </c>
      <c r="O34" s="2">
        <v>-5.3</v>
      </c>
      <c r="P34" s="2">
        <v>4.3</v>
      </c>
      <c r="Q34" s="2">
        <v>-24.8</v>
      </c>
      <c r="R34" s="2">
        <v>-0.7</v>
      </c>
      <c r="S34" s="2">
        <v>-4.2</v>
      </c>
      <c r="T34" s="2">
        <v>-3.4</v>
      </c>
      <c r="U34" s="2">
        <v>-1.7</v>
      </c>
      <c r="V34" s="12">
        <v>2.7</v>
      </c>
      <c r="W34" s="27">
        <v>4</v>
      </c>
    </row>
    <row r="35" spans="1:23" ht="12.75" customHeight="1" x14ac:dyDescent="0.25">
      <c r="A35" s="29">
        <v>29</v>
      </c>
      <c r="B35" s="7" t="s">
        <v>74</v>
      </c>
      <c r="C35" s="2">
        <v>0.2</v>
      </c>
      <c r="D35" s="2">
        <v>1.2</v>
      </c>
      <c r="E35" s="2">
        <v>-2.9</v>
      </c>
      <c r="F35" s="2">
        <v>-5</v>
      </c>
      <c r="G35" s="2">
        <v>0.6</v>
      </c>
      <c r="H35" s="2">
        <v>-3</v>
      </c>
      <c r="I35" s="2">
        <v>0.2</v>
      </c>
      <c r="J35" s="2">
        <v>-0.2</v>
      </c>
      <c r="K35" s="2">
        <v>-1.2</v>
      </c>
      <c r="L35" s="2">
        <v>1</v>
      </c>
      <c r="M35" s="2">
        <v>-4.5999999999999996</v>
      </c>
      <c r="N35" s="2">
        <v>-9.6999999999999993</v>
      </c>
      <c r="O35" s="2">
        <v>1.5</v>
      </c>
      <c r="P35" s="2">
        <v>0.2</v>
      </c>
      <c r="Q35" s="2">
        <v>1.7</v>
      </c>
      <c r="R35" s="2">
        <v>-0.1</v>
      </c>
      <c r="S35" s="2">
        <v>-0.9</v>
      </c>
      <c r="T35" s="2">
        <v>-0.8</v>
      </c>
      <c r="U35" s="2">
        <v>-1</v>
      </c>
      <c r="V35" s="12">
        <v>-2.2000000000000002</v>
      </c>
      <c r="W35" s="27">
        <v>0.4</v>
      </c>
    </row>
    <row r="36" spans="1:23" ht="12.75" customHeight="1" x14ac:dyDescent="0.25">
      <c r="A36" s="29">
        <v>30</v>
      </c>
      <c r="B36" s="7" t="s">
        <v>76</v>
      </c>
      <c r="C36" s="2">
        <v>1.1000000000000001</v>
      </c>
      <c r="D36" s="2">
        <v>1.2</v>
      </c>
      <c r="E36" s="2">
        <v>1.4</v>
      </c>
      <c r="F36" s="2">
        <v>-2.2999999999999998</v>
      </c>
      <c r="G36" s="2">
        <v>-1.4</v>
      </c>
      <c r="H36" s="2">
        <v>-4.9000000000000004</v>
      </c>
      <c r="I36" s="2">
        <v>-0.2</v>
      </c>
      <c r="J36" s="2">
        <v>-1</v>
      </c>
      <c r="K36" s="2">
        <v>-2.2000000000000002</v>
      </c>
      <c r="L36" s="2">
        <v>1.3</v>
      </c>
      <c r="M36" s="2">
        <v>-5.8</v>
      </c>
      <c r="N36" s="2">
        <v>-15.1</v>
      </c>
      <c r="O36" s="2">
        <v>-0.5</v>
      </c>
      <c r="P36" s="2">
        <v>-1</v>
      </c>
      <c r="Q36" s="2">
        <v>-1.5</v>
      </c>
      <c r="R36" s="2">
        <v>-0.2</v>
      </c>
      <c r="S36" s="2">
        <v>-1.6</v>
      </c>
      <c r="T36" s="2">
        <v>-0.7</v>
      </c>
      <c r="U36" s="2">
        <v>2.6</v>
      </c>
      <c r="V36" s="12">
        <v>-3.8</v>
      </c>
      <c r="W36" s="27">
        <v>0.7</v>
      </c>
    </row>
    <row r="37" spans="1:23" ht="12.75" customHeight="1" x14ac:dyDescent="0.25">
      <c r="A37" s="29">
        <v>31</v>
      </c>
      <c r="B37" s="7" t="s">
        <v>78</v>
      </c>
      <c r="C37" s="2">
        <v>-1.3</v>
      </c>
      <c r="D37" s="2">
        <v>2.7</v>
      </c>
      <c r="E37" s="2">
        <v>-0.4</v>
      </c>
      <c r="F37" s="2">
        <v>0.8</v>
      </c>
      <c r="G37" s="2">
        <v>3.4</v>
      </c>
      <c r="H37" s="2">
        <v>-5.3</v>
      </c>
      <c r="I37" s="2">
        <v>8.8000000000000007</v>
      </c>
      <c r="J37" s="2">
        <v>5.7</v>
      </c>
      <c r="K37" s="2">
        <v>-0.9</v>
      </c>
      <c r="L37" s="2">
        <v>2.8</v>
      </c>
      <c r="M37" s="2">
        <v>-4.0999999999999996</v>
      </c>
      <c r="N37" s="2">
        <v>-0.2</v>
      </c>
      <c r="O37" s="2">
        <v>-2.2999999999999998</v>
      </c>
      <c r="P37" s="2">
        <v>2.8</v>
      </c>
      <c r="Q37" s="2">
        <v>0.8</v>
      </c>
      <c r="R37" s="2">
        <v>3.8</v>
      </c>
      <c r="S37" s="2">
        <v>-3</v>
      </c>
      <c r="T37" s="2">
        <v>-0.2</v>
      </c>
      <c r="U37" s="2">
        <v>4</v>
      </c>
      <c r="V37" s="12">
        <v>1.2</v>
      </c>
      <c r="W37" s="27">
        <v>1.6</v>
      </c>
    </row>
    <row r="38" spans="1:23" ht="12.75" customHeight="1" x14ac:dyDescent="0.25">
      <c r="A38" s="29">
        <v>32</v>
      </c>
      <c r="B38" s="7" t="s">
        <v>80</v>
      </c>
      <c r="C38" s="2">
        <v>0.9</v>
      </c>
      <c r="D38" s="2">
        <v>1.5</v>
      </c>
      <c r="E38" s="2">
        <v>-0.1</v>
      </c>
      <c r="F38" s="2">
        <v>-2.2999999999999998</v>
      </c>
      <c r="G38" s="2">
        <v>5.7</v>
      </c>
      <c r="H38" s="2">
        <v>-0.3</v>
      </c>
      <c r="I38" s="2">
        <v>4.8</v>
      </c>
      <c r="J38" s="2">
        <v>1.8</v>
      </c>
      <c r="K38" s="2">
        <v>2</v>
      </c>
      <c r="L38" s="2">
        <v>7</v>
      </c>
      <c r="M38" s="2">
        <v>-9.6999999999999993</v>
      </c>
      <c r="N38" s="2">
        <v>-11.4</v>
      </c>
      <c r="O38" s="2">
        <v>7.6</v>
      </c>
      <c r="P38" s="2">
        <v>-1.6</v>
      </c>
      <c r="Q38" s="2">
        <v>1.4</v>
      </c>
      <c r="R38" s="2">
        <v>4</v>
      </c>
      <c r="S38" s="2">
        <v>-1.4</v>
      </c>
      <c r="T38" s="2">
        <v>-0.7</v>
      </c>
      <c r="U38" s="2">
        <v>0.9</v>
      </c>
      <c r="V38" s="12">
        <v>-2.7</v>
      </c>
      <c r="W38" s="27">
        <v>-0.3</v>
      </c>
    </row>
    <row r="39" spans="1:23" ht="12.75" customHeight="1" x14ac:dyDescent="0.25">
      <c r="A39" s="29">
        <v>33</v>
      </c>
      <c r="B39" s="7" t="s">
        <v>82</v>
      </c>
      <c r="C39" s="2">
        <v>3.6</v>
      </c>
      <c r="D39" s="2">
        <v>5.2</v>
      </c>
      <c r="E39" s="2">
        <v>1.4</v>
      </c>
      <c r="F39" s="2">
        <v>-5.8</v>
      </c>
      <c r="G39" s="2">
        <v>2</v>
      </c>
      <c r="H39" s="2">
        <v>-0.5</v>
      </c>
      <c r="I39" s="2">
        <v>1.1000000000000001</v>
      </c>
      <c r="J39" s="2">
        <v>1</v>
      </c>
      <c r="K39" s="2">
        <v>-0.6</v>
      </c>
      <c r="L39" s="2">
        <v>-2</v>
      </c>
      <c r="M39" s="2">
        <v>-9.9</v>
      </c>
      <c r="N39" s="2">
        <v>-15.1</v>
      </c>
      <c r="O39" s="2">
        <v>8.1999999999999993</v>
      </c>
      <c r="P39" s="2">
        <v>1.3</v>
      </c>
      <c r="Q39" s="2">
        <v>5</v>
      </c>
      <c r="R39" s="2">
        <v>1.5</v>
      </c>
      <c r="S39" s="2">
        <v>2</v>
      </c>
      <c r="T39" s="2">
        <v>2.2000000000000002</v>
      </c>
      <c r="U39" s="2">
        <v>0.8</v>
      </c>
      <c r="V39" s="12">
        <v>-3</v>
      </c>
      <c r="W39" s="27">
        <v>-0.8</v>
      </c>
    </row>
    <row r="40" spans="1:23" ht="12.75" customHeight="1" x14ac:dyDescent="0.25">
      <c r="A40" s="29">
        <v>34</v>
      </c>
      <c r="B40" s="6" t="s">
        <v>84</v>
      </c>
      <c r="C40" s="2">
        <v>5.5</v>
      </c>
      <c r="D40" s="2">
        <v>6.4</v>
      </c>
      <c r="E40" s="2">
        <v>4.7</v>
      </c>
      <c r="F40" s="2">
        <v>-0.2</v>
      </c>
      <c r="G40" s="2">
        <v>4.3</v>
      </c>
      <c r="H40" s="2">
        <v>4.2</v>
      </c>
      <c r="I40" s="2">
        <v>5.6</v>
      </c>
      <c r="J40" s="2">
        <v>5.0999999999999996</v>
      </c>
      <c r="K40" s="2">
        <v>3.6</v>
      </c>
      <c r="L40" s="2">
        <v>3.8</v>
      </c>
      <c r="M40" s="2">
        <v>1.1000000000000001</v>
      </c>
      <c r="N40" s="2">
        <v>-16.899999999999999</v>
      </c>
      <c r="O40" s="2">
        <v>16.7</v>
      </c>
      <c r="P40" s="2">
        <v>9.5</v>
      </c>
      <c r="Q40" s="2">
        <v>5.5</v>
      </c>
      <c r="R40" s="2">
        <v>3</v>
      </c>
      <c r="S40" s="2">
        <v>3.7</v>
      </c>
      <c r="T40" s="2">
        <v>0.7</v>
      </c>
      <c r="U40" s="2">
        <v>-1.2</v>
      </c>
      <c r="V40" s="12">
        <v>4.0999999999999996</v>
      </c>
      <c r="W40" s="27">
        <v>3.3</v>
      </c>
    </row>
    <row r="41" spans="1:23" ht="12.75" customHeight="1" x14ac:dyDescent="0.25">
      <c r="A41" s="29">
        <v>35</v>
      </c>
      <c r="B41" s="6" t="s">
        <v>86</v>
      </c>
      <c r="C41" s="2">
        <v>4.8</v>
      </c>
      <c r="D41" s="2">
        <v>6.1</v>
      </c>
      <c r="E41" s="2">
        <v>2.8</v>
      </c>
      <c r="F41" s="2">
        <v>-1.1000000000000001</v>
      </c>
      <c r="G41" s="2">
        <v>5.9</v>
      </c>
      <c r="H41" s="2">
        <v>5.5</v>
      </c>
      <c r="I41" s="2">
        <v>5.3</v>
      </c>
      <c r="J41" s="2">
        <v>1.5</v>
      </c>
      <c r="K41" s="2">
        <v>2</v>
      </c>
      <c r="L41" s="2">
        <v>-0.4</v>
      </c>
      <c r="M41" s="2">
        <v>-6.2</v>
      </c>
      <c r="N41" s="2">
        <v>-6.3</v>
      </c>
      <c r="O41" s="2">
        <v>6.7</v>
      </c>
      <c r="P41" s="2">
        <v>0.7</v>
      </c>
      <c r="Q41" s="2">
        <v>2.5</v>
      </c>
      <c r="R41" s="2">
        <v>4</v>
      </c>
      <c r="S41" s="2">
        <v>3.6</v>
      </c>
      <c r="T41" s="2">
        <v>5</v>
      </c>
      <c r="U41" s="2">
        <v>3.8</v>
      </c>
      <c r="V41" s="12">
        <v>3.7</v>
      </c>
      <c r="W41" s="27">
        <v>3.3</v>
      </c>
    </row>
    <row r="42" spans="1:23" ht="12.75" customHeight="1" x14ac:dyDescent="0.25">
      <c r="A42" s="29">
        <v>36</v>
      </c>
      <c r="B42" s="7" t="s">
        <v>205</v>
      </c>
      <c r="C42" s="2">
        <v>0</v>
      </c>
      <c r="D42" s="2">
        <v>9.5</v>
      </c>
      <c r="E42" s="2">
        <v>-1.7</v>
      </c>
      <c r="F42" s="2">
        <v>-8.3000000000000007</v>
      </c>
      <c r="G42" s="2">
        <v>10.6</v>
      </c>
      <c r="H42" s="2">
        <v>0.2</v>
      </c>
      <c r="I42" s="2">
        <v>2</v>
      </c>
      <c r="J42" s="2">
        <v>-5</v>
      </c>
      <c r="K42" s="2">
        <v>-2.7</v>
      </c>
      <c r="L42" s="2">
        <v>-0.3</v>
      </c>
      <c r="M42" s="2">
        <v>-14</v>
      </c>
      <c r="N42" s="2">
        <v>-22</v>
      </c>
      <c r="O42" s="2">
        <v>30</v>
      </c>
      <c r="P42" s="2">
        <v>-1.9</v>
      </c>
      <c r="Q42" s="2">
        <v>11.6</v>
      </c>
      <c r="R42" s="2">
        <v>7.8</v>
      </c>
      <c r="S42" s="2">
        <v>8.3000000000000007</v>
      </c>
      <c r="T42" s="2">
        <v>11.3</v>
      </c>
      <c r="U42" s="2">
        <v>11.2</v>
      </c>
      <c r="V42" s="12">
        <v>5.5</v>
      </c>
      <c r="W42" s="27">
        <v>1.7</v>
      </c>
    </row>
    <row r="43" spans="1:23" ht="12.75" customHeight="1" x14ac:dyDescent="0.25">
      <c r="A43" s="29">
        <v>37</v>
      </c>
      <c r="B43" s="7" t="s">
        <v>206</v>
      </c>
      <c r="C43" s="2">
        <v>1.6</v>
      </c>
      <c r="D43" s="2">
        <v>3</v>
      </c>
      <c r="E43" s="2">
        <v>-1.7</v>
      </c>
      <c r="F43" s="2">
        <v>2.7</v>
      </c>
      <c r="G43" s="2">
        <v>-1.3</v>
      </c>
      <c r="H43" s="2">
        <v>-0.5</v>
      </c>
      <c r="I43" s="2">
        <v>1.2</v>
      </c>
      <c r="J43" s="2">
        <v>-2.1</v>
      </c>
      <c r="K43" s="2">
        <v>2.2000000000000002</v>
      </c>
      <c r="L43" s="2">
        <v>-1.2</v>
      </c>
      <c r="M43" s="2">
        <v>-2.6</v>
      </c>
      <c r="N43" s="2">
        <v>-3.3</v>
      </c>
      <c r="O43" s="2">
        <v>5.7</v>
      </c>
      <c r="P43" s="2">
        <v>-1.4</v>
      </c>
      <c r="Q43" s="2">
        <v>-2.2999999999999998</v>
      </c>
      <c r="R43" s="2">
        <v>-0.5</v>
      </c>
      <c r="S43" s="2">
        <v>0.5</v>
      </c>
      <c r="T43" s="2">
        <v>-0.3</v>
      </c>
      <c r="U43" s="2">
        <v>-1.3</v>
      </c>
      <c r="V43" s="12">
        <v>3.1</v>
      </c>
      <c r="W43" s="27">
        <v>0.7</v>
      </c>
    </row>
    <row r="44" spans="1:23" ht="12.75" customHeight="1" x14ac:dyDescent="0.25">
      <c r="A44" s="29">
        <v>38</v>
      </c>
      <c r="B44" s="7" t="s">
        <v>207</v>
      </c>
      <c r="C44" s="2">
        <v>6</v>
      </c>
      <c r="D44" s="2">
        <v>7.3</v>
      </c>
      <c r="E44" s="2">
        <v>3.1</v>
      </c>
      <c r="F44" s="2">
        <v>2</v>
      </c>
      <c r="G44" s="2">
        <v>6.4</v>
      </c>
      <c r="H44" s="2">
        <v>16.2</v>
      </c>
      <c r="I44" s="2">
        <v>9.4</v>
      </c>
      <c r="J44" s="2">
        <v>3.8</v>
      </c>
      <c r="K44" s="2">
        <v>1.5</v>
      </c>
      <c r="L44" s="2">
        <v>3.9</v>
      </c>
      <c r="M44" s="2">
        <v>-2.2000000000000002</v>
      </c>
      <c r="N44" s="2">
        <v>5.7</v>
      </c>
      <c r="O44" s="2">
        <v>-2.5</v>
      </c>
      <c r="P44" s="2">
        <v>-1.8</v>
      </c>
      <c r="Q44" s="2">
        <v>-6.9</v>
      </c>
      <c r="R44" s="2">
        <v>2.6</v>
      </c>
      <c r="S44" s="2">
        <v>2.7</v>
      </c>
      <c r="T44" s="2">
        <v>3.3</v>
      </c>
      <c r="U44" s="2">
        <v>-0.8</v>
      </c>
      <c r="V44" s="12">
        <v>1.6</v>
      </c>
      <c r="W44" s="27">
        <v>4.2</v>
      </c>
    </row>
    <row r="45" spans="1:23" ht="12.75" customHeight="1" x14ac:dyDescent="0.25">
      <c r="A45" s="29">
        <v>39</v>
      </c>
      <c r="B45" s="7" t="s">
        <v>208</v>
      </c>
      <c r="C45" s="2">
        <v>7.4</v>
      </c>
      <c r="D45" s="2">
        <v>5.3</v>
      </c>
      <c r="E45" s="2">
        <v>5.8</v>
      </c>
      <c r="F45" s="2">
        <v>-0.3</v>
      </c>
      <c r="G45" s="2">
        <v>6.3</v>
      </c>
      <c r="H45" s="2">
        <v>6.5</v>
      </c>
      <c r="I45" s="2">
        <v>6.5</v>
      </c>
      <c r="J45" s="2">
        <v>4</v>
      </c>
      <c r="K45" s="2">
        <v>3.6</v>
      </c>
      <c r="L45" s="2">
        <v>-1.4</v>
      </c>
      <c r="M45" s="2">
        <v>-6</v>
      </c>
      <c r="N45" s="2">
        <v>-6.3</v>
      </c>
      <c r="O45" s="2">
        <v>4.7</v>
      </c>
      <c r="P45" s="2">
        <v>2.9</v>
      </c>
      <c r="Q45" s="2">
        <v>4.3</v>
      </c>
      <c r="R45" s="2">
        <v>4.5999999999999996</v>
      </c>
      <c r="S45" s="2">
        <v>3.3</v>
      </c>
      <c r="T45" s="2">
        <v>4.9000000000000004</v>
      </c>
      <c r="U45" s="2">
        <v>4</v>
      </c>
      <c r="V45" s="12">
        <v>3.7</v>
      </c>
      <c r="W45" s="27">
        <v>4.3</v>
      </c>
    </row>
    <row r="46" spans="1:23" ht="12.75" customHeight="1" x14ac:dyDescent="0.25">
      <c r="A46" s="29">
        <v>40</v>
      </c>
      <c r="B46" s="6" t="s">
        <v>88</v>
      </c>
      <c r="C46" s="2">
        <v>4.9000000000000004</v>
      </c>
      <c r="D46" s="2">
        <v>2.8</v>
      </c>
      <c r="E46" s="2">
        <v>0.4</v>
      </c>
      <c r="F46" s="2">
        <v>-5</v>
      </c>
      <c r="G46" s="2">
        <v>-0.9</v>
      </c>
      <c r="H46" s="2">
        <v>2.7</v>
      </c>
      <c r="I46" s="2">
        <v>7</v>
      </c>
      <c r="J46" s="2">
        <v>3.6</v>
      </c>
      <c r="K46" s="2">
        <v>4.5999999999999996</v>
      </c>
      <c r="L46" s="2">
        <v>2.6</v>
      </c>
      <c r="M46" s="2">
        <v>-2.1</v>
      </c>
      <c r="N46" s="2">
        <v>-10.199999999999999</v>
      </c>
      <c r="O46" s="2">
        <v>5.5</v>
      </c>
      <c r="P46" s="2">
        <v>5.9</v>
      </c>
      <c r="Q46" s="2">
        <v>2.2000000000000002</v>
      </c>
      <c r="R46" s="2">
        <v>1.9</v>
      </c>
      <c r="S46" s="2">
        <v>5.3</v>
      </c>
      <c r="T46" s="2">
        <v>2.2000000000000002</v>
      </c>
      <c r="U46" s="2">
        <v>0.7</v>
      </c>
      <c r="V46" s="12">
        <v>2.6</v>
      </c>
      <c r="W46" s="27">
        <v>2.8</v>
      </c>
    </row>
    <row r="47" spans="1:23" ht="12.75" customHeight="1" x14ac:dyDescent="0.25">
      <c r="A47" s="29">
        <v>41</v>
      </c>
      <c r="B47" s="7" t="s">
        <v>90</v>
      </c>
      <c r="C47" s="2">
        <v>1.5</v>
      </c>
      <c r="D47" s="2">
        <v>-0.4</v>
      </c>
      <c r="E47" s="2">
        <v>-5.5</v>
      </c>
      <c r="F47" s="2">
        <v>-18.5</v>
      </c>
      <c r="G47" s="2">
        <v>-7.5</v>
      </c>
      <c r="H47" s="2">
        <v>7.2</v>
      </c>
      <c r="I47" s="2">
        <v>7.6</v>
      </c>
      <c r="J47" s="2">
        <v>1.6</v>
      </c>
      <c r="K47" s="2">
        <v>1.9</v>
      </c>
      <c r="L47" s="2">
        <v>3.3</v>
      </c>
      <c r="M47" s="2">
        <v>-2.4</v>
      </c>
      <c r="N47" s="2">
        <v>-7.6</v>
      </c>
      <c r="O47" s="2">
        <v>4.8</v>
      </c>
      <c r="P47" s="2">
        <v>11.2</v>
      </c>
      <c r="Q47" s="2">
        <v>-4.0999999999999996</v>
      </c>
      <c r="R47" s="2">
        <v>2.1</v>
      </c>
      <c r="S47" s="2">
        <v>2.6</v>
      </c>
      <c r="T47" s="2">
        <v>3.9</v>
      </c>
      <c r="U47" s="2">
        <v>1.5</v>
      </c>
      <c r="V47" s="12">
        <v>4</v>
      </c>
      <c r="W47" s="27">
        <v>4.5</v>
      </c>
    </row>
    <row r="48" spans="1:23" ht="12.75" customHeight="1" x14ac:dyDescent="0.25">
      <c r="A48" s="29">
        <v>42</v>
      </c>
      <c r="B48" s="7" t="s">
        <v>92</v>
      </c>
      <c r="C48" s="2">
        <v>-1.3</v>
      </c>
      <c r="D48" s="2">
        <v>1.4</v>
      </c>
      <c r="E48" s="2">
        <v>0</v>
      </c>
      <c r="F48" s="2">
        <v>-0.6</v>
      </c>
      <c r="G48" s="2">
        <v>-0.5</v>
      </c>
      <c r="H48" s="2">
        <v>0.9</v>
      </c>
      <c r="I48" s="2">
        <v>6.3</v>
      </c>
      <c r="J48" s="2">
        <v>2.7</v>
      </c>
      <c r="K48" s="2">
        <v>3.9</v>
      </c>
      <c r="L48" s="2">
        <v>0.6</v>
      </c>
      <c r="M48" s="2">
        <v>1.2</v>
      </c>
      <c r="N48" s="2">
        <v>-15.8</v>
      </c>
      <c r="O48" s="2">
        <v>16</v>
      </c>
      <c r="P48" s="2">
        <v>5.6</v>
      </c>
      <c r="Q48" s="2">
        <v>-0.1</v>
      </c>
      <c r="R48" s="2">
        <v>1</v>
      </c>
      <c r="S48" s="2">
        <v>5.7</v>
      </c>
      <c r="T48" s="2">
        <v>-4.5999999999999996</v>
      </c>
      <c r="U48" s="2">
        <v>-6.6</v>
      </c>
      <c r="V48" s="12">
        <v>1.4</v>
      </c>
      <c r="W48" s="27">
        <v>2.9</v>
      </c>
    </row>
    <row r="49" spans="1:23" ht="12.75" customHeight="1" x14ac:dyDescent="0.25">
      <c r="A49" s="29">
        <v>43</v>
      </c>
      <c r="B49" s="7" t="s">
        <v>94</v>
      </c>
      <c r="C49" s="2">
        <v>-3.2</v>
      </c>
      <c r="D49" s="2">
        <v>-5</v>
      </c>
      <c r="E49" s="2">
        <v>-1.8</v>
      </c>
      <c r="F49" s="2">
        <v>-4.7</v>
      </c>
      <c r="G49" s="2">
        <v>-7.2</v>
      </c>
      <c r="H49" s="2">
        <v>7</v>
      </c>
      <c r="I49" s="2">
        <v>15.6</v>
      </c>
      <c r="J49" s="2">
        <v>5.3</v>
      </c>
      <c r="K49" s="2">
        <v>11.1</v>
      </c>
      <c r="L49" s="2">
        <v>13.4</v>
      </c>
      <c r="M49" s="2">
        <v>2.6</v>
      </c>
      <c r="N49" s="2">
        <v>-4.9000000000000004</v>
      </c>
      <c r="O49" s="2">
        <v>-4</v>
      </c>
      <c r="P49" s="2">
        <v>-2</v>
      </c>
      <c r="Q49" s="2">
        <v>4.9000000000000004</v>
      </c>
      <c r="R49" s="2">
        <v>-5.8</v>
      </c>
      <c r="S49" s="2">
        <v>7.7</v>
      </c>
      <c r="T49" s="2">
        <v>-0.8</v>
      </c>
      <c r="U49" s="2">
        <v>-1.8</v>
      </c>
      <c r="V49" s="12">
        <v>-1.2</v>
      </c>
      <c r="W49" s="27">
        <v>4.4000000000000004</v>
      </c>
    </row>
    <row r="50" spans="1:23" ht="12.75" customHeight="1" x14ac:dyDescent="0.25">
      <c r="A50" s="29">
        <v>44</v>
      </c>
      <c r="B50" s="7" t="s">
        <v>96</v>
      </c>
      <c r="C50" s="2">
        <v>5.2</v>
      </c>
      <c r="D50" s="2">
        <v>3.9</v>
      </c>
      <c r="E50" s="2">
        <v>2.6</v>
      </c>
      <c r="F50" s="2">
        <v>-2.2999999999999998</v>
      </c>
      <c r="G50" s="2">
        <v>0.5</v>
      </c>
      <c r="H50" s="2">
        <v>0.1</v>
      </c>
      <c r="I50" s="2">
        <v>6.5</v>
      </c>
      <c r="J50" s="2">
        <v>5</v>
      </c>
      <c r="K50" s="2">
        <v>2.7</v>
      </c>
      <c r="L50" s="2">
        <v>0.3</v>
      </c>
      <c r="M50" s="2">
        <v>-4.4000000000000004</v>
      </c>
      <c r="N50" s="2">
        <v>-14.8</v>
      </c>
      <c r="O50" s="2">
        <v>6.8</v>
      </c>
      <c r="P50" s="2">
        <v>4.5999999999999996</v>
      </c>
      <c r="Q50" s="2">
        <v>3.6</v>
      </c>
      <c r="R50" s="2">
        <v>1.8</v>
      </c>
      <c r="S50" s="2">
        <v>6.8</v>
      </c>
      <c r="T50" s="2">
        <v>1.6</v>
      </c>
      <c r="U50" s="2">
        <v>-0.9</v>
      </c>
      <c r="V50" s="12">
        <v>2.5</v>
      </c>
      <c r="W50" s="27">
        <v>0.6</v>
      </c>
    </row>
    <row r="51" spans="1:23" ht="12.75" customHeight="1" x14ac:dyDescent="0.25">
      <c r="A51" s="29">
        <v>45</v>
      </c>
      <c r="B51" s="7" t="s">
        <v>98</v>
      </c>
      <c r="C51" s="2">
        <v>8.1</v>
      </c>
      <c r="D51" s="2">
        <v>-0.7</v>
      </c>
      <c r="E51" s="2">
        <v>-3.7</v>
      </c>
      <c r="F51" s="2">
        <v>0</v>
      </c>
      <c r="G51" s="2">
        <v>-0.3</v>
      </c>
      <c r="H51" s="2">
        <v>-3.3</v>
      </c>
      <c r="I51" s="2">
        <v>13.2</v>
      </c>
      <c r="J51" s="2">
        <v>6.6</v>
      </c>
      <c r="K51" s="2">
        <v>9</v>
      </c>
      <c r="L51" s="2">
        <v>4.4000000000000004</v>
      </c>
      <c r="M51" s="2">
        <v>-4.5</v>
      </c>
      <c r="N51" s="2">
        <v>-5.3</v>
      </c>
      <c r="O51" s="2">
        <v>-3.9</v>
      </c>
      <c r="P51" s="2">
        <v>4</v>
      </c>
      <c r="Q51" s="2">
        <v>1.9</v>
      </c>
      <c r="R51" s="2">
        <v>5.7</v>
      </c>
      <c r="S51" s="2">
        <v>10.8</v>
      </c>
      <c r="T51" s="2">
        <v>4.8</v>
      </c>
      <c r="U51" s="2">
        <v>7.5</v>
      </c>
      <c r="V51" s="12">
        <v>5</v>
      </c>
      <c r="W51" s="27">
        <v>0.4</v>
      </c>
    </row>
    <row r="52" spans="1:23" ht="12.75" customHeight="1" x14ac:dyDescent="0.25">
      <c r="A52" s="29">
        <v>46</v>
      </c>
      <c r="B52" s="7" t="s">
        <v>100</v>
      </c>
      <c r="C52" s="2">
        <v>3.4</v>
      </c>
      <c r="D52" s="2">
        <v>1</v>
      </c>
      <c r="E52" s="2">
        <v>-7.1</v>
      </c>
      <c r="F52" s="2">
        <v>-5.0999999999999996</v>
      </c>
      <c r="G52" s="2">
        <v>-3.7</v>
      </c>
      <c r="H52" s="2">
        <v>-1</v>
      </c>
      <c r="I52" s="2">
        <v>-1.2</v>
      </c>
      <c r="J52" s="2">
        <v>-4.5999999999999996</v>
      </c>
      <c r="K52" s="2">
        <v>-1.3</v>
      </c>
      <c r="L52" s="2">
        <v>1.1000000000000001</v>
      </c>
      <c r="M52" s="2">
        <v>14.8</v>
      </c>
      <c r="N52" s="2">
        <v>-11.7</v>
      </c>
      <c r="O52" s="2">
        <v>5.8</v>
      </c>
      <c r="P52" s="2">
        <v>7.3</v>
      </c>
      <c r="Q52" s="2">
        <v>2.2000000000000002</v>
      </c>
      <c r="R52" s="2">
        <v>0.4</v>
      </c>
      <c r="S52" s="2">
        <v>6.1</v>
      </c>
      <c r="T52" s="2">
        <v>4.9000000000000004</v>
      </c>
      <c r="U52" s="2">
        <v>-2.7</v>
      </c>
      <c r="V52" s="12">
        <v>2.6</v>
      </c>
      <c r="W52" s="27">
        <v>9.5</v>
      </c>
    </row>
    <row r="53" spans="1:23" ht="12.75" customHeight="1" x14ac:dyDescent="0.25">
      <c r="A53" s="29">
        <v>47</v>
      </c>
      <c r="B53" s="7" t="s">
        <v>102</v>
      </c>
      <c r="C53" s="2">
        <v>12.8</v>
      </c>
      <c r="D53" s="2">
        <v>7.8</v>
      </c>
      <c r="E53" s="2">
        <v>5</v>
      </c>
      <c r="F53" s="2">
        <v>0.6</v>
      </c>
      <c r="G53" s="2">
        <v>2.2000000000000002</v>
      </c>
      <c r="H53" s="2">
        <v>1.4</v>
      </c>
      <c r="I53" s="2">
        <v>4.8</v>
      </c>
      <c r="J53" s="2">
        <v>2.6</v>
      </c>
      <c r="K53" s="2">
        <v>5.3</v>
      </c>
      <c r="L53" s="2">
        <v>1.9</v>
      </c>
      <c r="M53" s="2">
        <v>-6</v>
      </c>
      <c r="N53" s="2">
        <v>-11</v>
      </c>
      <c r="O53" s="2">
        <v>1.4</v>
      </c>
      <c r="P53" s="2">
        <v>1.8</v>
      </c>
      <c r="Q53" s="2">
        <v>1.1000000000000001</v>
      </c>
      <c r="R53" s="2">
        <v>1.5</v>
      </c>
      <c r="S53" s="2">
        <v>4.5999999999999996</v>
      </c>
      <c r="T53" s="2">
        <v>3.9</v>
      </c>
      <c r="U53" s="2">
        <v>1.9</v>
      </c>
      <c r="V53" s="12">
        <v>1.9</v>
      </c>
      <c r="W53" s="27">
        <v>4.3</v>
      </c>
    </row>
    <row r="54" spans="1:23" ht="12.75" customHeight="1" x14ac:dyDescent="0.25">
      <c r="A54" s="29">
        <v>48</v>
      </c>
      <c r="B54" s="7" t="s">
        <v>104</v>
      </c>
      <c r="C54" s="2">
        <v>7.4</v>
      </c>
      <c r="D54" s="2">
        <v>6.2</v>
      </c>
      <c r="E54" s="2">
        <v>6.9</v>
      </c>
      <c r="F54" s="2">
        <v>5.2</v>
      </c>
      <c r="G54" s="2">
        <v>7.9</v>
      </c>
      <c r="H54" s="2">
        <v>12.6</v>
      </c>
      <c r="I54" s="2">
        <v>8.9</v>
      </c>
      <c r="J54" s="2">
        <v>6.5</v>
      </c>
      <c r="K54" s="2">
        <v>14.6</v>
      </c>
      <c r="L54" s="2">
        <v>6.8</v>
      </c>
      <c r="M54" s="2">
        <v>7.1</v>
      </c>
      <c r="N54" s="2">
        <v>1.7</v>
      </c>
      <c r="O54" s="2">
        <v>14.3</v>
      </c>
      <c r="P54" s="2">
        <v>12.3</v>
      </c>
      <c r="Q54" s="2">
        <v>14</v>
      </c>
      <c r="R54" s="2">
        <v>5</v>
      </c>
      <c r="S54" s="2">
        <v>2.8</v>
      </c>
      <c r="T54" s="2">
        <v>1.9</v>
      </c>
      <c r="U54" s="2">
        <v>4.7</v>
      </c>
      <c r="V54" s="12">
        <v>2.1</v>
      </c>
      <c r="W54" s="27">
        <v>1.8</v>
      </c>
    </row>
    <row r="55" spans="1:23" ht="12.75" customHeight="1" x14ac:dyDescent="0.25">
      <c r="A55" s="29">
        <v>49</v>
      </c>
      <c r="B55" s="6" t="s">
        <v>106</v>
      </c>
      <c r="C55" s="2">
        <v>10.6</v>
      </c>
      <c r="D55" s="2">
        <v>12.9</v>
      </c>
      <c r="E55" s="2">
        <v>10.199999999999999</v>
      </c>
      <c r="F55" s="2">
        <v>2.6</v>
      </c>
      <c r="G55" s="2">
        <v>1</v>
      </c>
      <c r="H55" s="2">
        <v>0.2</v>
      </c>
      <c r="I55" s="2">
        <v>3.6</v>
      </c>
      <c r="J55" s="2">
        <v>5.5</v>
      </c>
      <c r="K55" s="2">
        <v>4.8</v>
      </c>
      <c r="L55" s="2">
        <v>3.3</v>
      </c>
      <c r="M55" s="2">
        <v>2.7</v>
      </c>
      <c r="N55" s="2">
        <v>-2</v>
      </c>
      <c r="O55" s="2">
        <v>4.5</v>
      </c>
      <c r="P55" s="2">
        <v>4.3</v>
      </c>
      <c r="Q55" s="2">
        <v>3.6</v>
      </c>
      <c r="R55" s="2">
        <v>3.6</v>
      </c>
      <c r="S55" s="2">
        <v>5.2</v>
      </c>
      <c r="T55" s="2">
        <v>5.0999999999999996</v>
      </c>
      <c r="U55" s="2">
        <v>6.3</v>
      </c>
      <c r="V55" s="12">
        <v>3.5</v>
      </c>
      <c r="W55" s="27">
        <v>7.2</v>
      </c>
    </row>
    <row r="56" spans="1:23" ht="12.75" customHeight="1" x14ac:dyDescent="0.25">
      <c r="A56" s="29">
        <v>50</v>
      </c>
      <c r="B56" s="7" t="s">
        <v>209</v>
      </c>
      <c r="C56" s="2">
        <v>10.5</v>
      </c>
      <c r="D56" s="2">
        <v>9.6999999999999993</v>
      </c>
      <c r="E56" s="2">
        <v>6.4</v>
      </c>
      <c r="F56" s="2">
        <v>-1.2</v>
      </c>
      <c r="G56" s="2">
        <v>0.4</v>
      </c>
      <c r="H56" s="2">
        <v>-1.4</v>
      </c>
      <c r="I56" s="2">
        <v>7.2</v>
      </c>
      <c r="J56" s="2">
        <v>2.8</v>
      </c>
      <c r="K56" s="2">
        <v>2.2000000000000002</v>
      </c>
      <c r="L56" s="2">
        <v>1.4</v>
      </c>
      <c r="M56" s="2">
        <v>-1.2</v>
      </c>
      <c r="N56" s="2">
        <v>-8.1999999999999993</v>
      </c>
      <c r="O56" s="2">
        <v>0.7</v>
      </c>
      <c r="P56" s="2">
        <v>2.1</v>
      </c>
      <c r="Q56" s="2">
        <v>-1.3</v>
      </c>
      <c r="R56" s="2">
        <v>2.9</v>
      </c>
      <c r="S56" s="2">
        <v>3.2</v>
      </c>
      <c r="T56" s="2">
        <v>-0.3</v>
      </c>
      <c r="U56" s="2">
        <v>3.1</v>
      </c>
      <c r="V56" s="12">
        <v>2.2000000000000002</v>
      </c>
      <c r="W56" s="27">
        <v>6.3</v>
      </c>
    </row>
    <row r="57" spans="1:23" ht="12.75" customHeight="1" x14ac:dyDescent="0.25">
      <c r="A57" s="29">
        <v>51</v>
      </c>
      <c r="B57" s="7" t="s">
        <v>109</v>
      </c>
      <c r="C57" s="2">
        <v>7.7</v>
      </c>
      <c r="D57" s="2">
        <v>6.1</v>
      </c>
      <c r="E57" s="2">
        <v>7.9</v>
      </c>
      <c r="F57" s="2">
        <v>3.7</v>
      </c>
      <c r="G57" s="2">
        <v>0.8</v>
      </c>
      <c r="H57" s="2">
        <v>7.3</v>
      </c>
      <c r="I57" s="2">
        <v>-2.2999999999999998</v>
      </c>
      <c r="J57" s="2">
        <v>4.3</v>
      </c>
      <c r="K57" s="2">
        <v>3.1</v>
      </c>
      <c r="L57" s="2">
        <v>0.8</v>
      </c>
      <c r="M57" s="2">
        <v>-4.4000000000000004</v>
      </c>
      <c r="N57" s="2">
        <v>-0.7</v>
      </c>
      <c r="O57" s="2">
        <v>4.3</v>
      </c>
      <c r="P57" s="2">
        <v>-0.8</v>
      </c>
      <c r="Q57" s="2">
        <v>0.3</v>
      </c>
      <c r="R57" s="2">
        <v>3.6</v>
      </c>
      <c r="S57" s="2">
        <v>1.2</v>
      </c>
      <c r="T57" s="2">
        <v>5</v>
      </c>
      <c r="U57" s="2">
        <v>1.4</v>
      </c>
      <c r="V57" s="12">
        <v>1.6</v>
      </c>
      <c r="W57" s="27">
        <v>6.9</v>
      </c>
    </row>
    <row r="58" spans="1:23" ht="12.75" customHeight="1" x14ac:dyDescent="0.25">
      <c r="A58" s="29">
        <v>52</v>
      </c>
      <c r="B58" s="7" t="s">
        <v>111</v>
      </c>
      <c r="C58" s="2">
        <v>11.6</v>
      </c>
      <c r="D58" s="2">
        <v>14.7</v>
      </c>
      <c r="E58" s="2">
        <v>12.7</v>
      </c>
      <c r="F58" s="2">
        <v>4</v>
      </c>
      <c r="G58" s="2">
        <v>0.1</v>
      </c>
      <c r="H58" s="2">
        <v>-0.7</v>
      </c>
      <c r="I58" s="2">
        <v>2.5</v>
      </c>
      <c r="J58" s="2">
        <v>6.8</v>
      </c>
      <c r="K58" s="2">
        <v>5.3</v>
      </c>
      <c r="L58" s="2">
        <v>3.6</v>
      </c>
      <c r="M58" s="2">
        <v>3.7</v>
      </c>
      <c r="N58" s="2">
        <v>-0.4</v>
      </c>
      <c r="O58" s="2">
        <v>4.0999999999999996</v>
      </c>
      <c r="P58" s="2">
        <v>3.5</v>
      </c>
      <c r="Q58" s="2">
        <v>2.7</v>
      </c>
      <c r="R58" s="2">
        <v>2.2999999999999998</v>
      </c>
      <c r="S58" s="2">
        <v>5.7</v>
      </c>
      <c r="T58" s="2">
        <v>5.0999999999999996</v>
      </c>
      <c r="U58" s="2">
        <v>6.1</v>
      </c>
      <c r="V58" s="12">
        <v>0.5</v>
      </c>
      <c r="W58" s="27">
        <v>3.2</v>
      </c>
    </row>
    <row r="59" spans="1:23" ht="12.75" customHeight="1" x14ac:dyDescent="0.25">
      <c r="A59" s="29">
        <v>53</v>
      </c>
      <c r="B59" s="7" t="s">
        <v>210</v>
      </c>
      <c r="C59" s="2">
        <v>7.2</v>
      </c>
      <c r="D59" s="2">
        <v>24.6</v>
      </c>
      <c r="E59" s="2">
        <v>9</v>
      </c>
      <c r="F59" s="2">
        <v>3.5</v>
      </c>
      <c r="G59" s="2">
        <v>9.5</v>
      </c>
      <c r="H59" s="2">
        <v>1.7</v>
      </c>
      <c r="I59" s="2">
        <v>9.6</v>
      </c>
      <c r="J59" s="2">
        <v>6.8</v>
      </c>
      <c r="K59" s="2">
        <v>11.1</v>
      </c>
      <c r="L59" s="2">
        <v>10.1</v>
      </c>
      <c r="M59" s="2">
        <v>15.7</v>
      </c>
      <c r="N59" s="2">
        <v>3.3</v>
      </c>
      <c r="O59" s="2">
        <v>13.7</v>
      </c>
      <c r="P59" s="2">
        <v>15.8</v>
      </c>
      <c r="Q59" s="2">
        <v>17.2</v>
      </c>
      <c r="R59" s="2">
        <v>9</v>
      </c>
      <c r="S59" s="2">
        <v>8.5</v>
      </c>
      <c r="T59" s="2">
        <v>11.5</v>
      </c>
      <c r="U59" s="2">
        <v>12.9</v>
      </c>
      <c r="V59" s="12">
        <v>13.6</v>
      </c>
      <c r="W59" s="27">
        <v>17.3</v>
      </c>
    </row>
    <row r="60" spans="1:23" ht="12.75" customHeight="1" x14ac:dyDescent="0.25">
      <c r="A60" s="29">
        <v>54</v>
      </c>
      <c r="B60" s="6" t="s">
        <v>114</v>
      </c>
      <c r="C60" s="2">
        <v>6.9</v>
      </c>
      <c r="D60" s="2">
        <v>7.4</v>
      </c>
      <c r="E60" s="2">
        <v>8</v>
      </c>
      <c r="F60" s="2">
        <v>1.1000000000000001</v>
      </c>
      <c r="G60" s="2">
        <v>1.1000000000000001</v>
      </c>
      <c r="H60" s="2">
        <v>4</v>
      </c>
      <c r="I60" s="2">
        <v>5.5</v>
      </c>
      <c r="J60" s="2">
        <v>7</v>
      </c>
      <c r="K60" s="2">
        <v>2.8</v>
      </c>
      <c r="L60" s="2">
        <v>2.1</v>
      </c>
      <c r="M60" s="2">
        <v>-1.9</v>
      </c>
      <c r="N60" s="2">
        <v>-2.2999999999999998</v>
      </c>
      <c r="O60" s="2">
        <v>1</v>
      </c>
      <c r="P60" s="2">
        <v>1.6</v>
      </c>
      <c r="Q60" s="2">
        <v>3.9</v>
      </c>
      <c r="R60" s="2">
        <v>2.6</v>
      </c>
      <c r="S60" s="2">
        <v>3.2</v>
      </c>
      <c r="T60" s="2">
        <v>2.6</v>
      </c>
      <c r="U60" s="2">
        <v>2</v>
      </c>
      <c r="V60" s="12">
        <v>2.9</v>
      </c>
      <c r="W60" s="27">
        <v>1.9</v>
      </c>
    </row>
    <row r="61" spans="1:23" ht="12.75" customHeight="1" x14ac:dyDescent="0.25">
      <c r="A61" s="29">
        <v>55</v>
      </c>
      <c r="B61" s="6" t="s">
        <v>116</v>
      </c>
      <c r="C61" s="2">
        <v>10.4</v>
      </c>
      <c r="D61" s="2">
        <v>12.3</v>
      </c>
      <c r="E61" s="2">
        <v>11.9</v>
      </c>
      <c r="F61" s="2">
        <v>-0.9</v>
      </c>
      <c r="G61" s="2">
        <v>-0.9</v>
      </c>
      <c r="H61" s="2">
        <v>3.7</v>
      </c>
      <c r="I61" s="2">
        <v>4.2</v>
      </c>
      <c r="J61" s="2">
        <v>5.8</v>
      </c>
      <c r="K61" s="2">
        <v>5.0999999999999996</v>
      </c>
      <c r="L61" s="2">
        <v>5.0999999999999996</v>
      </c>
      <c r="M61" s="2">
        <v>-1.8</v>
      </c>
      <c r="N61" s="2">
        <v>-1.7</v>
      </c>
      <c r="O61" s="2">
        <v>-1.9</v>
      </c>
      <c r="P61" s="2">
        <v>0.8</v>
      </c>
      <c r="Q61" s="2">
        <v>5.2</v>
      </c>
      <c r="R61" s="2">
        <v>2.4</v>
      </c>
      <c r="S61" s="2">
        <v>3.4</v>
      </c>
      <c r="T61" s="2">
        <v>2.2999999999999998</v>
      </c>
      <c r="U61" s="2">
        <v>0.4</v>
      </c>
      <c r="V61" s="12">
        <v>3.6</v>
      </c>
      <c r="W61" s="27">
        <v>1.2</v>
      </c>
    </row>
    <row r="62" spans="1:23" ht="12.75" customHeight="1" x14ac:dyDescent="0.25">
      <c r="A62" s="29">
        <v>56</v>
      </c>
      <c r="B62" s="7" t="s">
        <v>118</v>
      </c>
      <c r="C62" s="2">
        <v>9.3000000000000007</v>
      </c>
      <c r="D62" s="2">
        <v>12.6</v>
      </c>
      <c r="E62" s="2">
        <v>5.4</v>
      </c>
      <c r="F62" s="2">
        <v>4.5999999999999996</v>
      </c>
      <c r="G62" s="2">
        <v>3.4</v>
      </c>
      <c r="H62" s="2">
        <v>2.1</v>
      </c>
      <c r="I62" s="2">
        <v>0.1</v>
      </c>
      <c r="J62" s="2">
        <v>4.3</v>
      </c>
      <c r="K62" s="2">
        <v>1.1000000000000001</v>
      </c>
      <c r="L62" s="2">
        <v>0.6</v>
      </c>
      <c r="M62" s="2">
        <v>-2.9</v>
      </c>
      <c r="N62" s="2">
        <v>7.3</v>
      </c>
      <c r="O62" s="2">
        <v>-5.7</v>
      </c>
      <c r="P62" s="2">
        <v>-2.1</v>
      </c>
      <c r="Q62" s="2">
        <v>5.4</v>
      </c>
      <c r="R62" s="2">
        <v>-2.8</v>
      </c>
      <c r="S62" s="2">
        <v>0.1</v>
      </c>
      <c r="T62" s="2">
        <v>-2.2000000000000002</v>
      </c>
      <c r="U62" s="2">
        <v>-1.6</v>
      </c>
      <c r="V62" s="12">
        <v>1</v>
      </c>
      <c r="W62" s="27">
        <v>-1.3</v>
      </c>
    </row>
    <row r="63" spans="1:23" ht="12.75" customHeight="1" x14ac:dyDescent="0.25">
      <c r="A63" s="29">
        <v>57</v>
      </c>
      <c r="B63" s="7" t="s">
        <v>120</v>
      </c>
      <c r="C63" s="2">
        <v>20.5</v>
      </c>
      <c r="D63" s="2">
        <v>25.9</v>
      </c>
      <c r="E63" s="2">
        <v>29.4</v>
      </c>
      <c r="F63" s="2">
        <v>-10.9</v>
      </c>
      <c r="G63" s="2">
        <v>-9.3000000000000007</v>
      </c>
      <c r="H63" s="2">
        <v>5.5</v>
      </c>
      <c r="I63" s="2">
        <v>6.2</v>
      </c>
      <c r="J63" s="2">
        <v>6.3</v>
      </c>
      <c r="K63" s="2">
        <v>13</v>
      </c>
      <c r="L63" s="2">
        <v>5.9</v>
      </c>
      <c r="M63" s="2">
        <v>-8.6</v>
      </c>
      <c r="N63" s="2">
        <v>2.8</v>
      </c>
      <c r="O63" s="2">
        <v>-1.3</v>
      </c>
      <c r="P63" s="2">
        <v>-6</v>
      </c>
      <c r="Q63" s="2">
        <v>2.2000000000000002</v>
      </c>
      <c r="R63" s="2">
        <v>2.5</v>
      </c>
      <c r="S63" s="2">
        <v>0.1</v>
      </c>
      <c r="T63" s="2">
        <v>-0.1</v>
      </c>
      <c r="U63" s="2">
        <v>0.5</v>
      </c>
      <c r="V63" s="12">
        <v>3.7</v>
      </c>
      <c r="W63" s="27">
        <v>3.7</v>
      </c>
    </row>
    <row r="64" spans="1:23" ht="12.75" customHeight="1" x14ac:dyDescent="0.25">
      <c r="A64" s="29">
        <v>58</v>
      </c>
      <c r="B64" s="7" t="s">
        <v>122</v>
      </c>
      <c r="C64" s="2">
        <v>5.3</v>
      </c>
      <c r="D64" s="2">
        <v>3.3</v>
      </c>
      <c r="E64" s="2">
        <v>6.3</v>
      </c>
      <c r="F64" s="2">
        <v>2.2000000000000002</v>
      </c>
      <c r="G64" s="2">
        <v>2.2000000000000002</v>
      </c>
      <c r="H64" s="2">
        <v>5.9</v>
      </c>
      <c r="I64" s="2">
        <v>6.8</v>
      </c>
      <c r="J64" s="2">
        <v>7</v>
      </c>
      <c r="K64" s="2">
        <v>3.9</v>
      </c>
      <c r="L64" s="2">
        <v>8.1999999999999993</v>
      </c>
      <c r="M64" s="2">
        <v>3.5</v>
      </c>
      <c r="N64" s="2">
        <v>-11.3</v>
      </c>
      <c r="O64" s="2">
        <v>0.8</v>
      </c>
      <c r="P64" s="2">
        <v>8.4</v>
      </c>
      <c r="Q64" s="2">
        <v>8.5</v>
      </c>
      <c r="R64" s="2">
        <v>5.5</v>
      </c>
      <c r="S64" s="2">
        <v>8.9</v>
      </c>
      <c r="T64" s="2">
        <v>6.8</v>
      </c>
      <c r="U64" s="2">
        <v>3.8</v>
      </c>
      <c r="V64" s="12">
        <v>6.5</v>
      </c>
      <c r="W64" s="27">
        <v>2</v>
      </c>
    </row>
    <row r="65" spans="1:23" ht="12.75" customHeight="1" x14ac:dyDescent="0.25">
      <c r="A65" s="29">
        <v>59</v>
      </c>
      <c r="B65" s="7" t="s">
        <v>124</v>
      </c>
      <c r="C65" s="2">
        <v>13.5</v>
      </c>
      <c r="D65" s="2">
        <v>12.6</v>
      </c>
      <c r="E65" s="2">
        <v>16.3</v>
      </c>
      <c r="F65" s="2">
        <v>-8.8000000000000007</v>
      </c>
      <c r="G65" s="2">
        <v>-14.1</v>
      </c>
      <c r="H65" s="2">
        <v>-5.4</v>
      </c>
      <c r="I65" s="2">
        <v>11</v>
      </c>
      <c r="J65" s="2">
        <v>5.9</v>
      </c>
      <c r="K65" s="2">
        <v>8.1</v>
      </c>
      <c r="L65" s="2">
        <v>13.6</v>
      </c>
      <c r="M65" s="2">
        <v>1.8</v>
      </c>
      <c r="N65" s="2">
        <v>-11.8</v>
      </c>
      <c r="O65" s="2">
        <v>4.2</v>
      </c>
      <c r="P65" s="2">
        <v>2.4</v>
      </c>
      <c r="Q65" s="2">
        <v>-4.3</v>
      </c>
      <c r="R65" s="2">
        <v>14.7</v>
      </c>
      <c r="S65" s="2">
        <v>0.2</v>
      </c>
      <c r="T65" s="2">
        <v>7.7</v>
      </c>
      <c r="U65" s="2">
        <v>-10.8</v>
      </c>
      <c r="V65" s="12">
        <v>-1.5</v>
      </c>
      <c r="W65" s="27">
        <v>1.1000000000000001</v>
      </c>
    </row>
    <row r="66" spans="1:23" ht="12.75" customHeight="1" x14ac:dyDescent="0.25">
      <c r="A66" s="29">
        <v>60</v>
      </c>
      <c r="B66" s="6" t="s">
        <v>126</v>
      </c>
      <c r="C66" s="2">
        <v>4.5</v>
      </c>
      <c r="D66" s="2">
        <v>3.9</v>
      </c>
      <c r="E66" s="2">
        <v>5</v>
      </c>
      <c r="F66" s="2">
        <v>2.7</v>
      </c>
      <c r="G66" s="2">
        <v>2.6</v>
      </c>
      <c r="H66" s="2">
        <v>4.2</v>
      </c>
      <c r="I66" s="2">
        <v>6.5</v>
      </c>
      <c r="J66" s="2">
        <v>7.8</v>
      </c>
      <c r="K66" s="2">
        <v>1.2</v>
      </c>
      <c r="L66" s="2">
        <v>-0.1</v>
      </c>
      <c r="M66" s="2">
        <v>-1.9</v>
      </c>
      <c r="N66" s="2">
        <v>-2.8</v>
      </c>
      <c r="O66" s="2">
        <v>3.1</v>
      </c>
      <c r="P66" s="2">
        <v>2.1</v>
      </c>
      <c r="Q66" s="2">
        <v>2.9</v>
      </c>
      <c r="R66" s="2">
        <v>2.7</v>
      </c>
      <c r="S66" s="2">
        <v>3</v>
      </c>
      <c r="T66" s="2">
        <v>2.9</v>
      </c>
      <c r="U66" s="2">
        <v>3.2</v>
      </c>
      <c r="V66" s="12">
        <v>2.2999999999999998</v>
      </c>
      <c r="W66" s="27">
        <v>2.4</v>
      </c>
    </row>
    <row r="67" spans="1:23" ht="12.75" customHeight="1" x14ac:dyDescent="0.25">
      <c r="A67" s="29">
        <v>61</v>
      </c>
      <c r="B67" s="7" t="s">
        <v>128</v>
      </c>
      <c r="C67" s="2">
        <v>3</v>
      </c>
      <c r="D67" s="2">
        <v>3.4</v>
      </c>
      <c r="E67" s="2">
        <v>4.8</v>
      </c>
      <c r="F67" s="2">
        <v>3.1</v>
      </c>
      <c r="G67" s="2">
        <v>3.6</v>
      </c>
      <c r="H67" s="2">
        <v>4</v>
      </c>
      <c r="I67" s="2">
        <v>7.1</v>
      </c>
      <c r="J67" s="2">
        <v>8.1</v>
      </c>
      <c r="K67" s="2">
        <v>1.2</v>
      </c>
      <c r="L67" s="2">
        <v>-0.1</v>
      </c>
      <c r="M67" s="2">
        <v>-2.5</v>
      </c>
      <c r="N67" s="2">
        <v>-1.3</v>
      </c>
      <c r="O67" s="2">
        <v>2.8</v>
      </c>
      <c r="P67" s="2">
        <v>1.9</v>
      </c>
      <c r="Q67" s="2">
        <v>2.9</v>
      </c>
      <c r="R67" s="2">
        <v>2.5</v>
      </c>
      <c r="S67" s="2">
        <v>2.8</v>
      </c>
      <c r="T67" s="2">
        <v>3.3</v>
      </c>
      <c r="U67" s="2">
        <v>3.6</v>
      </c>
      <c r="V67" s="12">
        <v>2.5</v>
      </c>
      <c r="W67" s="27">
        <v>2.5</v>
      </c>
    </row>
    <row r="68" spans="1:23" ht="12.75" customHeight="1" x14ac:dyDescent="0.25">
      <c r="A68" s="29">
        <v>62</v>
      </c>
      <c r="B68" s="7" t="s">
        <v>220</v>
      </c>
      <c r="C68" s="2">
        <v>3</v>
      </c>
      <c r="D68" s="2">
        <v>3.3</v>
      </c>
      <c r="E68" s="2">
        <v>3</v>
      </c>
      <c r="F68" s="2">
        <v>3.2</v>
      </c>
      <c r="G68" s="2">
        <v>0.5</v>
      </c>
      <c r="H68" s="2">
        <v>1.2</v>
      </c>
      <c r="I68" s="2">
        <v>3.2</v>
      </c>
      <c r="J68" s="2">
        <v>4.4000000000000004</v>
      </c>
      <c r="K68" s="2">
        <v>2.7</v>
      </c>
      <c r="L68" s="2">
        <v>0.5</v>
      </c>
      <c r="M68" s="2">
        <v>1.2</v>
      </c>
      <c r="N68" s="2">
        <v>0.8</v>
      </c>
      <c r="O68" s="2">
        <v>0.8</v>
      </c>
      <c r="P68" s="2">
        <v>1.8</v>
      </c>
      <c r="Q68" s="2">
        <v>0.7</v>
      </c>
      <c r="R68" s="2">
        <v>0.3</v>
      </c>
      <c r="S68" s="2">
        <v>1.8</v>
      </c>
      <c r="T68" s="2">
        <v>3</v>
      </c>
      <c r="U68" s="2">
        <v>1.8</v>
      </c>
      <c r="V68" s="12">
        <v>1</v>
      </c>
      <c r="W68" s="27">
        <v>0.9</v>
      </c>
    </row>
    <row r="69" spans="1:23" ht="12.75" customHeight="1" x14ac:dyDescent="0.25">
      <c r="A69" s="29">
        <v>63</v>
      </c>
      <c r="B69" s="7" t="s">
        <v>221</v>
      </c>
      <c r="C69" s="2">
        <v>3</v>
      </c>
      <c r="D69" s="2">
        <v>3.7</v>
      </c>
      <c r="E69" s="2">
        <v>8.9</v>
      </c>
      <c r="F69" s="2">
        <v>2.8</v>
      </c>
      <c r="G69" s="2">
        <v>10.199999999999999</v>
      </c>
      <c r="H69" s="2">
        <v>9.6</v>
      </c>
      <c r="I69" s="2">
        <v>14.4</v>
      </c>
      <c r="J69" s="2">
        <v>14.4</v>
      </c>
      <c r="K69" s="2">
        <v>-1.1000000000000001</v>
      </c>
      <c r="L69" s="2">
        <v>-1.2</v>
      </c>
      <c r="M69" s="2">
        <v>-9</v>
      </c>
      <c r="N69" s="2">
        <v>-5.4</v>
      </c>
      <c r="O69" s="2">
        <v>7</v>
      </c>
      <c r="P69" s="2">
        <v>1.9</v>
      </c>
      <c r="Q69" s="2">
        <v>7.1</v>
      </c>
      <c r="R69" s="2">
        <v>6.8</v>
      </c>
      <c r="S69" s="2">
        <v>4.7</v>
      </c>
      <c r="T69" s="2">
        <v>3.7</v>
      </c>
      <c r="U69" s="2">
        <v>6.8</v>
      </c>
      <c r="V69" s="12">
        <v>5.0999999999999996</v>
      </c>
      <c r="W69" s="27">
        <v>5.2</v>
      </c>
    </row>
    <row r="70" spans="1:23" ht="12.75" customHeight="1" x14ac:dyDescent="0.25">
      <c r="A70" s="29">
        <v>64</v>
      </c>
      <c r="B70" s="7" t="s">
        <v>130</v>
      </c>
      <c r="C70" s="2">
        <v>17.2</v>
      </c>
      <c r="D70" s="2">
        <v>7.8</v>
      </c>
      <c r="E70" s="2">
        <v>6.2</v>
      </c>
      <c r="F70" s="2">
        <v>-0.1</v>
      </c>
      <c r="G70" s="2">
        <v>-5.3</v>
      </c>
      <c r="H70" s="2">
        <v>5.9</v>
      </c>
      <c r="I70" s="2">
        <v>2</v>
      </c>
      <c r="J70" s="2">
        <v>5.2</v>
      </c>
      <c r="K70" s="2">
        <v>1.5</v>
      </c>
      <c r="L70" s="2">
        <v>0.4</v>
      </c>
      <c r="M70" s="2">
        <v>3.8</v>
      </c>
      <c r="N70" s="2">
        <v>-14.8</v>
      </c>
      <c r="O70" s="2">
        <v>6</v>
      </c>
      <c r="P70" s="2">
        <v>4.3</v>
      </c>
      <c r="Q70" s="2">
        <v>3.3</v>
      </c>
      <c r="R70" s="2">
        <v>4.8</v>
      </c>
      <c r="S70" s="2">
        <v>5.0999999999999996</v>
      </c>
      <c r="T70" s="2">
        <v>-0.7</v>
      </c>
      <c r="U70" s="2">
        <v>-0.5</v>
      </c>
      <c r="V70" s="12">
        <v>-0.2</v>
      </c>
      <c r="W70" s="27">
        <v>1</v>
      </c>
    </row>
    <row r="71" spans="1:23" ht="12.75" customHeight="1" x14ac:dyDescent="0.25">
      <c r="A71" s="29">
        <v>65</v>
      </c>
      <c r="B71" s="6" t="s">
        <v>132</v>
      </c>
      <c r="C71" s="2">
        <v>9.1</v>
      </c>
      <c r="D71" s="2">
        <v>6.1</v>
      </c>
      <c r="E71" s="2">
        <v>5.0999999999999996</v>
      </c>
      <c r="F71" s="2">
        <v>0</v>
      </c>
      <c r="G71" s="2">
        <v>-0.5</v>
      </c>
      <c r="H71" s="2">
        <v>3.2</v>
      </c>
      <c r="I71" s="2">
        <v>3.6</v>
      </c>
      <c r="J71" s="2">
        <v>5.3</v>
      </c>
      <c r="K71" s="2">
        <v>3</v>
      </c>
      <c r="L71" s="2">
        <v>4.8</v>
      </c>
      <c r="M71" s="2">
        <v>1.4</v>
      </c>
      <c r="N71" s="2">
        <v>-6</v>
      </c>
      <c r="O71" s="2">
        <v>3.8</v>
      </c>
      <c r="P71" s="2">
        <v>4.4000000000000004</v>
      </c>
      <c r="Q71" s="2">
        <v>3.7</v>
      </c>
      <c r="R71" s="2">
        <v>1.5</v>
      </c>
      <c r="S71" s="2">
        <v>5.8</v>
      </c>
      <c r="T71" s="2">
        <v>3.2</v>
      </c>
      <c r="U71" s="2">
        <v>3.6</v>
      </c>
      <c r="V71" s="12">
        <v>4.9000000000000004</v>
      </c>
      <c r="W71" s="27">
        <v>5.5</v>
      </c>
    </row>
    <row r="72" spans="1:23" ht="12.75" customHeight="1" x14ac:dyDescent="0.25">
      <c r="A72" s="29">
        <v>66</v>
      </c>
      <c r="B72" s="6" t="s">
        <v>134</v>
      </c>
      <c r="C72" s="2">
        <v>8.6</v>
      </c>
      <c r="D72" s="2">
        <v>6.6</v>
      </c>
      <c r="E72" s="2">
        <v>6.2</v>
      </c>
      <c r="F72" s="2">
        <v>1</v>
      </c>
      <c r="G72" s="2">
        <v>0.4</v>
      </c>
      <c r="H72" s="2">
        <v>2.2000000000000002</v>
      </c>
      <c r="I72" s="2">
        <v>3.2</v>
      </c>
      <c r="J72" s="2">
        <v>4.5</v>
      </c>
      <c r="K72" s="2">
        <v>2.8</v>
      </c>
      <c r="L72" s="2">
        <v>4.8</v>
      </c>
      <c r="M72" s="2">
        <v>2.9</v>
      </c>
      <c r="N72" s="2">
        <v>-4.3</v>
      </c>
      <c r="O72" s="2">
        <v>2.9</v>
      </c>
      <c r="P72" s="2">
        <v>4.2</v>
      </c>
      <c r="Q72" s="2">
        <v>3</v>
      </c>
      <c r="R72" s="2">
        <v>0.6</v>
      </c>
      <c r="S72" s="2">
        <v>4.5</v>
      </c>
      <c r="T72" s="2">
        <v>2.4</v>
      </c>
      <c r="U72" s="2">
        <v>4.0999999999999996</v>
      </c>
      <c r="V72" s="12">
        <v>4.5</v>
      </c>
      <c r="W72" s="27">
        <v>5.4</v>
      </c>
    </row>
    <row r="73" spans="1:23" ht="12.75" customHeight="1" x14ac:dyDescent="0.25">
      <c r="A73" s="29">
        <v>67</v>
      </c>
      <c r="B73" s="7" t="s">
        <v>136</v>
      </c>
      <c r="C73" s="2">
        <v>5.0999999999999996</v>
      </c>
      <c r="D73" s="2">
        <v>3.7</v>
      </c>
      <c r="E73" s="2">
        <v>0.3</v>
      </c>
      <c r="F73" s="2">
        <v>2.2999999999999998</v>
      </c>
      <c r="G73" s="2">
        <v>1.3</v>
      </c>
      <c r="H73" s="2">
        <v>7.2</v>
      </c>
      <c r="I73" s="2">
        <v>-1</v>
      </c>
      <c r="J73" s="2">
        <v>-0.2</v>
      </c>
      <c r="K73" s="2">
        <v>0.2</v>
      </c>
      <c r="L73" s="2">
        <v>-0.8</v>
      </c>
      <c r="M73" s="2">
        <v>-2.4</v>
      </c>
      <c r="N73" s="2">
        <v>-4.4000000000000004</v>
      </c>
      <c r="O73" s="2">
        <v>-1.2</v>
      </c>
      <c r="P73" s="2">
        <v>0.4</v>
      </c>
      <c r="Q73" s="2">
        <v>0</v>
      </c>
      <c r="R73" s="2">
        <v>-2.8</v>
      </c>
      <c r="S73" s="2">
        <v>-0.7</v>
      </c>
      <c r="T73" s="2">
        <v>1</v>
      </c>
      <c r="U73" s="2">
        <v>0.5</v>
      </c>
      <c r="V73" s="12">
        <v>3</v>
      </c>
      <c r="W73" s="27">
        <v>-2.1</v>
      </c>
    </row>
    <row r="74" spans="1:23" ht="12.75" customHeight="1" x14ac:dyDescent="0.25">
      <c r="A74" s="29">
        <v>68</v>
      </c>
      <c r="B74" s="7" t="s">
        <v>138</v>
      </c>
      <c r="C74" s="2">
        <v>25.8</v>
      </c>
      <c r="D74" s="2">
        <v>19.7</v>
      </c>
      <c r="E74" s="2">
        <v>10.8</v>
      </c>
      <c r="F74" s="2">
        <v>-2.4</v>
      </c>
      <c r="G74" s="2">
        <v>-0.6</v>
      </c>
      <c r="H74" s="2">
        <v>1.7</v>
      </c>
      <c r="I74" s="2">
        <v>4.3</v>
      </c>
      <c r="J74" s="2">
        <v>8.8000000000000007</v>
      </c>
      <c r="K74" s="2">
        <v>5.2</v>
      </c>
      <c r="L74" s="2">
        <v>11.6</v>
      </c>
      <c r="M74" s="2">
        <v>8.8000000000000007</v>
      </c>
      <c r="N74" s="2">
        <v>0.3</v>
      </c>
      <c r="O74" s="2">
        <v>11.6</v>
      </c>
      <c r="P74" s="2">
        <v>8.3000000000000007</v>
      </c>
      <c r="Q74" s="2">
        <v>7.9</v>
      </c>
      <c r="R74" s="2">
        <v>1.6</v>
      </c>
      <c r="S74" s="2">
        <v>5.8</v>
      </c>
      <c r="T74" s="2">
        <v>1.6</v>
      </c>
      <c r="U74" s="2">
        <v>7.5</v>
      </c>
      <c r="V74" s="12">
        <v>8</v>
      </c>
      <c r="W74" s="27">
        <v>9.1999999999999993</v>
      </c>
    </row>
    <row r="75" spans="1:23" ht="12.75" customHeight="1" x14ac:dyDescent="0.25">
      <c r="A75" s="29">
        <v>69</v>
      </c>
      <c r="B75" s="7" t="s">
        <v>140</v>
      </c>
      <c r="C75" s="2">
        <v>5.6</v>
      </c>
      <c r="D75" s="2">
        <v>4</v>
      </c>
      <c r="E75" s="2">
        <v>6.6</v>
      </c>
      <c r="F75" s="2">
        <v>1.8</v>
      </c>
      <c r="G75" s="2">
        <v>0.4</v>
      </c>
      <c r="H75" s="2">
        <v>0.9</v>
      </c>
      <c r="I75" s="2">
        <v>4.3</v>
      </c>
      <c r="J75" s="2">
        <v>4.9000000000000004</v>
      </c>
      <c r="K75" s="2">
        <v>3.1</v>
      </c>
      <c r="L75" s="2">
        <v>4.8</v>
      </c>
      <c r="M75" s="2">
        <v>3</v>
      </c>
      <c r="N75" s="2">
        <v>-5.5</v>
      </c>
      <c r="O75" s="2">
        <v>1.6</v>
      </c>
      <c r="P75" s="2">
        <v>4</v>
      </c>
      <c r="Q75" s="2">
        <v>2.4</v>
      </c>
      <c r="R75" s="2">
        <v>1.2</v>
      </c>
      <c r="S75" s="2">
        <v>5.5</v>
      </c>
      <c r="T75" s="2">
        <v>3.1</v>
      </c>
      <c r="U75" s="2">
        <v>4</v>
      </c>
      <c r="V75" s="12">
        <v>3.9</v>
      </c>
      <c r="W75" s="27">
        <v>6.1</v>
      </c>
    </row>
    <row r="76" spans="1:23" ht="12.75" customHeight="1" x14ac:dyDescent="0.25">
      <c r="A76" s="29">
        <v>70</v>
      </c>
      <c r="B76" s="6" t="s">
        <v>142</v>
      </c>
      <c r="C76" s="2">
        <v>7.5</v>
      </c>
      <c r="D76" s="2">
        <v>3.5</v>
      </c>
      <c r="E76" s="2">
        <v>1.4</v>
      </c>
      <c r="F76" s="2">
        <v>1.1000000000000001</v>
      </c>
      <c r="G76" s="2">
        <v>-0.5</v>
      </c>
      <c r="H76" s="2">
        <v>4.8</v>
      </c>
      <c r="I76" s="2">
        <v>3.1</v>
      </c>
      <c r="J76" s="2">
        <v>6</v>
      </c>
      <c r="K76" s="2">
        <v>2.1</v>
      </c>
      <c r="L76" s="2">
        <v>5.2</v>
      </c>
      <c r="M76" s="2">
        <v>-2</v>
      </c>
      <c r="N76" s="2">
        <v>-8.8000000000000007</v>
      </c>
      <c r="O76" s="2">
        <v>4.4000000000000004</v>
      </c>
      <c r="P76" s="2">
        <v>4.8</v>
      </c>
      <c r="Q76" s="2">
        <v>6.3</v>
      </c>
      <c r="R76" s="2">
        <v>3.3</v>
      </c>
      <c r="S76" s="2">
        <v>7.6</v>
      </c>
      <c r="T76" s="2">
        <v>4.4000000000000004</v>
      </c>
      <c r="U76" s="2">
        <v>0.9</v>
      </c>
      <c r="V76" s="12">
        <v>6.3</v>
      </c>
      <c r="W76" s="27">
        <v>5.6</v>
      </c>
    </row>
    <row r="77" spans="1:23" ht="12.75" customHeight="1" x14ac:dyDescent="0.25">
      <c r="A77" s="29">
        <v>71</v>
      </c>
      <c r="B77" s="6" t="s">
        <v>144</v>
      </c>
      <c r="C77" s="2">
        <v>11.1</v>
      </c>
      <c r="D77" s="2">
        <v>6.2</v>
      </c>
      <c r="E77" s="2">
        <v>4.8</v>
      </c>
      <c r="F77" s="2">
        <v>-3</v>
      </c>
      <c r="G77" s="2">
        <v>-2.6</v>
      </c>
      <c r="H77" s="2">
        <v>4.5</v>
      </c>
      <c r="I77" s="2">
        <v>5</v>
      </c>
      <c r="J77" s="2">
        <v>6.8</v>
      </c>
      <c r="K77" s="2">
        <v>4</v>
      </c>
      <c r="L77" s="2">
        <v>4.5</v>
      </c>
      <c r="M77" s="2">
        <v>0</v>
      </c>
      <c r="N77" s="2">
        <v>-8.1</v>
      </c>
      <c r="O77" s="2">
        <v>5.8</v>
      </c>
      <c r="P77" s="2">
        <v>4.5999999999999996</v>
      </c>
      <c r="Q77" s="2">
        <v>3.5</v>
      </c>
      <c r="R77" s="2">
        <v>2.5</v>
      </c>
      <c r="S77" s="2">
        <v>7.5</v>
      </c>
      <c r="T77" s="2">
        <v>4.0999999999999996</v>
      </c>
      <c r="U77" s="2">
        <v>4.2</v>
      </c>
      <c r="V77" s="12">
        <v>4.8</v>
      </c>
      <c r="W77" s="27">
        <v>5.9</v>
      </c>
    </row>
    <row r="78" spans="1:23" ht="12.75" customHeight="1" x14ac:dyDescent="0.25">
      <c r="A78" s="29">
        <v>72</v>
      </c>
      <c r="B78" s="7" t="s">
        <v>146</v>
      </c>
      <c r="C78" s="2">
        <v>11.1</v>
      </c>
      <c r="D78" s="2">
        <v>6.3</v>
      </c>
      <c r="E78" s="2">
        <v>5.6</v>
      </c>
      <c r="F78" s="2">
        <v>-3.1</v>
      </c>
      <c r="G78" s="2">
        <v>-2.6</v>
      </c>
      <c r="H78" s="2">
        <v>4.5999999999999996</v>
      </c>
      <c r="I78" s="2">
        <v>4.9000000000000004</v>
      </c>
      <c r="J78" s="2">
        <v>7</v>
      </c>
      <c r="K78" s="2">
        <v>3.6</v>
      </c>
      <c r="L78" s="2">
        <v>5.0999999999999996</v>
      </c>
      <c r="M78" s="2">
        <v>0.1</v>
      </c>
      <c r="N78" s="2">
        <v>-8.1</v>
      </c>
      <c r="O78" s="2">
        <v>5.6</v>
      </c>
      <c r="P78" s="2">
        <v>5.5</v>
      </c>
      <c r="Q78" s="2">
        <v>4.2</v>
      </c>
      <c r="R78" s="2">
        <v>2.8</v>
      </c>
      <c r="S78" s="2">
        <v>8.1</v>
      </c>
      <c r="T78" s="2">
        <v>4.7</v>
      </c>
      <c r="U78" s="2">
        <v>4.3</v>
      </c>
      <c r="V78" s="12">
        <v>5</v>
      </c>
      <c r="W78" s="27">
        <v>6.5</v>
      </c>
    </row>
    <row r="79" spans="1:23" ht="12.75" customHeight="1" x14ac:dyDescent="0.25">
      <c r="A79" s="29">
        <v>73</v>
      </c>
      <c r="B79" s="7" t="s">
        <v>148</v>
      </c>
      <c r="C79" s="2">
        <v>10.8</v>
      </c>
      <c r="D79" s="2">
        <v>6</v>
      </c>
      <c r="E79" s="2">
        <v>-1.2</v>
      </c>
      <c r="F79" s="2">
        <v>-2.5</v>
      </c>
      <c r="G79" s="2">
        <v>-2.4</v>
      </c>
      <c r="H79" s="2">
        <v>3.9</v>
      </c>
      <c r="I79" s="2">
        <v>5.6</v>
      </c>
      <c r="J79" s="2">
        <v>5.7</v>
      </c>
      <c r="K79" s="2">
        <v>7</v>
      </c>
      <c r="L79" s="2">
        <v>0.6</v>
      </c>
      <c r="M79" s="2">
        <v>-0.7</v>
      </c>
      <c r="N79" s="2">
        <v>-7.8</v>
      </c>
      <c r="O79" s="2">
        <v>7.3</v>
      </c>
      <c r="P79" s="2">
        <v>-1.8</v>
      </c>
      <c r="Q79" s="2">
        <v>-1.2</v>
      </c>
      <c r="R79" s="2">
        <v>0</v>
      </c>
      <c r="S79" s="2">
        <v>3.1</v>
      </c>
      <c r="T79" s="2">
        <v>-0.8</v>
      </c>
      <c r="U79" s="2">
        <v>2.8</v>
      </c>
      <c r="V79" s="12">
        <v>3.2</v>
      </c>
      <c r="W79" s="27">
        <v>1.1000000000000001</v>
      </c>
    </row>
    <row r="80" spans="1:23" ht="12.75" customHeight="1" x14ac:dyDescent="0.25">
      <c r="A80" s="29">
        <v>74</v>
      </c>
      <c r="B80" s="6" t="s">
        <v>150</v>
      </c>
      <c r="C80" s="2">
        <v>3.4</v>
      </c>
      <c r="D80" s="2">
        <v>2.4</v>
      </c>
      <c r="E80" s="2">
        <v>3.5</v>
      </c>
      <c r="F80" s="2">
        <v>5</v>
      </c>
      <c r="G80" s="2">
        <v>5.5</v>
      </c>
      <c r="H80" s="2">
        <v>3.8</v>
      </c>
      <c r="I80" s="2">
        <v>3</v>
      </c>
      <c r="J80" s="2">
        <v>3.1</v>
      </c>
      <c r="K80" s="2">
        <v>3</v>
      </c>
      <c r="L80" s="2">
        <v>2.8</v>
      </c>
      <c r="M80" s="2">
        <v>3.8</v>
      </c>
      <c r="N80" s="2">
        <v>3</v>
      </c>
      <c r="O80" s="2">
        <v>2.6</v>
      </c>
      <c r="P80" s="2">
        <v>2</v>
      </c>
      <c r="Q80" s="2">
        <v>2.4</v>
      </c>
      <c r="R80" s="2">
        <v>0.6</v>
      </c>
      <c r="S80" s="2">
        <v>2.1</v>
      </c>
      <c r="T80" s="2">
        <v>4.2</v>
      </c>
      <c r="U80" s="2">
        <v>3.3</v>
      </c>
      <c r="V80" s="12">
        <v>2.4</v>
      </c>
      <c r="W80" s="27">
        <v>2.6</v>
      </c>
    </row>
    <row r="81" spans="1:23" ht="12.75" customHeight="1" x14ac:dyDescent="0.25">
      <c r="A81" s="29">
        <v>75</v>
      </c>
      <c r="B81" s="6" t="s">
        <v>152</v>
      </c>
      <c r="C81" s="2">
        <v>4.4000000000000004</v>
      </c>
      <c r="D81" s="2">
        <v>3.2</v>
      </c>
      <c r="E81" s="2">
        <v>4.7</v>
      </c>
      <c r="F81" s="2">
        <v>6.3</v>
      </c>
      <c r="G81" s="2">
        <v>4.4000000000000004</v>
      </c>
      <c r="H81" s="2">
        <v>2.2000000000000002</v>
      </c>
      <c r="I81" s="2">
        <v>1</v>
      </c>
      <c r="J81" s="2">
        <v>0.7</v>
      </c>
      <c r="K81" s="2">
        <v>5.2</v>
      </c>
      <c r="L81" s="2">
        <v>7.1</v>
      </c>
      <c r="M81" s="2">
        <v>4.8</v>
      </c>
      <c r="N81" s="2">
        <v>4.0999999999999996</v>
      </c>
      <c r="O81" s="2">
        <v>4.8</v>
      </c>
      <c r="P81" s="2">
        <v>1.8</v>
      </c>
      <c r="Q81" s="2">
        <v>-1.7</v>
      </c>
      <c r="R81" s="2">
        <v>0.7</v>
      </c>
      <c r="S81" s="2">
        <v>0.7</v>
      </c>
      <c r="T81" s="2">
        <v>1.9</v>
      </c>
      <c r="U81" s="2">
        <v>1.5</v>
      </c>
      <c r="V81" s="12">
        <v>0.9</v>
      </c>
      <c r="W81" s="27">
        <v>-1.2</v>
      </c>
    </row>
    <row r="82" spans="1:23" ht="12.75" customHeight="1" x14ac:dyDescent="0.25">
      <c r="A82" s="29">
        <v>76</v>
      </c>
      <c r="B82" s="6" t="s">
        <v>154</v>
      </c>
      <c r="C82" s="2">
        <v>3.3</v>
      </c>
      <c r="D82" s="2">
        <v>2.2999999999999998</v>
      </c>
      <c r="E82" s="2">
        <v>3.3</v>
      </c>
      <c r="F82" s="2">
        <v>4.8</v>
      </c>
      <c r="G82" s="2">
        <v>5.7</v>
      </c>
      <c r="H82" s="2">
        <v>4</v>
      </c>
      <c r="I82" s="2">
        <v>3.3</v>
      </c>
      <c r="J82" s="2">
        <v>3.4</v>
      </c>
      <c r="K82" s="2">
        <v>2.7</v>
      </c>
      <c r="L82" s="2">
        <v>2.2000000000000002</v>
      </c>
      <c r="M82" s="2">
        <v>3.6</v>
      </c>
      <c r="N82" s="2">
        <v>2.9</v>
      </c>
      <c r="O82" s="2">
        <v>2.2000000000000002</v>
      </c>
      <c r="P82" s="2">
        <v>2.1</v>
      </c>
      <c r="Q82" s="2">
        <v>3.1</v>
      </c>
      <c r="R82" s="2">
        <v>0.5</v>
      </c>
      <c r="S82" s="2">
        <v>2.2999999999999998</v>
      </c>
      <c r="T82" s="2">
        <v>4.5999999999999996</v>
      </c>
      <c r="U82" s="2">
        <v>3.6</v>
      </c>
      <c r="V82" s="12">
        <v>2.6</v>
      </c>
      <c r="W82" s="27">
        <v>3.2</v>
      </c>
    </row>
    <row r="83" spans="1:23" ht="12.75" customHeight="1" x14ac:dyDescent="0.25">
      <c r="A83" s="29">
        <v>77</v>
      </c>
      <c r="B83" s="7" t="s">
        <v>156</v>
      </c>
      <c r="C83" s="2">
        <v>2.7</v>
      </c>
      <c r="D83" s="2">
        <v>2.1</v>
      </c>
      <c r="E83" s="2">
        <v>3.9</v>
      </c>
      <c r="F83" s="2">
        <v>5.5</v>
      </c>
      <c r="G83" s="2">
        <v>6.1</v>
      </c>
      <c r="H83" s="2">
        <v>4.8</v>
      </c>
      <c r="I83" s="2">
        <v>4.5</v>
      </c>
      <c r="J83" s="2">
        <v>3</v>
      </c>
      <c r="K83" s="2">
        <v>2.5</v>
      </c>
      <c r="L83" s="2">
        <v>1.6</v>
      </c>
      <c r="M83" s="2">
        <v>3.1</v>
      </c>
      <c r="N83" s="2">
        <v>1.5</v>
      </c>
      <c r="O83" s="2">
        <v>1.7</v>
      </c>
      <c r="P83" s="2">
        <v>2.2999999999999998</v>
      </c>
      <c r="Q83" s="2">
        <v>2.9</v>
      </c>
      <c r="R83" s="2">
        <v>-0.1</v>
      </c>
      <c r="S83" s="2">
        <v>2.9</v>
      </c>
      <c r="T83" s="2">
        <v>5.3</v>
      </c>
      <c r="U83" s="2">
        <v>4</v>
      </c>
      <c r="V83" s="12">
        <v>3</v>
      </c>
      <c r="W83" s="27">
        <v>4.0999999999999996</v>
      </c>
    </row>
    <row r="84" spans="1:23" ht="12.75" customHeight="1" x14ac:dyDescent="0.25">
      <c r="A84" s="29">
        <v>78</v>
      </c>
      <c r="B84" s="7" t="s">
        <v>211</v>
      </c>
      <c r="C84" s="2">
        <v>4</v>
      </c>
      <c r="D84" s="2">
        <v>2</v>
      </c>
      <c r="E84" s="2">
        <v>2.2000000000000002</v>
      </c>
      <c r="F84" s="2">
        <v>3.5</v>
      </c>
      <c r="G84" s="2">
        <v>6.7</v>
      </c>
      <c r="H84" s="2">
        <v>3.3</v>
      </c>
      <c r="I84" s="2">
        <v>2.8</v>
      </c>
      <c r="J84" s="2">
        <v>4.2</v>
      </c>
      <c r="K84" s="2">
        <v>3.2</v>
      </c>
      <c r="L84" s="2">
        <v>2.5</v>
      </c>
      <c r="M84" s="2">
        <v>4.5</v>
      </c>
      <c r="N84" s="2">
        <v>5.0999999999999996</v>
      </c>
      <c r="O84" s="2">
        <v>2.2000000000000002</v>
      </c>
      <c r="P84" s="2">
        <v>2.9</v>
      </c>
      <c r="Q84" s="2">
        <v>4.2</v>
      </c>
      <c r="R84" s="2">
        <v>1.4</v>
      </c>
      <c r="S84" s="2">
        <v>1.7</v>
      </c>
      <c r="T84" s="2">
        <v>5.2</v>
      </c>
      <c r="U84" s="2">
        <v>3.9</v>
      </c>
      <c r="V84" s="12">
        <v>2.4</v>
      </c>
      <c r="W84" s="27">
        <v>2.7</v>
      </c>
    </row>
    <row r="85" spans="1:23" ht="12.75" customHeight="1" x14ac:dyDescent="0.25">
      <c r="A85" s="29">
        <v>79</v>
      </c>
      <c r="B85" s="7" t="s">
        <v>212</v>
      </c>
      <c r="C85" s="2">
        <v>3.3</v>
      </c>
      <c r="D85" s="2">
        <v>0.5</v>
      </c>
      <c r="E85" s="2">
        <v>1.5</v>
      </c>
      <c r="F85" s="2">
        <v>2.4</v>
      </c>
      <c r="G85" s="2">
        <v>2.2999999999999998</v>
      </c>
      <c r="H85" s="2">
        <v>3.6</v>
      </c>
      <c r="I85" s="2">
        <v>1.6</v>
      </c>
      <c r="J85" s="2">
        <v>3.4</v>
      </c>
      <c r="K85" s="2">
        <v>2.2999999999999998</v>
      </c>
      <c r="L85" s="2">
        <v>1.7</v>
      </c>
      <c r="M85" s="2">
        <v>1.6</v>
      </c>
      <c r="N85" s="2">
        <v>0.3</v>
      </c>
      <c r="O85" s="2">
        <v>3</v>
      </c>
      <c r="P85" s="2">
        <v>1.1000000000000001</v>
      </c>
      <c r="Q85" s="2">
        <v>2</v>
      </c>
      <c r="R85" s="2">
        <v>1.3</v>
      </c>
      <c r="S85" s="2">
        <v>2</v>
      </c>
      <c r="T85" s="2">
        <v>2.4</v>
      </c>
      <c r="U85" s="2">
        <v>1.6</v>
      </c>
      <c r="V85" s="12">
        <v>0.5</v>
      </c>
      <c r="W85" s="27">
        <v>1.3</v>
      </c>
    </row>
    <row r="86" spans="1:23" ht="12.75" customHeight="1" x14ac:dyDescent="0.25">
      <c r="A86" s="29">
        <v>80</v>
      </c>
      <c r="B86" s="7" t="s">
        <v>159</v>
      </c>
      <c r="C86" s="2">
        <v>4.0999999999999996</v>
      </c>
      <c r="D86" s="2">
        <v>7.7</v>
      </c>
      <c r="E86" s="2">
        <v>7.7</v>
      </c>
      <c r="F86" s="2">
        <v>9.3000000000000007</v>
      </c>
      <c r="G86" s="2">
        <v>4</v>
      </c>
      <c r="H86" s="2">
        <v>3.6</v>
      </c>
      <c r="I86" s="2">
        <v>0.7</v>
      </c>
      <c r="J86" s="2">
        <v>2.6</v>
      </c>
      <c r="K86" s="2">
        <v>2.7</v>
      </c>
      <c r="L86" s="2">
        <v>4.3</v>
      </c>
      <c r="M86" s="2">
        <v>5.6</v>
      </c>
      <c r="N86" s="2">
        <v>4.3</v>
      </c>
      <c r="O86" s="2">
        <v>4.0999999999999996</v>
      </c>
      <c r="P86" s="2">
        <v>-1.3</v>
      </c>
      <c r="Q86" s="2">
        <v>1</v>
      </c>
      <c r="R86" s="2">
        <v>-0.6</v>
      </c>
      <c r="S86" s="2">
        <v>1.7</v>
      </c>
      <c r="T86" s="2">
        <v>1.6</v>
      </c>
      <c r="U86" s="2">
        <v>2.7</v>
      </c>
      <c r="V86" s="12">
        <v>3.8</v>
      </c>
      <c r="W86" s="27">
        <v>3</v>
      </c>
    </row>
    <row r="87" spans="1:23" ht="12.75" customHeight="1" x14ac:dyDescent="0.25">
      <c r="A87" s="29">
        <v>81</v>
      </c>
      <c r="B87" s="6" t="s">
        <v>161</v>
      </c>
      <c r="C87" s="2">
        <v>3.1</v>
      </c>
      <c r="D87" s="2">
        <v>3</v>
      </c>
      <c r="E87" s="2">
        <v>5.2</v>
      </c>
      <c r="F87" s="2">
        <v>-0.5</v>
      </c>
      <c r="G87" s="2">
        <v>2.2999999999999998</v>
      </c>
      <c r="H87" s="2">
        <v>3</v>
      </c>
      <c r="I87" s="2">
        <v>3.4</v>
      </c>
      <c r="J87" s="2">
        <v>2</v>
      </c>
      <c r="K87" s="2">
        <v>3.1</v>
      </c>
      <c r="L87" s="2">
        <v>0.9</v>
      </c>
      <c r="M87" s="2">
        <v>-1.7</v>
      </c>
      <c r="N87" s="2">
        <v>-4.3</v>
      </c>
      <c r="O87" s="2">
        <v>1.4</v>
      </c>
      <c r="P87" s="2">
        <v>3.4</v>
      </c>
      <c r="Q87" s="2">
        <v>3.2</v>
      </c>
      <c r="R87" s="2">
        <v>2.1</v>
      </c>
      <c r="S87" s="2">
        <v>4</v>
      </c>
      <c r="T87" s="2">
        <v>4.3</v>
      </c>
      <c r="U87" s="2">
        <v>1.9</v>
      </c>
      <c r="V87" s="12">
        <v>2.8</v>
      </c>
      <c r="W87" s="27">
        <v>3.4</v>
      </c>
    </row>
    <row r="88" spans="1:23" ht="12.75" customHeight="1" x14ac:dyDescent="0.25">
      <c r="A88" s="29">
        <v>82</v>
      </c>
      <c r="B88" s="6" t="s">
        <v>163</v>
      </c>
      <c r="C88" s="2">
        <v>2.2000000000000002</v>
      </c>
      <c r="D88" s="2">
        <v>2.5</v>
      </c>
      <c r="E88" s="2">
        <v>2.1</v>
      </c>
      <c r="F88" s="2">
        <v>2.4</v>
      </c>
      <c r="G88" s="2">
        <v>2.4</v>
      </c>
      <c r="H88" s="2">
        <v>4.8</v>
      </c>
      <c r="I88" s="2">
        <v>3.2</v>
      </c>
      <c r="J88" s="2">
        <v>1.4</v>
      </c>
      <c r="K88" s="2">
        <v>6.4</v>
      </c>
      <c r="L88" s="2">
        <v>4.9000000000000004</v>
      </c>
      <c r="M88" s="2">
        <v>-0.7</v>
      </c>
      <c r="N88" s="2">
        <v>-2.4</v>
      </c>
      <c r="O88" s="2">
        <v>-0.1</v>
      </c>
      <c r="P88" s="2">
        <v>1</v>
      </c>
      <c r="Q88" s="2">
        <v>2.2999999999999998</v>
      </c>
      <c r="R88" s="2">
        <v>2</v>
      </c>
      <c r="S88" s="2">
        <v>3.2</v>
      </c>
      <c r="T88" s="2">
        <v>2.8</v>
      </c>
      <c r="U88" s="2">
        <v>2.1</v>
      </c>
      <c r="V88" s="12">
        <v>5.0999999999999996</v>
      </c>
      <c r="W88" s="27">
        <v>4</v>
      </c>
    </row>
    <row r="89" spans="1:23" ht="12.75" customHeight="1" x14ac:dyDescent="0.25">
      <c r="A89" s="29">
        <v>83</v>
      </c>
      <c r="B89" s="7" t="s">
        <v>165</v>
      </c>
      <c r="C89" s="2">
        <v>6.2</v>
      </c>
      <c r="D89" s="2">
        <v>1.4</v>
      </c>
      <c r="E89" s="2">
        <v>4.2</v>
      </c>
      <c r="F89" s="2">
        <v>5.6</v>
      </c>
      <c r="G89" s="2">
        <v>7.1</v>
      </c>
      <c r="H89" s="2">
        <v>3.9</v>
      </c>
      <c r="I89" s="2">
        <v>0</v>
      </c>
      <c r="J89" s="2">
        <v>0.7</v>
      </c>
      <c r="K89" s="2">
        <v>5.3</v>
      </c>
      <c r="L89" s="2">
        <v>4.5999999999999996</v>
      </c>
      <c r="M89" s="2">
        <v>0.6</v>
      </c>
      <c r="N89" s="2">
        <v>-0.4</v>
      </c>
      <c r="O89" s="2">
        <v>-0.7</v>
      </c>
      <c r="P89" s="2">
        <v>1.1000000000000001</v>
      </c>
      <c r="Q89" s="2">
        <v>3.8</v>
      </c>
      <c r="R89" s="2">
        <v>1.7</v>
      </c>
      <c r="S89" s="2">
        <v>4.2</v>
      </c>
      <c r="T89" s="2">
        <v>2.7</v>
      </c>
      <c r="U89" s="2">
        <v>1.5</v>
      </c>
      <c r="V89" s="12">
        <v>4.5999999999999996</v>
      </c>
      <c r="W89" s="27">
        <v>5.2</v>
      </c>
    </row>
    <row r="90" spans="1:23" ht="12.75" customHeight="1" x14ac:dyDescent="0.25">
      <c r="A90" s="29">
        <v>84</v>
      </c>
      <c r="B90" s="7" t="s">
        <v>167</v>
      </c>
      <c r="C90" s="2">
        <v>-1.3</v>
      </c>
      <c r="D90" s="2">
        <v>3.6</v>
      </c>
      <c r="E90" s="2">
        <v>0.2</v>
      </c>
      <c r="F90" s="2">
        <v>-0.7</v>
      </c>
      <c r="G90" s="2">
        <v>-2.8</v>
      </c>
      <c r="H90" s="2">
        <v>5.9</v>
      </c>
      <c r="I90" s="2">
        <v>6.9</v>
      </c>
      <c r="J90" s="2">
        <v>2.2000000000000002</v>
      </c>
      <c r="K90" s="2">
        <v>7.5</v>
      </c>
      <c r="L90" s="2">
        <v>5.2</v>
      </c>
      <c r="M90" s="2">
        <v>-2.1</v>
      </c>
      <c r="N90" s="2">
        <v>-4.7</v>
      </c>
      <c r="O90" s="2">
        <v>0.6</v>
      </c>
      <c r="P90" s="2">
        <v>0.9</v>
      </c>
      <c r="Q90" s="2">
        <v>0.6</v>
      </c>
      <c r="R90" s="2">
        <v>2.5</v>
      </c>
      <c r="S90" s="2">
        <v>1.9</v>
      </c>
      <c r="T90" s="2">
        <v>2.9</v>
      </c>
      <c r="U90" s="2">
        <v>2.8</v>
      </c>
      <c r="V90" s="12">
        <v>5.8</v>
      </c>
      <c r="W90" s="27">
        <v>2.5</v>
      </c>
    </row>
    <row r="91" spans="1:23" ht="12.75" customHeight="1" x14ac:dyDescent="0.25">
      <c r="A91" s="29">
        <v>85</v>
      </c>
      <c r="B91" s="6" t="s">
        <v>169</v>
      </c>
      <c r="C91" s="2">
        <v>3.4</v>
      </c>
      <c r="D91" s="2">
        <v>3.1</v>
      </c>
      <c r="E91" s="2">
        <v>6.1</v>
      </c>
      <c r="F91" s="2">
        <v>-1.4</v>
      </c>
      <c r="G91" s="2">
        <v>2.2999999999999998</v>
      </c>
      <c r="H91" s="2">
        <v>2.4</v>
      </c>
      <c r="I91" s="2">
        <v>3.5</v>
      </c>
      <c r="J91" s="2">
        <v>2.1</v>
      </c>
      <c r="K91" s="2">
        <v>2.1</v>
      </c>
      <c r="L91" s="2">
        <v>-0.4</v>
      </c>
      <c r="M91" s="2">
        <v>-2</v>
      </c>
      <c r="N91" s="2">
        <v>-5</v>
      </c>
      <c r="O91" s="2">
        <v>2</v>
      </c>
      <c r="P91" s="2">
        <v>4.0999999999999996</v>
      </c>
      <c r="Q91" s="2">
        <v>3.4</v>
      </c>
      <c r="R91" s="2">
        <v>2.1</v>
      </c>
      <c r="S91" s="2">
        <v>4.2</v>
      </c>
      <c r="T91" s="2">
        <v>4.8</v>
      </c>
      <c r="U91" s="2">
        <v>1.8</v>
      </c>
      <c r="V91" s="12">
        <v>2.1</v>
      </c>
      <c r="W91" s="27">
        <v>3.2</v>
      </c>
    </row>
    <row r="92" spans="1:23" ht="12.75" customHeight="1" x14ac:dyDescent="0.25">
      <c r="A92" s="29">
        <v>86</v>
      </c>
      <c r="B92" s="7" t="s">
        <v>171</v>
      </c>
      <c r="C92" s="2">
        <v>2.7</v>
      </c>
      <c r="D92" s="2">
        <v>4.3</v>
      </c>
      <c r="E92" s="2">
        <v>9.1999999999999993</v>
      </c>
      <c r="F92" s="2">
        <v>-7.4</v>
      </c>
      <c r="G92" s="2">
        <v>1.3</v>
      </c>
      <c r="H92" s="2">
        <v>1.1000000000000001</v>
      </c>
      <c r="I92" s="2">
        <v>5.3</v>
      </c>
      <c r="J92" s="2">
        <v>3.2</v>
      </c>
      <c r="K92" s="2">
        <v>1.9</v>
      </c>
      <c r="L92" s="2">
        <v>-1.8</v>
      </c>
      <c r="M92" s="2">
        <v>-0.8</v>
      </c>
      <c r="N92" s="2">
        <v>-7</v>
      </c>
      <c r="O92" s="2">
        <v>1.9</v>
      </c>
      <c r="P92" s="2">
        <v>4.8</v>
      </c>
      <c r="Q92" s="2">
        <v>5.0999999999999996</v>
      </c>
      <c r="R92" s="2">
        <v>2.9</v>
      </c>
      <c r="S92" s="2">
        <v>5.0999999999999996</v>
      </c>
      <c r="T92" s="2">
        <v>3.8</v>
      </c>
      <c r="U92" s="2">
        <v>0.9</v>
      </c>
      <c r="V92" s="12">
        <v>0.3</v>
      </c>
      <c r="W92" s="27">
        <v>1.7</v>
      </c>
    </row>
    <row r="93" spans="1:23" ht="12.75" customHeight="1" x14ac:dyDescent="0.25">
      <c r="A93" s="29">
        <v>87</v>
      </c>
      <c r="B93" s="7" t="s">
        <v>173</v>
      </c>
      <c r="C93" s="2">
        <v>3.6</v>
      </c>
      <c r="D93" s="2">
        <v>2.6</v>
      </c>
      <c r="E93" s="2">
        <v>4.9000000000000004</v>
      </c>
      <c r="F93" s="2">
        <v>1.1000000000000001</v>
      </c>
      <c r="G93" s="2">
        <v>2.7</v>
      </c>
      <c r="H93" s="2">
        <v>2.9</v>
      </c>
      <c r="I93" s="2">
        <v>2.8</v>
      </c>
      <c r="J93" s="2">
        <v>1.7</v>
      </c>
      <c r="K93" s="2">
        <v>2.2000000000000002</v>
      </c>
      <c r="L93" s="2">
        <v>0.1</v>
      </c>
      <c r="M93" s="2">
        <v>-2.5</v>
      </c>
      <c r="N93" s="2">
        <v>-4.2</v>
      </c>
      <c r="O93" s="2">
        <v>2</v>
      </c>
      <c r="P93" s="2">
        <v>3.9</v>
      </c>
      <c r="Q93" s="2">
        <v>2.9</v>
      </c>
      <c r="R93" s="2">
        <v>1.8</v>
      </c>
      <c r="S93" s="2">
        <v>3.9</v>
      </c>
      <c r="T93" s="2">
        <v>5.0999999999999996</v>
      </c>
      <c r="U93" s="2">
        <v>2.2000000000000002</v>
      </c>
      <c r="V93" s="12">
        <v>2.7</v>
      </c>
      <c r="W93" s="27">
        <v>3.7</v>
      </c>
    </row>
    <row r="94" spans="1:23" ht="12.75" customHeight="1" x14ac:dyDescent="0.25">
      <c r="A94" s="29">
        <v>88</v>
      </c>
      <c r="B94" s="6" t="s">
        <v>175</v>
      </c>
      <c r="C94" s="2">
        <v>6.4</v>
      </c>
      <c r="D94" s="2">
        <v>2</v>
      </c>
      <c r="E94" s="2">
        <v>2.1</v>
      </c>
      <c r="F94" s="2">
        <v>0.2</v>
      </c>
      <c r="G94" s="2">
        <v>0.5</v>
      </c>
      <c r="H94" s="2">
        <v>0</v>
      </c>
      <c r="I94" s="2">
        <v>0.8</v>
      </c>
      <c r="J94" s="2">
        <v>-1.5</v>
      </c>
      <c r="K94" s="2">
        <v>1.3</v>
      </c>
      <c r="L94" s="2">
        <v>-1.3</v>
      </c>
      <c r="M94" s="2">
        <v>-0.5</v>
      </c>
      <c r="N94" s="2">
        <v>-7.5</v>
      </c>
      <c r="O94" s="2">
        <v>0.5</v>
      </c>
      <c r="P94" s="2">
        <v>0.2</v>
      </c>
      <c r="Q94" s="2">
        <v>2.6</v>
      </c>
      <c r="R94" s="2">
        <v>-1</v>
      </c>
      <c r="S94" s="2">
        <v>3.9</v>
      </c>
      <c r="T94" s="2">
        <v>1.4</v>
      </c>
      <c r="U94" s="2">
        <v>2.8</v>
      </c>
      <c r="V94" s="12">
        <v>0.6</v>
      </c>
      <c r="W94" s="27">
        <v>4.0999999999999996</v>
      </c>
    </row>
    <row r="95" spans="1:23" ht="12.75" customHeight="1" x14ac:dyDescent="0.25">
      <c r="A95" s="29">
        <v>89</v>
      </c>
      <c r="B95" s="6" t="s">
        <v>177</v>
      </c>
      <c r="C95" s="2">
        <v>2.1</v>
      </c>
      <c r="D95" s="2">
        <v>2.6</v>
      </c>
      <c r="E95" s="2">
        <v>2</v>
      </c>
      <c r="F95" s="2">
        <v>3.1</v>
      </c>
      <c r="G95" s="2">
        <v>3.6</v>
      </c>
      <c r="H95" s="2">
        <v>1.6</v>
      </c>
      <c r="I95" s="2">
        <v>1.5</v>
      </c>
      <c r="J95" s="2">
        <v>0.9</v>
      </c>
      <c r="K95" s="2">
        <v>1.4</v>
      </c>
      <c r="L95" s="2">
        <v>1.3</v>
      </c>
      <c r="M95" s="2">
        <v>1.8</v>
      </c>
      <c r="N95" s="2">
        <v>3.5</v>
      </c>
      <c r="O95" s="2">
        <v>0.3</v>
      </c>
      <c r="P95" s="2">
        <v>-2.2000000000000002</v>
      </c>
      <c r="Q95" s="2">
        <v>-0.8</v>
      </c>
      <c r="R95" s="2">
        <v>-1.5</v>
      </c>
      <c r="S95" s="2">
        <v>-0.4</v>
      </c>
      <c r="T95" s="2">
        <v>2.1</v>
      </c>
      <c r="U95" s="2">
        <v>2.1</v>
      </c>
      <c r="V95" s="12">
        <v>0.7</v>
      </c>
      <c r="W95" s="27">
        <v>1.4</v>
      </c>
    </row>
    <row r="96" spans="1:23" ht="12.75" customHeight="1" x14ac:dyDescent="0.25">
      <c r="A96" s="29">
        <v>90</v>
      </c>
      <c r="B96" s="6" t="s">
        <v>179</v>
      </c>
      <c r="C96" s="2">
        <v>-1.2</v>
      </c>
      <c r="D96" s="2">
        <v>1.1000000000000001</v>
      </c>
      <c r="E96" s="2">
        <v>1</v>
      </c>
      <c r="F96" s="2">
        <v>2.5</v>
      </c>
      <c r="G96" s="2">
        <v>5.3</v>
      </c>
      <c r="H96" s="2">
        <v>5.3</v>
      </c>
      <c r="I96" s="2">
        <v>3.5</v>
      </c>
      <c r="J96" s="2">
        <v>1.5</v>
      </c>
      <c r="K96" s="2">
        <v>1.7</v>
      </c>
      <c r="L96" s="2">
        <v>0.9</v>
      </c>
      <c r="M96" s="2">
        <v>5.2</v>
      </c>
      <c r="N96" s="2">
        <v>5</v>
      </c>
      <c r="O96" s="2">
        <v>3.4</v>
      </c>
      <c r="P96" s="2">
        <v>-2.5</v>
      </c>
      <c r="Q96" s="2">
        <v>-1.3</v>
      </c>
      <c r="R96" s="2">
        <v>-5</v>
      </c>
      <c r="S96" s="2">
        <v>-2.1</v>
      </c>
      <c r="T96" s="2">
        <v>-0.3</v>
      </c>
      <c r="U96" s="2">
        <v>0.7</v>
      </c>
      <c r="V96" s="12">
        <v>-0.1</v>
      </c>
      <c r="W96" s="27">
        <v>2.2999999999999998</v>
      </c>
    </row>
    <row r="97" spans="1:23" ht="12.75" customHeight="1" x14ac:dyDescent="0.25">
      <c r="A97" s="29">
        <v>91</v>
      </c>
      <c r="B97" s="7" t="s">
        <v>181</v>
      </c>
      <c r="C97" s="2">
        <v>-1.7</v>
      </c>
      <c r="D97" s="2">
        <v>0.9</v>
      </c>
      <c r="E97" s="2">
        <v>0.8</v>
      </c>
      <c r="F97" s="2">
        <v>3.7</v>
      </c>
      <c r="G97" s="2">
        <v>6</v>
      </c>
      <c r="H97" s="2">
        <v>6.5</v>
      </c>
      <c r="I97" s="2">
        <v>3.9</v>
      </c>
      <c r="J97" s="2">
        <v>1.7</v>
      </c>
      <c r="K97" s="2">
        <v>1.6</v>
      </c>
      <c r="L97" s="2">
        <v>1</v>
      </c>
      <c r="M97" s="2">
        <v>6.1</v>
      </c>
      <c r="N97" s="2">
        <v>6.5</v>
      </c>
      <c r="O97" s="2">
        <v>4.2</v>
      </c>
      <c r="P97" s="2">
        <v>-2.2000000000000002</v>
      </c>
      <c r="Q97" s="2">
        <v>-1.7</v>
      </c>
      <c r="R97" s="2">
        <v>-5</v>
      </c>
      <c r="S97" s="2">
        <v>-2.1</v>
      </c>
      <c r="T97" s="2">
        <v>-0.2</v>
      </c>
      <c r="U97" s="2">
        <v>0.6</v>
      </c>
      <c r="V97" s="12">
        <v>0.2</v>
      </c>
      <c r="W97" s="27">
        <v>2.6</v>
      </c>
    </row>
    <row r="98" spans="1:23" ht="12.75" customHeight="1" x14ac:dyDescent="0.25">
      <c r="A98" s="29">
        <v>92</v>
      </c>
      <c r="B98" s="7" t="s">
        <v>222</v>
      </c>
      <c r="C98" s="2">
        <v>-2.8</v>
      </c>
      <c r="D98" s="2">
        <v>1.4</v>
      </c>
      <c r="E98" s="2">
        <v>-1.2</v>
      </c>
      <c r="F98" s="2">
        <v>3</v>
      </c>
      <c r="G98" s="2">
        <v>5.7</v>
      </c>
      <c r="H98" s="2">
        <v>8</v>
      </c>
      <c r="I98" s="2">
        <v>4.7</v>
      </c>
      <c r="J98" s="2">
        <v>1.4</v>
      </c>
      <c r="K98" s="2">
        <v>1.1000000000000001</v>
      </c>
      <c r="L98" s="2">
        <v>1.8</v>
      </c>
      <c r="M98" s="2">
        <v>6.4</v>
      </c>
      <c r="N98" s="2">
        <v>6.1</v>
      </c>
      <c r="O98" s="2">
        <v>3.5</v>
      </c>
      <c r="P98" s="2">
        <v>-1.2</v>
      </c>
      <c r="Q98" s="2">
        <v>-2.8</v>
      </c>
      <c r="R98" s="2">
        <v>-6.3</v>
      </c>
      <c r="S98" s="2">
        <v>-3.4</v>
      </c>
      <c r="T98" s="2">
        <v>-2.1</v>
      </c>
      <c r="U98" s="2">
        <v>-0.3</v>
      </c>
      <c r="V98" s="12">
        <v>0.1</v>
      </c>
      <c r="W98" s="27">
        <v>2.5</v>
      </c>
    </row>
    <row r="99" spans="1:23" ht="12.75" customHeight="1" x14ac:dyDescent="0.25">
      <c r="A99" s="29">
        <v>93</v>
      </c>
      <c r="B99" s="7" t="s">
        <v>223</v>
      </c>
      <c r="C99" s="2">
        <v>0.5</v>
      </c>
      <c r="D99" s="2">
        <v>0.1</v>
      </c>
      <c r="E99" s="2">
        <v>4.4000000000000004</v>
      </c>
      <c r="F99" s="2">
        <v>4.8</v>
      </c>
      <c r="G99" s="2">
        <v>6.5</v>
      </c>
      <c r="H99" s="2">
        <v>4</v>
      </c>
      <c r="I99" s="2">
        <v>2.4</v>
      </c>
      <c r="J99" s="2">
        <v>2.2999999999999998</v>
      </c>
      <c r="K99" s="2">
        <v>2.5</v>
      </c>
      <c r="L99" s="2">
        <v>-0.4</v>
      </c>
      <c r="M99" s="2">
        <v>5.5</v>
      </c>
      <c r="N99" s="2">
        <v>7.3</v>
      </c>
      <c r="O99" s="2">
        <v>5.5</v>
      </c>
      <c r="P99" s="2">
        <v>-4.0999999999999996</v>
      </c>
      <c r="Q99" s="2">
        <v>0.4</v>
      </c>
      <c r="R99" s="2">
        <v>-2.6</v>
      </c>
      <c r="S99" s="2">
        <v>0.1</v>
      </c>
      <c r="T99" s="2">
        <v>3.1</v>
      </c>
      <c r="U99" s="2">
        <v>2</v>
      </c>
      <c r="V99" s="12">
        <v>0.4</v>
      </c>
      <c r="W99" s="27">
        <v>2.6</v>
      </c>
    </row>
    <row r="100" spans="1:23" ht="12.75" customHeight="1" x14ac:dyDescent="0.25">
      <c r="A100" s="29">
        <v>94</v>
      </c>
      <c r="B100" s="7" t="s">
        <v>183</v>
      </c>
      <c r="C100" s="2">
        <v>1.6</v>
      </c>
      <c r="D100" s="2">
        <v>2.1</v>
      </c>
      <c r="E100" s="2">
        <v>2.6</v>
      </c>
      <c r="F100" s="2">
        <v>-4.8</v>
      </c>
      <c r="G100" s="2">
        <v>0.8</v>
      </c>
      <c r="H100" s="2">
        <v>-2.8</v>
      </c>
      <c r="I100" s="2">
        <v>0.4</v>
      </c>
      <c r="J100" s="2">
        <v>0.1</v>
      </c>
      <c r="K100" s="2">
        <v>2.4</v>
      </c>
      <c r="L100" s="2">
        <v>0.3</v>
      </c>
      <c r="M100" s="2">
        <v>-2.2000000000000002</v>
      </c>
      <c r="N100" s="2">
        <v>-8.1</v>
      </c>
      <c r="O100" s="2">
        <v>-4.5999999999999996</v>
      </c>
      <c r="P100" s="2">
        <v>-5.0999999999999996</v>
      </c>
      <c r="Q100" s="2">
        <v>2.4</v>
      </c>
      <c r="R100" s="2">
        <v>-5.2</v>
      </c>
      <c r="S100" s="2">
        <v>-2.6</v>
      </c>
      <c r="T100" s="2">
        <v>-1.7</v>
      </c>
      <c r="U100" s="2">
        <v>1.6</v>
      </c>
      <c r="V100" s="12">
        <v>-3.2</v>
      </c>
      <c r="W100" s="27">
        <v>-0.8</v>
      </c>
    </row>
    <row r="101" spans="1:23" ht="12.75" customHeight="1" x14ac:dyDescent="0.25">
      <c r="A101" s="29">
        <v>95</v>
      </c>
      <c r="B101" s="6" t="s">
        <v>185</v>
      </c>
      <c r="C101" s="2">
        <v>3.7</v>
      </c>
      <c r="D101" s="2">
        <v>3.3</v>
      </c>
      <c r="E101" s="2">
        <v>2.4</v>
      </c>
      <c r="F101" s="2">
        <v>3.4</v>
      </c>
      <c r="G101" s="2">
        <v>2.8</v>
      </c>
      <c r="H101" s="2">
        <v>-0.1</v>
      </c>
      <c r="I101" s="2">
        <v>0.5</v>
      </c>
      <c r="J101" s="2">
        <v>0.6</v>
      </c>
      <c r="K101" s="2">
        <v>1.3</v>
      </c>
      <c r="L101" s="2">
        <v>1.5</v>
      </c>
      <c r="M101" s="2">
        <v>0.2</v>
      </c>
      <c r="N101" s="2">
        <v>2.8</v>
      </c>
      <c r="O101" s="2">
        <v>-1.3</v>
      </c>
      <c r="P101" s="2">
        <v>-2</v>
      </c>
      <c r="Q101" s="2">
        <v>-0.6</v>
      </c>
      <c r="R101" s="2">
        <v>0.3</v>
      </c>
      <c r="S101" s="2">
        <v>0.4</v>
      </c>
      <c r="T101" s="2">
        <v>3.2</v>
      </c>
      <c r="U101" s="2">
        <v>2.7</v>
      </c>
      <c r="V101" s="12">
        <v>1.1000000000000001</v>
      </c>
      <c r="W101" s="27">
        <v>1</v>
      </c>
    </row>
    <row r="102" spans="1:23" ht="12.75" customHeight="1" x14ac:dyDescent="0.25">
      <c r="A102" s="29">
        <v>96</v>
      </c>
      <c r="B102" s="7" t="s">
        <v>181</v>
      </c>
      <c r="C102" s="2">
        <v>3.9</v>
      </c>
      <c r="D102" s="2">
        <v>3.3</v>
      </c>
      <c r="E102" s="2">
        <v>2.7</v>
      </c>
      <c r="F102" s="2">
        <v>3.9</v>
      </c>
      <c r="G102" s="2">
        <v>2.6</v>
      </c>
      <c r="H102" s="2">
        <v>-0.4</v>
      </c>
      <c r="I102" s="2">
        <v>0.3</v>
      </c>
      <c r="J102" s="2">
        <v>0.6</v>
      </c>
      <c r="K102" s="2">
        <v>1.1000000000000001</v>
      </c>
      <c r="L102" s="2">
        <v>1.5</v>
      </c>
      <c r="M102" s="2">
        <v>0</v>
      </c>
      <c r="N102" s="2">
        <v>2.1</v>
      </c>
      <c r="O102" s="2">
        <v>-1.9</v>
      </c>
      <c r="P102" s="2">
        <v>-2.5</v>
      </c>
      <c r="Q102" s="2">
        <v>-1.3</v>
      </c>
      <c r="R102" s="2">
        <v>0.3</v>
      </c>
      <c r="S102" s="2">
        <v>0.6</v>
      </c>
      <c r="T102" s="2">
        <v>3.1</v>
      </c>
      <c r="U102" s="2">
        <v>2.7</v>
      </c>
      <c r="V102" s="12">
        <v>1.2</v>
      </c>
      <c r="W102" s="27">
        <v>1.3</v>
      </c>
    </row>
    <row r="103" spans="1:23" ht="12.75" customHeight="1" x14ac:dyDescent="0.25">
      <c r="A103" s="29">
        <v>97</v>
      </c>
      <c r="B103" s="7" t="s">
        <v>183</v>
      </c>
      <c r="C103" s="2">
        <v>2.6</v>
      </c>
      <c r="D103" s="2">
        <v>3.1</v>
      </c>
      <c r="E103" s="2">
        <v>0</v>
      </c>
      <c r="F103" s="2">
        <v>-0.5</v>
      </c>
      <c r="G103" s="2">
        <v>4.7</v>
      </c>
      <c r="H103" s="2">
        <v>2.2999999999999998</v>
      </c>
      <c r="I103" s="2">
        <v>2.2000000000000002</v>
      </c>
      <c r="J103" s="2">
        <v>0.1</v>
      </c>
      <c r="K103" s="2">
        <v>3.4</v>
      </c>
      <c r="L103" s="2">
        <v>1.7</v>
      </c>
      <c r="M103" s="2">
        <v>1.8</v>
      </c>
      <c r="N103" s="2">
        <v>7.7</v>
      </c>
      <c r="O103" s="2">
        <v>3.1</v>
      </c>
      <c r="P103" s="2">
        <v>1.4</v>
      </c>
      <c r="Q103" s="2">
        <v>4</v>
      </c>
      <c r="R103" s="2">
        <v>0.3</v>
      </c>
      <c r="S103" s="2">
        <v>-0.8</v>
      </c>
      <c r="T103" s="2">
        <v>3.6</v>
      </c>
      <c r="U103" s="2">
        <v>2.7</v>
      </c>
      <c r="V103" s="12">
        <v>-0.2</v>
      </c>
      <c r="W103" s="27">
        <v>-1.5</v>
      </c>
    </row>
    <row r="104" spans="1:23" ht="12.75" customHeight="1" x14ac:dyDescent="0.25">
      <c r="A104" s="29">
        <v>98</v>
      </c>
      <c r="B104" s="6" t="s">
        <v>189</v>
      </c>
      <c r="C104" s="2"/>
      <c r="D104" s="2"/>
      <c r="E104" s="2"/>
      <c r="F104" s="2"/>
      <c r="G104" s="2"/>
      <c r="H104" s="2"/>
      <c r="I104" s="2"/>
      <c r="J104" s="2"/>
      <c r="K104" s="2"/>
      <c r="L104" s="2"/>
      <c r="M104" s="2"/>
      <c r="N104" s="2"/>
      <c r="O104" s="2"/>
      <c r="P104" s="2"/>
      <c r="Q104" s="2"/>
      <c r="R104" s="2"/>
      <c r="S104" s="2"/>
      <c r="T104" s="2"/>
      <c r="U104" s="2"/>
      <c r="V104" s="12"/>
      <c r="W104" s="27"/>
    </row>
    <row r="105" spans="1:23" ht="12.75" customHeight="1" x14ac:dyDescent="0.25">
      <c r="A105" s="29">
        <v>99</v>
      </c>
      <c r="B105" s="7" t="s">
        <v>191</v>
      </c>
      <c r="C105" s="2">
        <v>4.5999999999999996</v>
      </c>
      <c r="D105" s="2">
        <v>3.4</v>
      </c>
      <c r="E105" s="2">
        <v>2.9</v>
      </c>
      <c r="F105" s="2">
        <v>-3.1</v>
      </c>
      <c r="G105" s="2">
        <v>-1.1000000000000001</v>
      </c>
      <c r="H105" s="2">
        <v>0.8</v>
      </c>
      <c r="I105" s="2">
        <v>3.1</v>
      </c>
      <c r="J105" s="2">
        <v>3.7</v>
      </c>
      <c r="K105" s="2">
        <v>1.2</v>
      </c>
      <c r="L105" s="2">
        <v>1</v>
      </c>
      <c r="M105" s="2">
        <v>-5</v>
      </c>
      <c r="N105" s="2">
        <v>-10.9</v>
      </c>
      <c r="O105" s="2">
        <v>2.8</v>
      </c>
      <c r="P105" s="2">
        <v>2.2999999999999998</v>
      </c>
      <c r="Q105" s="2">
        <v>2.5</v>
      </c>
      <c r="R105" s="2">
        <v>3.4</v>
      </c>
      <c r="S105" s="2">
        <v>2.6</v>
      </c>
      <c r="T105" s="2">
        <v>1</v>
      </c>
      <c r="U105" s="2">
        <v>0.2</v>
      </c>
      <c r="V105" s="12">
        <v>1.7</v>
      </c>
      <c r="W105" s="27">
        <v>2.2999999999999998</v>
      </c>
    </row>
    <row r="106" spans="1:23" ht="12.75" customHeight="1" x14ac:dyDescent="0.25">
      <c r="A106" s="29">
        <v>100</v>
      </c>
      <c r="B106" s="7" t="s">
        <v>193</v>
      </c>
      <c r="C106" s="2">
        <v>6.4</v>
      </c>
      <c r="D106" s="2">
        <v>6.5</v>
      </c>
      <c r="E106" s="2">
        <v>5.7</v>
      </c>
      <c r="F106" s="2">
        <v>1</v>
      </c>
      <c r="G106" s="2">
        <v>1</v>
      </c>
      <c r="H106" s="2">
        <v>3.1</v>
      </c>
      <c r="I106" s="2">
        <v>4.3</v>
      </c>
      <c r="J106" s="2">
        <v>4.7</v>
      </c>
      <c r="K106" s="2">
        <v>2.9</v>
      </c>
      <c r="L106" s="2">
        <v>2.6</v>
      </c>
      <c r="M106" s="2">
        <v>-0.1</v>
      </c>
      <c r="N106" s="2">
        <v>-4.8</v>
      </c>
      <c r="O106" s="2">
        <v>4.0999999999999996</v>
      </c>
      <c r="P106" s="2">
        <v>3</v>
      </c>
      <c r="Q106" s="2">
        <v>3.4</v>
      </c>
      <c r="R106" s="2">
        <v>2.2000000000000002</v>
      </c>
      <c r="S106" s="2">
        <v>3.9</v>
      </c>
      <c r="T106" s="2">
        <v>3.1</v>
      </c>
      <c r="U106" s="2">
        <v>2.4</v>
      </c>
      <c r="V106" s="12">
        <v>3.1</v>
      </c>
      <c r="W106" s="27">
        <v>3.4</v>
      </c>
    </row>
    <row r="107" spans="1:23" ht="12.75" customHeight="1" x14ac:dyDescent="0.25">
      <c r="A107" s="29">
        <v>101</v>
      </c>
      <c r="B107" s="7" t="s">
        <v>195</v>
      </c>
      <c r="C107" s="2">
        <v>17.899999999999999</v>
      </c>
      <c r="D107" s="2">
        <v>19.100000000000001</v>
      </c>
      <c r="E107" s="2">
        <v>17.2</v>
      </c>
      <c r="F107" s="2">
        <v>0.5</v>
      </c>
      <c r="G107" s="2">
        <v>-2.8</v>
      </c>
      <c r="H107" s="2">
        <v>2.2999999999999998</v>
      </c>
      <c r="I107" s="2">
        <v>5.6</v>
      </c>
      <c r="J107" s="2">
        <v>7.7</v>
      </c>
      <c r="K107" s="2">
        <v>7.7</v>
      </c>
      <c r="L107" s="2">
        <v>6.7</v>
      </c>
      <c r="M107" s="2">
        <v>5.7</v>
      </c>
      <c r="N107" s="2">
        <v>-2.6</v>
      </c>
      <c r="O107" s="2">
        <v>7.2</v>
      </c>
      <c r="P107" s="2">
        <v>6.1</v>
      </c>
      <c r="Q107" s="2">
        <v>4.5</v>
      </c>
      <c r="R107" s="2">
        <v>3.5</v>
      </c>
      <c r="S107" s="2">
        <v>5.5</v>
      </c>
      <c r="T107" s="2">
        <v>4.7</v>
      </c>
      <c r="U107" s="2">
        <v>6.9</v>
      </c>
      <c r="V107" s="12">
        <v>4.8</v>
      </c>
      <c r="W107" s="27">
        <v>8.1</v>
      </c>
    </row>
    <row r="108" spans="1:23" ht="19.5" x14ac:dyDescent="0.3">
      <c r="A108" s="18" t="s">
        <v>196</v>
      </c>
      <c r="B108" s="11"/>
      <c r="C108" s="11"/>
      <c r="D108" s="11"/>
      <c r="E108" s="11"/>
      <c r="F108" s="11"/>
      <c r="G108" s="11"/>
      <c r="H108" s="11"/>
      <c r="I108" s="11"/>
      <c r="J108" s="11"/>
      <c r="K108" s="11"/>
      <c r="L108" s="11"/>
      <c r="M108" s="11"/>
      <c r="N108" s="11"/>
      <c r="O108" s="11"/>
      <c r="P108" s="11"/>
      <c r="Q108" s="11"/>
      <c r="R108" s="11"/>
      <c r="S108" s="11"/>
      <c r="T108" s="11"/>
      <c r="U108" s="11"/>
      <c r="V108" s="11"/>
    </row>
    <row r="109" spans="1:23" x14ac:dyDescent="0.25">
      <c r="A109" s="19" t="s">
        <v>197</v>
      </c>
      <c r="B109" s="9"/>
      <c r="C109" s="9"/>
      <c r="D109" s="9"/>
      <c r="E109" s="9"/>
      <c r="F109" s="9"/>
      <c r="G109" s="9"/>
      <c r="H109" s="9"/>
      <c r="I109" s="9"/>
      <c r="J109" s="9"/>
      <c r="K109" s="9"/>
      <c r="L109" s="9"/>
      <c r="M109" s="9"/>
      <c r="N109" s="9"/>
      <c r="O109" s="9"/>
      <c r="P109" s="9"/>
      <c r="Q109" s="9"/>
      <c r="R109" s="9"/>
      <c r="S109" s="9"/>
      <c r="T109" s="9"/>
      <c r="U109" s="9"/>
      <c r="V109" s="9"/>
    </row>
    <row r="110" spans="1:23" x14ac:dyDescent="0.25">
      <c r="A110" s="19" t="s">
        <v>198</v>
      </c>
      <c r="B110" s="9"/>
      <c r="C110" s="9"/>
      <c r="D110" s="9"/>
      <c r="E110" s="9"/>
      <c r="F110" s="9"/>
      <c r="G110" s="9"/>
      <c r="H110" s="9"/>
      <c r="I110" s="9"/>
      <c r="J110" s="9"/>
      <c r="K110" s="9"/>
      <c r="L110" s="9"/>
      <c r="M110" s="9"/>
      <c r="N110" s="9"/>
      <c r="O110" s="9"/>
      <c r="P110" s="9"/>
      <c r="Q110" s="9"/>
      <c r="R110" s="9"/>
      <c r="S110" s="9"/>
      <c r="T110" s="9"/>
      <c r="U110" s="9"/>
      <c r="V110" s="9"/>
    </row>
    <row r="111" spans="1:23" x14ac:dyDescent="0.25">
      <c r="A111" s="19" t="s">
        <v>218</v>
      </c>
      <c r="B111" s="9"/>
      <c r="C111" s="9"/>
      <c r="D111" s="9"/>
      <c r="E111" s="9"/>
      <c r="F111" s="9"/>
      <c r="G111" s="9"/>
      <c r="H111" s="9"/>
      <c r="I111" s="9"/>
      <c r="J111" s="9"/>
      <c r="K111" s="9"/>
      <c r="L111" s="9"/>
      <c r="M111" s="9"/>
      <c r="N111" s="9"/>
      <c r="O111" s="9"/>
      <c r="P111" s="9"/>
      <c r="Q111" s="9"/>
      <c r="R111" s="9"/>
      <c r="S111" s="9"/>
      <c r="T111" s="9"/>
      <c r="U111" s="9"/>
      <c r="V111" s="9"/>
    </row>
    <row r="112" spans="1:23" x14ac:dyDescent="0.25">
      <c r="A112" s="57"/>
      <c r="B112" s="68"/>
      <c r="C112" s="68"/>
      <c r="D112" s="68"/>
      <c r="E112" s="68"/>
      <c r="F112" s="68"/>
      <c r="G112" s="68"/>
      <c r="H112" s="68"/>
      <c r="I112" s="68"/>
      <c r="J112" s="68"/>
      <c r="K112" s="68"/>
      <c r="L112" s="68"/>
      <c r="M112" s="68"/>
      <c r="N112" s="68"/>
      <c r="O112" s="68"/>
      <c r="P112" s="68"/>
      <c r="Q112" s="68"/>
      <c r="R112" s="68"/>
      <c r="S112" s="68"/>
      <c r="T112" s="68"/>
      <c r="U112" s="68"/>
      <c r="V112" s="68"/>
    </row>
  </sheetData>
  <mergeCells count="6">
    <mergeCell ref="A112:V112"/>
    <mergeCell ref="W6"/>
    <mergeCell ref="A1:X1"/>
    <mergeCell ref="A2:X2"/>
    <mergeCell ref="A3:X3"/>
    <mergeCell ref="A4:X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2"/>
  <sheetViews>
    <sheetView workbookViewId="0">
      <selection sqref="A1:X1"/>
    </sheetView>
  </sheetViews>
  <sheetFormatPr defaultRowHeight="15" x14ac:dyDescent="0.25"/>
  <cols>
    <col min="1" max="1" width="6.7109375" customWidth="1"/>
    <col min="2" max="2" width="64.42578125" bestFit="1" customWidth="1"/>
    <col min="21" max="21" width="9.140625" style="1"/>
  </cols>
  <sheetData>
    <row r="1" spans="1:24" ht="18" x14ac:dyDescent="0.25">
      <c r="A1" s="69" t="s">
        <v>201</v>
      </c>
      <c r="B1" s="69"/>
      <c r="C1" s="69"/>
      <c r="D1" s="69"/>
      <c r="E1" s="69"/>
      <c r="F1" s="69"/>
      <c r="G1" s="69"/>
      <c r="H1" s="69"/>
      <c r="I1" s="69"/>
      <c r="J1" s="69"/>
      <c r="K1" s="69"/>
      <c r="L1" s="69"/>
      <c r="M1" s="69"/>
      <c r="N1" s="69"/>
      <c r="O1" s="69"/>
      <c r="P1" s="69"/>
      <c r="Q1" s="69"/>
      <c r="R1" s="69"/>
      <c r="S1" s="69"/>
      <c r="T1" s="69"/>
      <c r="U1" s="69"/>
      <c r="V1" s="69"/>
      <c r="W1" s="69"/>
      <c r="X1" s="69"/>
    </row>
    <row r="2" spans="1:24" ht="16.5" x14ac:dyDescent="0.25">
      <c r="A2" s="70" t="s">
        <v>243</v>
      </c>
      <c r="B2" s="70"/>
      <c r="C2" s="70"/>
      <c r="D2" s="70"/>
      <c r="E2" s="70"/>
      <c r="F2" s="70"/>
      <c r="G2" s="70"/>
      <c r="H2" s="70"/>
      <c r="I2" s="70"/>
      <c r="J2" s="70"/>
      <c r="K2" s="70"/>
      <c r="L2" s="70"/>
      <c r="M2" s="70"/>
      <c r="N2" s="70"/>
      <c r="O2" s="70"/>
      <c r="P2" s="70"/>
      <c r="Q2" s="70"/>
      <c r="R2" s="70"/>
      <c r="S2" s="70"/>
      <c r="T2" s="70"/>
      <c r="U2" s="70"/>
      <c r="V2" s="70"/>
      <c r="W2" s="70"/>
      <c r="X2" s="70"/>
    </row>
    <row r="3" spans="1:24" x14ac:dyDescent="0.25">
      <c r="A3" s="71" t="s">
        <v>1</v>
      </c>
      <c r="B3" s="71"/>
      <c r="C3" s="71"/>
      <c r="D3" s="71"/>
      <c r="E3" s="71"/>
      <c r="F3" s="71"/>
      <c r="G3" s="71"/>
      <c r="H3" s="71"/>
      <c r="I3" s="71"/>
      <c r="J3" s="71"/>
      <c r="K3" s="71"/>
      <c r="L3" s="71"/>
      <c r="M3" s="71"/>
      <c r="N3" s="71"/>
      <c r="O3" s="71"/>
      <c r="P3" s="71"/>
      <c r="Q3" s="71"/>
      <c r="R3" s="71"/>
      <c r="S3" s="71"/>
      <c r="T3" s="71"/>
      <c r="U3" s="71"/>
      <c r="V3" s="71"/>
      <c r="W3" s="71"/>
      <c r="X3" s="71"/>
    </row>
    <row r="4" spans="1:24" x14ac:dyDescent="0.25">
      <c r="A4" s="58" t="s">
        <v>249</v>
      </c>
      <c r="B4" s="58"/>
      <c r="C4" s="58"/>
      <c r="D4" s="58"/>
      <c r="E4" s="58"/>
      <c r="F4" s="58"/>
      <c r="G4" s="58"/>
      <c r="H4" s="58"/>
      <c r="I4" s="58"/>
      <c r="J4" s="58"/>
      <c r="K4" s="58"/>
      <c r="L4" s="58"/>
      <c r="M4" s="58"/>
      <c r="N4" s="58"/>
      <c r="O4" s="58"/>
      <c r="P4" s="58"/>
      <c r="Q4" s="58"/>
      <c r="R4" s="58"/>
      <c r="S4" s="58"/>
      <c r="T4" s="58"/>
      <c r="U4" s="58"/>
      <c r="V4" s="58"/>
      <c r="W4" s="58"/>
      <c r="X4" s="58"/>
    </row>
    <row r="5" spans="1:24" x14ac:dyDescent="0.25">
      <c r="A5" s="13"/>
      <c r="B5" s="13"/>
      <c r="C5" s="13"/>
      <c r="D5" s="13"/>
      <c r="E5" s="13"/>
      <c r="F5" s="13"/>
      <c r="G5" s="13"/>
      <c r="H5" s="13"/>
      <c r="I5" s="13"/>
      <c r="J5" s="13"/>
      <c r="K5" s="13"/>
      <c r="L5" s="13"/>
      <c r="M5" s="13"/>
      <c r="N5" s="13"/>
      <c r="O5" s="13"/>
      <c r="P5" s="13"/>
      <c r="Q5" s="13"/>
      <c r="R5" s="13"/>
      <c r="S5" s="13"/>
      <c r="T5" s="13"/>
      <c r="V5" s="13"/>
      <c r="W5" s="13"/>
    </row>
    <row r="6" spans="1:24" x14ac:dyDescent="0.25">
      <c r="A6" s="16" t="s">
        <v>2</v>
      </c>
      <c r="B6" s="16"/>
      <c r="C6" s="16">
        <v>1997</v>
      </c>
      <c r="D6" s="16">
        <v>1998</v>
      </c>
      <c r="E6" s="16">
        <v>1999</v>
      </c>
      <c r="F6" s="16">
        <v>2000</v>
      </c>
      <c r="G6" s="16">
        <v>2001</v>
      </c>
      <c r="H6" s="16">
        <v>2002</v>
      </c>
      <c r="I6" s="16">
        <v>2003</v>
      </c>
      <c r="J6" s="16">
        <v>2004</v>
      </c>
      <c r="K6" s="16">
        <v>2005</v>
      </c>
      <c r="L6" s="16">
        <v>2006</v>
      </c>
      <c r="M6" s="16">
        <v>2007</v>
      </c>
      <c r="N6" s="16">
        <v>2008</v>
      </c>
      <c r="O6" s="16">
        <v>2009</v>
      </c>
      <c r="P6" s="16">
        <v>2010</v>
      </c>
      <c r="Q6" s="16">
        <v>2011</v>
      </c>
      <c r="R6" s="16">
        <v>2012</v>
      </c>
      <c r="S6" s="16">
        <v>2013</v>
      </c>
      <c r="T6" s="16">
        <v>2014</v>
      </c>
      <c r="U6" s="16">
        <v>2015</v>
      </c>
      <c r="V6" s="16">
        <v>2016</v>
      </c>
      <c r="W6" s="16">
        <v>2017</v>
      </c>
      <c r="X6" s="65" t="s">
        <v>248</v>
      </c>
    </row>
    <row r="7" spans="1:24" ht="12.75" customHeight="1" x14ac:dyDescent="0.25">
      <c r="A7" s="29">
        <v>1</v>
      </c>
      <c r="B7" s="15" t="s">
        <v>18</v>
      </c>
      <c r="C7" s="3">
        <v>71.17</v>
      </c>
      <c r="D7" s="3">
        <v>71.149000000000001</v>
      </c>
      <c r="E7" s="3">
        <v>72.102999999999994</v>
      </c>
      <c r="F7" s="3">
        <v>74.42</v>
      </c>
      <c r="G7" s="3">
        <v>75.497</v>
      </c>
      <c r="H7" s="3">
        <v>76.159000000000006</v>
      </c>
      <c r="I7" s="3">
        <v>78.206999999999994</v>
      </c>
      <c r="J7" s="3">
        <v>81.266999999999996</v>
      </c>
      <c r="K7" s="3">
        <v>84.751999999999995</v>
      </c>
      <c r="L7" s="3">
        <v>87.903000000000006</v>
      </c>
      <c r="M7" s="3">
        <v>90.734999999999999</v>
      </c>
      <c r="N7" s="3">
        <v>94.587000000000003</v>
      </c>
      <c r="O7" s="3">
        <v>92.459000000000003</v>
      </c>
      <c r="P7" s="3">
        <v>94.935000000000002</v>
      </c>
      <c r="Q7" s="3">
        <v>98.453999999999994</v>
      </c>
      <c r="R7" s="3">
        <v>100</v>
      </c>
      <c r="S7" s="3">
        <v>101.65600000000001</v>
      </c>
      <c r="T7" s="3">
        <v>103.38500000000001</v>
      </c>
      <c r="U7" s="3">
        <v>102.31399999999999</v>
      </c>
      <c r="V7" s="3">
        <v>102.55200000000001</v>
      </c>
      <c r="W7" s="3">
        <v>105.06699999999999</v>
      </c>
      <c r="X7" s="28">
        <v>108.294</v>
      </c>
    </row>
    <row r="8" spans="1:24" ht="12.75" customHeight="1" x14ac:dyDescent="0.25">
      <c r="A8" s="29">
        <v>2</v>
      </c>
      <c r="B8" s="15" t="s">
        <v>20</v>
      </c>
      <c r="C8" s="3">
        <v>72.510999999999996</v>
      </c>
      <c r="D8" s="3">
        <v>72.338999999999999</v>
      </c>
      <c r="E8" s="3">
        <v>73.134</v>
      </c>
      <c r="F8" s="3">
        <v>75.394000000000005</v>
      </c>
      <c r="G8" s="3">
        <v>76.314999999999998</v>
      </c>
      <c r="H8" s="3">
        <v>76.792000000000002</v>
      </c>
      <c r="I8" s="3">
        <v>78.707999999999998</v>
      </c>
      <c r="J8" s="3">
        <v>81.747</v>
      </c>
      <c r="K8" s="3">
        <v>85.191999999999993</v>
      </c>
      <c r="L8" s="3">
        <v>88.290999999999997</v>
      </c>
      <c r="M8" s="3">
        <v>91.024000000000001</v>
      </c>
      <c r="N8" s="3">
        <v>94.856999999999999</v>
      </c>
      <c r="O8" s="3">
        <v>92.453000000000003</v>
      </c>
      <c r="P8" s="3">
        <v>94.864000000000004</v>
      </c>
      <c r="Q8" s="3">
        <v>98.46</v>
      </c>
      <c r="R8" s="3">
        <v>100</v>
      </c>
      <c r="S8" s="3">
        <v>101.538</v>
      </c>
      <c r="T8" s="3">
        <v>103.184</v>
      </c>
      <c r="U8" s="3">
        <v>101.95399999999999</v>
      </c>
      <c r="V8" s="3">
        <v>102.173</v>
      </c>
      <c r="W8" s="3">
        <v>104.673</v>
      </c>
      <c r="X8" s="28">
        <v>107.839</v>
      </c>
    </row>
    <row r="9" spans="1:24" ht="12.75" customHeight="1" x14ac:dyDescent="0.25">
      <c r="A9" s="29">
        <v>3</v>
      </c>
      <c r="B9" s="15" t="s">
        <v>22</v>
      </c>
      <c r="C9" s="3">
        <v>62.204000000000001</v>
      </c>
      <c r="D9" s="3">
        <v>58.99</v>
      </c>
      <c r="E9" s="3">
        <v>56.014000000000003</v>
      </c>
      <c r="F9" s="3">
        <v>56.423999999999999</v>
      </c>
      <c r="G9" s="3">
        <v>58.177</v>
      </c>
      <c r="H9" s="3">
        <v>55.856000000000002</v>
      </c>
      <c r="I9" s="3">
        <v>60.347999999999999</v>
      </c>
      <c r="J9" s="3">
        <v>67.08</v>
      </c>
      <c r="K9" s="3">
        <v>64.899000000000001</v>
      </c>
      <c r="L9" s="3">
        <v>65.444999999999993</v>
      </c>
      <c r="M9" s="3">
        <v>76.317999999999998</v>
      </c>
      <c r="N9" s="3">
        <v>84.159000000000006</v>
      </c>
      <c r="O9" s="3">
        <v>73.706999999999994</v>
      </c>
      <c r="P9" s="3">
        <v>79.537000000000006</v>
      </c>
      <c r="Q9" s="3">
        <v>95.662999999999997</v>
      </c>
      <c r="R9" s="3">
        <v>100</v>
      </c>
      <c r="S9" s="3">
        <v>101.958</v>
      </c>
      <c r="T9" s="3">
        <v>101.169</v>
      </c>
      <c r="U9" s="3">
        <v>91.197999999999993</v>
      </c>
      <c r="V9" s="3">
        <v>82.31</v>
      </c>
      <c r="W9" s="3">
        <v>84.51</v>
      </c>
      <c r="X9" s="28">
        <v>84.748000000000005</v>
      </c>
    </row>
    <row r="10" spans="1:24" ht="12.75" customHeight="1" x14ac:dyDescent="0.25">
      <c r="A10" s="29">
        <v>4</v>
      </c>
      <c r="B10" s="14" t="s">
        <v>24</v>
      </c>
      <c r="C10" s="3">
        <v>59.747999999999998</v>
      </c>
      <c r="D10" s="3">
        <v>56.265999999999998</v>
      </c>
      <c r="E10" s="3">
        <v>52.924999999999997</v>
      </c>
      <c r="F10" s="3">
        <v>53.381</v>
      </c>
      <c r="G10" s="3">
        <v>56.222000000000001</v>
      </c>
      <c r="H10" s="3">
        <v>53.676000000000002</v>
      </c>
      <c r="I10" s="3">
        <v>58.593000000000004</v>
      </c>
      <c r="J10" s="3">
        <v>65.77</v>
      </c>
      <c r="K10" s="3">
        <v>62.841000000000001</v>
      </c>
      <c r="L10" s="3">
        <v>63.070999999999998</v>
      </c>
      <c r="M10" s="3">
        <v>74.724999999999994</v>
      </c>
      <c r="N10" s="3">
        <v>83.292000000000002</v>
      </c>
      <c r="O10" s="3">
        <v>72.031999999999996</v>
      </c>
      <c r="P10" s="3">
        <v>77.664000000000001</v>
      </c>
      <c r="Q10" s="3">
        <v>95.304000000000002</v>
      </c>
      <c r="R10" s="3">
        <v>100</v>
      </c>
      <c r="S10" s="3">
        <v>101.80200000000001</v>
      </c>
      <c r="T10" s="3">
        <v>100.58199999999999</v>
      </c>
      <c r="U10" s="3">
        <v>89.536000000000001</v>
      </c>
      <c r="V10" s="3">
        <v>79.682000000000002</v>
      </c>
      <c r="W10" s="3">
        <v>81.989000000000004</v>
      </c>
      <c r="X10" s="28">
        <v>82.003</v>
      </c>
    </row>
    <row r="11" spans="1:24" ht="12.75" customHeight="1" x14ac:dyDescent="0.25">
      <c r="A11" s="29">
        <v>5</v>
      </c>
      <c r="B11" s="14" t="s">
        <v>26</v>
      </c>
      <c r="C11" s="3">
        <v>81.911000000000001</v>
      </c>
      <c r="D11" s="3">
        <v>80.617999999999995</v>
      </c>
      <c r="E11" s="3">
        <v>79.997</v>
      </c>
      <c r="F11" s="3">
        <v>80.103999999999999</v>
      </c>
      <c r="G11" s="3">
        <v>73.771000000000001</v>
      </c>
      <c r="H11" s="3">
        <v>72.966999999999999</v>
      </c>
      <c r="I11" s="3">
        <v>74.643000000000001</v>
      </c>
      <c r="J11" s="3">
        <v>78.537000000000006</v>
      </c>
      <c r="K11" s="3">
        <v>81.463999999999999</v>
      </c>
      <c r="L11" s="3">
        <v>84.260999999999996</v>
      </c>
      <c r="M11" s="3">
        <v>89.34</v>
      </c>
      <c r="N11" s="3">
        <v>91.314999999999998</v>
      </c>
      <c r="O11" s="3">
        <v>87.679000000000002</v>
      </c>
      <c r="P11" s="3">
        <v>95.188999999999993</v>
      </c>
      <c r="Q11" s="3">
        <v>98.656000000000006</v>
      </c>
      <c r="R11" s="3">
        <v>100</v>
      </c>
      <c r="S11" s="3">
        <v>103.34699999999999</v>
      </c>
      <c r="T11" s="3">
        <v>106.313</v>
      </c>
      <c r="U11" s="3">
        <v>105.626</v>
      </c>
      <c r="V11" s="3">
        <v>105.621</v>
      </c>
      <c r="W11" s="3">
        <v>106.794</v>
      </c>
      <c r="X11" s="28">
        <v>109.06699999999999</v>
      </c>
    </row>
    <row r="12" spans="1:24" ht="12.75" customHeight="1" x14ac:dyDescent="0.25">
      <c r="A12" s="29">
        <v>6</v>
      </c>
      <c r="B12" s="15" t="s">
        <v>28</v>
      </c>
      <c r="C12" s="3">
        <v>42.503</v>
      </c>
      <c r="D12" s="3">
        <v>36.643000000000001</v>
      </c>
      <c r="E12" s="3">
        <v>39.515999999999998</v>
      </c>
      <c r="F12" s="3">
        <v>52.631999999999998</v>
      </c>
      <c r="G12" s="3">
        <v>51.293999999999997</v>
      </c>
      <c r="H12" s="3">
        <v>47.725000000000001</v>
      </c>
      <c r="I12" s="3">
        <v>60.38</v>
      </c>
      <c r="J12" s="3">
        <v>70.004000000000005</v>
      </c>
      <c r="K12" s="3">
        <v>87.459000000000003</v>
      </c>
      <c r="L12" s="3">
        <v>92.203999999999994</v>
      </c>
      <c r="M12" s="3">
        <v>97.733999999999995</v>
      </c>
      <c r="N12" s="3">
        <v>120.008</v>
      </c>
      <c r="O12" s="3">
        <v>82.155000000000001</v>
      </c>
      <c r="P12" s="3">
        <v>97.929000000000002</v>
      </c>
      <c r="Q12" s="3">
        <v>107.56100000000001</v>
      </c>
      <c r="R12" s="3">
        <v>100</v>
      </c>
      <c r="S12" s="3">
        <v>103.422</v>
      </c>
      <c r="T12" s="3">
        <v>102.72799999999999</v>
      </c>
      <c r="U12" s="3">
        <v>73.203999999999994</v>
      </c>
      <c r="V12" s="3">
        <v>67.984999999999999</v>
      </c>
      <c r="W12" s="3">
        <v>78.843000000000004</v>
      </c>
      <c r="X12" s="28">
        <v>87.888000000000005</v>
      </c>
    </row>
    <row r="13" spans="1:24" ht="12.75" customHeight="1" x14ac:dyDescent="0.25">
      <c r="A13" s="29">
        <v>7</v>
      </c>
      <c r="B13" s="14" t="s">
        <v>30</v>
      </c>
      <c r="C13" s="3">
        <v>37.488</v>
      </c>
      <c r="D13" s="3">
        <v>28.425000000000001</v>
      </c>
      <c r="E13" s="3">
        <v>34.134</v>
      </c>
      <c r="F13" s="3">
        <v>54.869</v>
      </c>
      <c r="G13" s="3">
        <v>52.610999999999997</v>
      </c>
      <c r="H13" s="3">
        <v>46.021000000000001</v>
      </c>
      <c r="I13" s="3">
        <v>65.343000000000004</v>
      </c>
      <c r="J13" s="3">
        <v>77.983999999999995</v>
      </c>
      <c r="K13" s="3">
        <v>102.44799999999999</v>
      </c>
      <c r="L13" s="3">
        <v>105.00700000000001</v>
      </c>
      <c r="M13" s="3">
        <v>111.511</v>
      </c>
      <c r="N13" s="3">
        <v>147.59100000000001</v>
      </c>
      <c r="O13" s="3">
        <v>79.549000000000007</v>
      </c>
      <c r="P13" s="3">
        <v>102.553</v>
      </c>
      <c r="Q13" s="3">
        <v>114.102</v>
      </c>
      <c r="R13" s="3">
        <v>100</v>
      </c>
      <c r="S13" s="3">
        <v>106.658</v>
      </c>
      <c r="T13" s="3">
        <v>105.53400000000001</v>
      </c>
      <c r="U13" s="3">
        <v>60.984999999999999</v>
      </c>
      <c r="V13" s="3">
        <v>54.292999999999999</v>
      </c>
      <c r="W13" s="3">
        <v>66.778000000000006</v>
      </c>
      <c r="X13" s="28">
        <v>77.936000000000007</v>
      </c>
    </row>
    <row r="14" spans="1:24" ht="12.75" customHeight="1" x14ac:dyDescent="0.25">
      <c r="A14" s="29">
        <v>8</v>
      </c>
      <c r="B14" s="14" t="s">
        <v>32</v>
      </c>
      <c r="C14" s="3">
        <v>42.32</v>
      </c>
      <c r="D14" s="3">
        <v>40.898000000000003</v>
      </c>
      <c r="E14" s="3">
        <v>40.143000000000001</v>
      </c>
      <c r="F14" s="3">
        <v>40.798999999999999</v>
      </c>
      <c r="G14" s="3">
        <v>41.511000000000003</v>
      </c>
      <c r="H14" s="3">
        <v>43.037999999999997</v>
      </c>
      <c r="I14" s="3">
        <v>45.128999999999998</v>
      </c>
      <c r="J14" s="3">
        <v>51.183</v>
      </c>
      <c r="K14" s="3">
        <v>60.56</v>
      </c>
      <c r="L14" s="3">
        <v>68.408000000000001</v>
      </c>
      <c r="M14" s="3">
        <v>73.504999999999995</v>
      </c>
      <c r="N14" s="3">
        <v>82.876999999999995</v>
      </c>
      <c r="O14" s="3">
        <v>83.801000000000002</v>
      </c>
      <c r="P14" s="3">
        <v>91.406999999999996</v>
      </c>
      <c r="Q14" s="3">
        <v>100.309</v>
      </c>
      <c r="R14" s="3">
        <v>100</v>
      </c>
      <c r="S14" s="3">
        <v>95.040999999999997</v>
      </c>
      <c r="T14" s="3">
        <v>93.272999999999996</v>
      </c>
      <c r="U14" s="3">
        <v>87.119</v>
      </c>
      <c r="V14" s="3">
        <v>85.799000000000007</v>
      </c>
      <c r="W14" s="3">
        <v>92.997</v>
      </c>
      <c r="X14" s="28">
        <v>96.248000000000005</v>
      </c>
    </row>
    <row r="15" spans="1:24" ht="12.75" customHeight="1" x14ac:dyDescent="0.25">
      <c r="A15" s="29">
        <v>9</v>
      </c>
      <c r="B15" s="14" t="s">
        <v>34</v>
      </c>
      <c r="C15" s="3">
        <v>76.998999999999995</v>
      </c>
      <c r="D15" s="3">
        <v>80.858000000000004</v>
      </c>
      <c r="E15" s="3">
        <v>73.677999999999997</v>
      </c>
      <c r="F15" s="3">
        <v>70.245999999999995</v>
      </c>
      <c r="G15" s="3">
        <v>68.412999999999997</v>
      </c>
      <c r="H15" s="3">
        <v>68.763999999999996</v>
      </c>
      <c r="I15" s="3">
        <v>70.495000000000005</v>
      </c>
      <c r="J15" s="3">
        <v>73.343000000000004</v>
      </c>
      <c r="K15" s="3">
        <v>79.899000000000001</v>
      </c>
      <c r="L15" s="3">
        <v>85.155000000000001</v>
      </c>
      <c r="M15" s="3">
        <v>88.381</v>
      </c>
      <c r="N15" s="3">
        <v>93.41</v>
      </c>
      <c r="O15" s="3">
        <v>88.757000000000005</v>
      </c>
      <c r="P15" s="3">
        <v>91.542000000000002</v>
      </c>
      <c r="Q15" s="3">
        <v>95.864999999999995</v>
      </c>
      <c r="R15" s="3">
        <v>100</v>
      </c>
      <c r="S15" s="3">
        <v>101.77800000000001</v>
      </c>
      <c r="T15" s="3">
        <v>103.46</v>
      </c>
      <c r="U15" s="3">
        <v>103.82599999999999</v>
      </c>
      <c r="V15" s="3">
        <v>101.941</v>
      </c>
      <c r="W15" s="3">
        <v>104.624</v>
      </c>
      <c r="X15" s="28">
        <v>106.80800000000001</v>
      </c>
    </row>
    <row r="16" spans="1:24" ht="12.75" customHeight="1" x14ac:dyDescent="0.25">
      <c r="A16" s="29">
        <v>10</v>
      </c>
      <c r="B16" s="15" t="s">
        <v>36</v>
      </c>
      <c r="C16" s="3">
        <v>65.713999999999999</v>
      </c>
      <c r="D16" s="3">
        <v>63.96</v>
      </c>
      <c r="E16" s="3">
        <v>62.886000000000003</v>
      </c>
      <c r="F16" s="3">
        <v>67.753</v>
      </c>
      <c r="G16" s="3">
        <v>74.352999999999994</v>
      </c>
      <c r="H16" s="3">
        <v>70.972999999999999</v>
      </c>
      <c r="I16" s="3">
        <v>78.867000000000004</v>
      </c>
      <c r="J16" s="3">
        <v>83.09</v>
      </c>
      <c r="K16" s="3">
        <v>92.626999999999995</v>
      </c>
      <c r="L16" s="3">
        <v>97.391000000000005</v>
      </c>
      <c r="M16" s="3">
        <v>99.14</v>
      </c>
      <c r="N16" s="3">
        <v>106.88800000000001</v>
      </c>
      <c r="O16" s="3">
        <v>100.042</v>
      </c>
      <c r="P16" s="3">
        <v>102.256</v>
      </c>
      <c r="Q16" s="3">
        <v>104.223</v>
      </c>
      <c r="R16" s="3">
        <v>100</v>
      </c>
      <c r="S16" s="3">
        <v>103.962</v>
      </c>
      <c r="T16" s="3">
        <v>110.598</v>
      </c>
      <c r="U16" s="3">
        <v>105.181</v>
      </c>
      <c r="V16" s="3">
        <v>102.124</v>
      </c>
      <c r="W16" s="3">
        <v>106.64400000000001</v>
      </c>
      <c r="X16" s="28">
        <v>111.179</v>
      </c>
    </row>
    <row r="17" spans="1:24" ht="12.75" customHeight="1" x14ac:dyDescent="0.25">
      <c r="A17" s="29">
        <v>11</v>
      </c>
      <c r="B17" s="15" t="s">
        <v>38</v>
      </c>
      <c r="C17" s="3">
        <v>57.351999999999997</v>
      </c>
      <c r="D17" s="3">
        <v>59.158000000000001</v>
      </c>
      <c r="E17" s="3">
        <v>61.377000000000002</v>
      </c>
      <c r="F17" s="3">
        <v>64.009</v>
      </c>
      <c r="G17" s="3">
        <v>66.578000000000003</v>
      </c>
      <c r="H17" s="3">
        <v>68.341999999999999</v>
      </c>
      <c r="I17" s="3">
        <v>70.850999999999999</v>
      </c>
      <c r="J17" s="3">
        <v>75.844999999999999</v>
      </c>
      <c r="K17" s="3">
        <v>82.153000000000006</v>
      </c>
      <c r="L17" s="3">
        <v>88.388999999999996</v>
      </c>
      <c r="M17" s="3">
        <v>92.39</v>
      </c>
      <c r="N17" s="3">
        <v>95.135999999999996</v>
      </c>
      <c r="O17" s="3">
        <v>94.427999999999997</v>
      </c>
      <c r="P17" s="3">
        <v>94.495999999999995</v>
      </c>
      <c r="Q17" s="3">
        <v>97.433000000000007</v>
      </c>
      <c r="R17" s="3">
        <v>100</v>
      </c>
      <c r="S17" s="3">
        <v>102.739</v>
      </c>
      <c r="T17" s="3">
        <v>106.407</v>
      </c>
      <c r="U17" s="3">
        <v>108.306</v>
      </c>
      <c r="V17" s="3">
        <v>110.29900000000001</v>
      </c>
      <c r="W17" s="3">
        <v>114.005</v>
      </c>
      <c r="X17" s="28">
        <v>118.977</v>
      </c>
    </row>
    <row r="18" spans="1:24" ht="12.75" customHeight="1" x14ac:dyDescent="0.25">
      <c r="A18" s="29">
        <v>12</v>
      </c>
      <c r="B18" s="15" t="s">
        <v>40</v>
      </c>
      <c r="C18" s="3">
        <v>73.430000000000007</v>
      </c>
      <c r="D18" s="3">
        <v>71.328999999999994</v>
      </c>
      <c r="E18" s="3">
        <v>70.933000000000007</v>
      </c>
      <c r="F18" s="3">
        <v>72.518000000000001</v>
      </c>
      <c r="G18" s="3">
        <v>71.661000000000001</v>
      </c>
      <c r="H18" s="3">
        <v>70.888999999999996</v>
      </c>
      <c r="I18" s="3">
        <v>72.302000000000007</v>
      </c>
      <c r="J18" s="3">
        <v>75.606999999999999</v>
      </c>
      <c r="K18" s="3">
        <v>80.028000000000006</v>
      </c>
      <c r="L18" s="3">
        <v>83.424999999999997</v>
      </c>
      <c r="M18" s="3">
        <v>86.075000000000003</v>
      </c>
      <c r="N18" s="3">
        <v>92.570999999999998</v>
      </c>
      <c r="O18" s="3">
        <v>86.382999999999996</v>
      </c>
      <c r="P18" s="3">
        <v>91.210999999999999</v>
      </c>
      <c r="Q18" s="3">
        <v>98.784000000000006</v>
      </c>
      <c r="R18" s="3">
        <v>100</v>
      </c>
      <c r="S18" s="3">
        <v>100.054</v>
      </c>
      <c r="T18" s="3">
        <v>100.706</v>
      </c>
      <c r="U18" s="3">
        <v>94.841999999999999</v>
      </c>
      <c r="V18" s="3">
        <v>92.234999999999999</v>
      </c>
      <c r="W18" s="3">
        <v>95.736999999999995</v>
      </c>
      <c r="X18" s="28">
        <v>99.972999999999999</v>
      </c>
    </row>
    <row r="19" spans="1:24" ht="12.75" customHeight="1" x14ac:dyDescent="0.25">
      <c r="A19" s="29">
        <v>13</v>
      </c>
      <c r="B19" s="14" t="s">
        <v>42</v>
      </c>
      <c r="C19" s="3">
        <v>98.450999999999993</v>
      </c>
      <c r="D19" s="3">
        <v>95.052999999999997</v>
      </c>
      <c r="E19" s="3">
        <v>92.745000000000005</v>
      </c>
      <c r="F19" s="3">
        <v>91.352000000000004</v>
      </c>
      <c r="G19" s="3">
        <v>89.075000000000003</v>
      </c>
      <c r="H19" s="3">
        <v>88.141999999999996</v>
      </c>
      <c r="I19" s="3">
        <v>87.494</v>
      </c>
      <c r="J19" s="3">
        <v>89.888999999999996</v>
      </c>
      <c r="K19" s="3">
        <v>92.006</v>
      </c>
      <c r="L19" s="3">
        <v>94.134</v>
      </c>
      <c r="M19" s="3">
        <v>95.204999999999998</v>
      </c>
      <c r="N19" s="3">
        <v>97.421999999999997</v>
      </c>
      <c r="O19" s="3">
        <v>95.536000000000001</v>
      </c>
      <c r="P19" s="3">
        <v>96.793999999999997</v>
      </c>
      <c r="Q19" s="3">
        <v>99.207999999999998</v>
      </c>
      <c r="R19" s="3">
        <v>100</v>
      </c>
      <c r="S19" s="3">
        <v>100.298</v>
      </c>
      <c r="T19" s="3">
        <v>101.342</v>
      </c>
      <c r="U19" s="3">
        <v>101.03100000000001</v>
      </c>
      <c r="V19" s="3">
        <v>100.377</v>
      </c>
      <c r="W19" s="3">
        <v>102.14400000000001</v>
      </c>
      <c r="X19" s="28">
        <v>104.783</v>
      </c>
    </row>
    <row r="20" spans="1:24" ht="12.75" customHeight="1" x14ac:dyDescent="0.25">
      <c r="A20" s="29">
        <v>14</v>
      </c>
      <c r="B20" s="14" t="s">
        <v>44</v>
      </c>
      <c r="C20" s="3">
        <v>89.617000000000004</v>
      </c>
      <c r="D20" s="3">
        <v>87.942999999999998</v>
      </c>
      <c r="E20" s="3">
        <v>91.111999999999995</v>
      </c>
      <c r="F20" s="3">
        <v>88.724999999999994</v>
      </c>
      <c r="G20" s="3">
        <v>87.430999999999997</v>
      </c>
      <c r="H20" s="3">
        <v>86.953999999999994</v>
      </c>
      <c r="I20" s="3">
        <v>89.698999999999998</v>
      </c>
      <c r="J20" s="3">
        <v>99.847999999999999</v>
      </c>
      <c r="K20" s="3">
        <v>100.636</v>
      </c>
      <c r="L20" s="3">
        <v>99.308000000000007</v>
      </c>
      <c r="M20" s="3">
        <v>96.513000000000005</v>
      </c>
      <c r="N20" s="3">
        <v>96.626000000000005</v>
      </c>
      <c r="O20" s="3">
        <v>91.584000000000003</v>
      </c>
      <c r="P20" s="3">
        <v>96.915999999999997</v>
      </c>
      <c r="Q20" s="3">
        <v>96.897000000000006</v>
      </c>
      <c r="R20" s="3">
        <v>100</v>
      </c>
      <c r="S20" s="3">
        <v>107.366</v>
      </c>
      <c r="T20" s="3">
        <v>114.22</v>
      </c>
      <c r="U20" s="3">
        <v>110.85599999999999</v>
      </c>
      <c r="V20" s="3">
        <v>111.336</v>
      </c>
      <c r="W20" s="3">
        <v>114.76900000000001</v>
      </c>
      <c r="X20" s="28">
        <v>121.72499999999999</v>
      </c>
    </row>
    <row r="21" spans="1:24" ht="12.75" customHeight="1" x14ac:dyDescent="0.25">
      <c r="A21" s="29">
        <v>15</v>
      </c>
      <c r="B21" s="14" t="s">
        <v>46</v>
      </c>
      <c r="C21" s="3">
        <v>71.055999999999997</v>
      </c>
      <c r="D21" s="3">
        <v>72.018000000000001</v>
      </c>
      <c r="E21" s="3">
        <v>73.887</v>
      </c>
      <c r="F21" s="3">
        <v>74.944999999999993</v>
      </c>
      <c r="G21" s="3">
        <v>75.361000000000004</v>
      </c>
      <c r="H21" s="3">
        <v>76.078999999999994</v>
      </c>
      <c r="I21" s="3">
        <v>76.486999999999995</v>
      </c>
      <c r="J21" s="3">
        <v>79.08</v>
      </c>
      <c r="K21" s="3">
        <v>84.631</v>
      </c>
      <c r="L21" s="3">
        <v>91.387</v>
      </c>
      <c r="M21" s="3">
        <v>93.263000000000005</v>
      </c>
      <c r="N21" s="3">
        <v>95.198999999999998</v>
      </c>
      <c r="O21" s="3">
        <v>96.995999999999995</v>
      </c>
      <c r="P21" s="3">
        <v>96.441000000000003</v>
      </c>
      <c r="Q21" s="3">
        <v>97.631</v>
      </c>
      <c r="R21" s="3">
        <v>100</v>
      </c>
      <c r="S21" s="3">
        <v>102.84099999999999</v>
      </c>
      <c r="T21" s="3">
        <v>106.098</v>
      </c>
      <c r="U21" s="3">
        <v>109.206</v>
      </c>
      <c r="V21" s="3">
        <v>112.16800000000001</v>
      </c>
      <c r="W21" s="3">
        <v>114.952</v>
      </c>
      <c r="X21" s="28">
        <v>118.89400000000001</v>
      </c>
    </row>
    <row r="22" spans="1:24" ht="12.75" customHeight="1" x14ac:dyDescent="0.25">
      <c r="A22" s="29">
        <v>16</v>
      </c>
      <c r="B22" s="14" t="s">
        <v>48</v>
      </c>
      <c r="C22" s="3">
        <v>60.610999999999997</v>
      </c>
      <c r="D22" s="3">
        <v>57.869</v>
      </c>
      <c r="E22" s="3">
        <v>54.884</v>
      </c>
      <c r="F22" s="3">
        <v>57.305999999999997</v>
      </c>
      <c r="G22" s="3">
        <v>55.030999999999999</v>
      </c>
      <c r="H22" s="3">
        <v>54.838999999999999</v>
      </c>
      <c r="I22" s="3">
        <v>56.264000000000003</v>
      </c>
      <c r="J22" s="3">
        <v>67.742000000000004</v>
      </c>
      <c r="K22" s="3">
        <v>75.263000000000005</v>
      </c>
      <c r="L22" s="3">
        <v>87.864000000000004</v>
      </c>
      <c r="M22" s="3">
        <v>93.578000000000003</v>
      </c>
      <c r="N22" s="3">
        <v>101.384</v>
      </c>
      <c r="O22" s="3">
        <v>81.813999999999993</v>
      </c>
      <c r="P22" s="3">
        <v>93.71</v>
      </c>
      <c r="Q22" s="3">
        <v>104.20099999999999</v>
      </c>
      <c r="R22" s="3">
        <v>100</v>
      </c>
      <c r="S22" s="3">
        <v>94.480999999999995</v>
      </c>
      <c r="T22" s="3">
        <v>95.356999999999999</v>
      </c>
      <c r="U22" s="3">
        <v>86.578999999999994</v>
      </c>
      <c r="V22" s="3">
        <v>81.825000000000003</v>
      </c>
      <c r="W22" s="3">
        <v>90.159000000000006</v>
      </c>
      <c r="X22" s="28">
        <v>97.971000000000004</v>
      </c>
    </row>
    <row r="23" spans="1:24" ht="12.75" customHeight="1" x14ac:dyDescent="0.25">
      <c r="A23" s="29">
        <v>17</v>
      </c>
      <c r="B23" s="14" t="s">
        <v>50</v>
      </c>
      <c r="C23" s="3">
        <v>69.147000000000006</v>
      </c>
      <c r="D23" s="3">
        <v>69.838999999999999</v>
      </c>
      <c r="E23" s="3">
        <v>70.138000000000005</v>
      </c>
      <c r="F23" s="3">
        <v>70.834000000000003</v>
      </c>
      <c r="G23" s="3">
        <v>71.218999999999994</v>
      </c>
      <c r="H23" s="3">
        <v>71.441999999999993</v>
      </c>
      <c r="I23" s="3">
        <v>71.885000000000005</v>
      </c>
      <c r="J23" s="3">
        <v>76.867999999999995</v>
      </c>
      <c r="K23" s="3">
        <v>81.251999999999995</v>
      </c>
      <c r="L23" s="3">
        <v>84.622</v>
      </c>
      <c r="M23" s="3">
        <v>87.932000000000002</v>
      </c>
      <c r="N23" s="3">
        <v>94.679000000000002</v>
      </c>
      <c r="O23" s="3">
        <v>94.698999999999998</v>
      </c>
      <c r="P23" s="3">
        <v>95.234999999999999</v>
      </c>
      <c r="Q23" s="3">
        <v>98.616</v>
      </c>
      <c r="R23" s="3">
        <v>100</v>
      </c>
      <c r="S23" s="3">
        <v>100.53700000000001</v>
      </c>
      <c r="T23" s="3">
        <v>101.371</v>
      </c>
      <c r="U23" s="3">
        <v>101.429</v>
      </c>
      <c r="V23" s="3">
        <v>100.798</v>
      </c>
      <c r="W23" s="3">
        <v>102.327</v>
      </c>
      <c r="X23" s="28">
        <v>106.739</v>
      </c>
    </row>
    <row r="24" spans="1:24" ht="12.75" customHeight="1" x14ac:dyDescent="0.25">
      <c r="A24" s="29">
        <v>18</v>
      </c>
      <c r="B24" s="14" t="s">
        <v>52</v>
      </c>
      <c r="C24" s="3">
        <v>75.28</v>
      </c>
      <c r="D24" s="3">
        <v>75.903000000000006</v>
      </c>
      <c r="E24" s="3">
        <v>76.703999999999994</v>
      </c>
      <c r="F24" s="3">
        <v>77.28</v>
      </c>
      <c r="G24" s="3">
        <v>77.95</v>
      </c>
      <c r="H24" s="3">
        <v>78.27</v>
      </c>
      <c r="I24" s="3">
        <v>78.766000000000005</v>
      </c>
      <c r="J24" s="3">
        <v>80.549000000000007</v>
      </c>
      <c r="K24" s="3">
        <v>83.778000000000006</v>
      </c>
      <c r="L24" s="3">
        <v>86.424999999999997</v>
      </c>
      <c r="M24" s="3">
        <v>89.143000000000001</v>
      </c>
      <c r="N24" s="3">
        <v>92.924999999999997</v>
      </c>
      <c r="O24" s="3">
        <v>95.218000000000004</v>
      </c>
      <c r="P24" s="3">
        <v>95.441999999999993</v>
      </c>
      <c r="Q24" s="3">
        <v>97.813000000000002</v>
      </c>
      <c r="R24" s="3">
        <v>100</v>
      </c>
      <c r="S24" s="3">
        <v>101.581</v>
      </c>
      <c r="T24" s="3">
        <v>103.29300000000001</v>
      </c>
      <c r="U24" s="3">
        <v>104.56</v>
      </c>
      <c r="V24" s="3">
        <v>105.163</v>
      </c>
      <c r="W24" s="3">
        <v>106.31399999999999</v>
      </c>
      <c r="X24" s="28">
        <v>108.47</v>
      </c>
    </row>
    <row r="25" spans="1:24" ht="12.75" customHeight="1" x14ac:dyDescent="0.25">
      <c r="A25" s="29">
        <v>19</v>
      </c>
      <c r="B25" s="14" t="s">
        <v>54</v>
      </c>
      <c r="C25" s="3">
        <v>289.25299999999999</v>
      </c>
      <c r="D25" s="3">
        <v>247.666</v>
      </c>
      <c r="E25" s="3">
        <v>217.42099999999999</v>
      </c>
      <c r="F25" s="3">
        <v>195.13900000000001</v>
      </c>
      <c r="G25" s="3">
        <v>173.249</v>
      </c>
      <c r="H25" s="3">
        <v>164.92</v>
      </c>
      <c r="I25" s="3">
        <v>152.209</v>
      </c>
      <c r="J25" s="3">
        <v>143.31899999999999</v>
      </c>
      <c r="K25" s="3">
        <v>137.387</v>
      </c>
      <c r="L25" s="3">
        <v>129.59100000000001</v>
      </c>
      <c r="M25" s="3">
        <v>121.324</v>
      </c>
      <c r="N25" s="3">
        <v>112.86</v>
      </c>
      <c r="O25" s="3">
        <v>107.675</v>
      </c>
      <c r="P25" s="3">
        <v>103.8</v>
      </c>
      <c r="Q25" s="3">
        <v>101.765</v>
      </c>
      <c r="R25" s="3">
        <v>100</v>
      </c>
      <c r="S25" s="3">
        <v>98.73</v>
      </c>
      <c r="T25" s="3">
        <v>97.057000000000002</v>
      </c>
      <c r="U25" s="3">
        <v>95.659000000000006</v>
      </c>
      <c r="V25" s="3">
        <v>92.914000000000001</v>
      </c>
      <c r="W25" s="3">
        <v>92.569000000000003</v>
      </c>
      <c r="X25" s="28">
        <v>92.072000000000003</v>
      </c>
    </row>
    <row r="26" spans="1:24" ht="12.75" customHeight="1" x14ac:dyDescent="0.25">
      <c r="A26" s="29">
        <v>20</v>
      </c>
      <c r="B26" s="14" t="s">
        <v>56</v>
      </c>
      <c r="C26" s="3">
        <v>73.405000000000001</v>
      </c>
      <c r="D26" s="3">
        <v>73.075999999999993</v>
      </c>
      <c r="E26" s="3">
        <v>72.662000000000006</v>
      </c>
      <c r="F26" s="3">
        <v>73.447999999999993</v>
      </c>
      <c r="G26" s="3">
        <v>73.343000000000004</v>
      </c>
      <c r="H26" s="3">
        <v>72.734999999999999</v>
      </c>
      <c r="I26" s="3">
        <v>72.462000000000003</v>
      </c>
      <c r="J26" s="3">
        <v>75.052000000000007</v>
      </c>
      <c r="K26" s="3">
        <v>78.478999999999999</v>
      </c>
      <c r="L26" s="3">
        <v>84.436000000000007</v>
      </c>
      <c r="M26" s="3">
        <v>88.343999999999994</v>
      </c>
      <c r="N26" s="3">
        <v>92.463999999999999</v>
      </c>
      <c r="O26" s="3">
        <v>93.269000000000005</v>
      </c>
      <c r="P26" s="3">
        <v>95.265000000000001</v>
      </c>
      <c r="Q26" s="3">
        <v>98.108999999999995</v>
      </c>
      <c r="R26" s="3">
        <v>100</v>
      </c>
      <c r="S26" s="3">
        <v>99.858999999999995</v>
      </c>
      <c r="T26" s="3">
        <v>99.93</v>
      </c>
      <c r="U26" s="3">
        <v>99.34</v>
      </c>
      <c r="V26" s="3">
        <v>98.197000000000003</v>
      </c>
      <c r="W26" s="3">
        <v>99.733000000000004</v>
      </c>
      <c r="X26" s="28">
        <v>103.842</v>
      </c>
    </row>
    <row r="27" spans="1:24" ht="12.75" customHeight="1" x14ac:dyDescent="0.25">
      <c r="A27" s="29">
        <v>21</v>
      </c>
      <c r="B27" s="14" t="s">
        <v>58</v>
      </c>
      <c r="C27" s="3">
        <v>92.92</v>
      </c>
      <c r="D27" s="3">
        <v>92.06</v>
      </c>
      <c r="E27" s="3">
        <v>92.316999999999993</v>
      </c>
      <c r="F27" s="3">
        <v>92.73</v>
      </c>
      <c r="G27" s="3">
        <v>92.289000000000001</v>
      </c>
      <c r="H27" s="3">
        <v>91.043000000000006</v>
      </c>
      <c r="I27" s="3">
        <v>90.878</v>
      </c>
      <c r="J27" s="3">
        <v>91.843999999999994</v>
      </c>
      <c r="K27" s="3">
        <v>92.119</v>
      </c>
      <c r="L27" s="3">
        <v>91.876000000000005</v>
      </c>
      <c r="M27" s="3">
        <v>92.932000000000002</v>
      </c>
      <c r="N27" s="3">
        <v>94.834000000000003</v>
      </c>
      <c r="O27" s="3">
        <v>95.808999999999997</v>
      </c>
      <c r="P27" s="3">
        <v>96.561000000000007</v>
      </c>
      <c r="Q27" s="3">
        <v>98.022999999999996</v>
      </c>
      <c r="R27" s="3">
        <v>100</v>
      </c>
      <c r="S27" s="3">
        <v>100.73699999999999</v>
      </c>
      <c r="T27" s="3">
        <v>102.006</v>
      </c>
      <c r="U27" s="3">
        <v>103.488</v>
      </c>
      <c r="V27" s="3">
        <v>103.312</v>
      </c>
      <c r="W27" s="3">
        <v>104.446</v>
      </c>
      <c r="X27" s="28">
        <v>105.973</v>
      </c>
    </row>
    <row r="28" spans="1:24" ht="12.75" customHeight="1" x14ac:dyDescent="0.25">
      <c r="A28" s="29">
        <v>22</v>
      </c>
      <c r="B28" s="14" t="s">
        <v>60</v>
      </c>
      <c r="C28" s="3">
        <v>72.960999999999999</v>
      </c>
      <c r="D28" s="3">
        <v>73.489999999999995</v>
      </c>
      <c r="E28" s="3">
        <v>74.283000000000001</v>
      </c>
      <c r="F28" s="3">
        <v>76.331000000000003</v>
      </c>
      <c r="G28" s="3">
        <v>78.233000000000004</v>
      </c>
      <c r="H28" s="3">
        <v>78.933999999999997</v>
      </c>
      <c r="I28" s="3">
        <v>80.963999999999999</v>
      </c>
      <c r="J28" s="3">
        <v>83.742000000000004</v>
      </c>
      <c r="K28" s="3">
        <v>86.549000000000007</v>
      </c>
      <c r="L28" s="3">
        <v>89.406000000000006</v>
      </c>
      <c r="M28" s="3">
        <v>91.257000000000005</v>
      </c>
      <c r="N28" s="3">
        <v>93.798000000000002</v>
      </c>
      <c r="O28" s="3">
        <v>95.218999999999994</v>
      </c>
      <c r="P28" s="3">
        <v>96.227999999999994</v>
      </c>
      <c r="Q28" s="3">
        <v>98.305999999999997</v>
      </c>
      <c r="R28" s="3">
        <v>100</v>
      </c>
      <c r="S28" s="3">
        <v>101.449</v>
      </c>
      <c r="T28" s="3">
        <v>102.88500000000001</v>
      </c>
      <c r="U28" s="3">
        <v>103.938</v>
      </c>
      <c r="V28" s="3">
        <v>104.444</v>
      </c>
      <c r="W28" s="3">
        <v>105.46299999999999</v>
      </c>
      <c r="X28" s="28">
        <v>107.041</v>
      </c>
    </row>
    <row r="29" spans="1:24" ht="12.75" customHeight="1" x14ac:dyDescent="0.25">
      <c r="A29" s="29">
        <v>23</v>
      </c>
      <c r="B29" s="14" t="s">
        <v>62</v>
      </c>
      <c r="C29" s="3">
        <v>75.38</v>
      </c>
      <c r="D29" s="3">
        <v>76.272999999999996</v>
      </c>
      <c r="E29" s="3">
        <v>77.287000000000006</v>
      </c>
      <c r="F29" s="3">
        <v>78.430000000000007</v>
      </c>
      <c r="G29" s="3">
        <v>79.468000000000004</v>
      </c>
      <c r="H29" s="3">
        <v>80.241</v>
      </c>
      <c r="I29" s="3">
        <v>80.983000000000004</v>
      </c>
      <c r="J29" s="3">
        <v>82.522000000000006</v>
      </c>
      <c r="K29" s="3">
        <v>85.456999999999994</v>
      </c>
      <c r="L29" s="3">
        <v>88.084999999999994</v>
      </c>
      <c r="M29" s="3">
        <v>89.981999999999999</v>
      </c>
      <c r="N29" s="3">
        <v>93.141000000000005</v>
      </c>
      <c r="O29" s="3">
        <v>95.61</v>
      </c>
      <c r="P29" s="3">
        <v>95.668999999999997</v>
      </c>
      <c r="Q29" s="3">
        <v>97.47</v>
      </c>
      <c r="R29" s="3">
        <v>100</v>
      </c>
      <c r="S29" s="3">
        <v>101.395</v>
      </c>
      <c r="T29" s="3">
        <v>103.28400000000001</v>
      </c>
      <c r="U29" s="3">
        <v>104.56</v>
      </c>
      <c r="V29" s="3">
        <v>105.167</v>
      </c>
      <c r="W29" s="3">
        <v>106.85599999999999</v>
      </c>
      <c r="X29" s="28">
        <v>109.488</v>
      </c>
    </row>
    <row r="30" spans="1:24" ht="12.75" customHeight="1" x14ac:dyDescent="0.25">
      <c r="A30" s="29">
        <v>24</v>
      </c>
      <c r="B30" s="14" t="s">
        <v>64</v>
      </c>
      <c r="C30" s="3">
        <v>80.201999999999998</v>
      </c>
      <c r="D30" s="3">
        <v>80.747</v>
      </c>
      <c r="E30" s="3">
        <v>81.48</v>
      </c>
      <c r="F30" s="3">
        <v>82.137</v>
      </c>
      <c r="G30" s="3">
        <v>82.95</v>
      </c>
      <c r="H30" s="3">
        <v>83.55</v>
      </c>
      <c r="I30" s="3">
        <v>84.524000000000001</v>
      </c>
      <c r="J30" s="3">
        <v>85.891999999999996</v>
      </c>
      <c r="K30" s="3">
        <v>87.721000000000004</v>
      </c>
      <c r="L30" s="3">
        <v>89.825000000000003</v>
      </c>
      <c r="M30" s="3">
        <v>91.698999999999998</v>
      </c>
      <c r="N30" s="3">
        <v>94.272999999999996</v>
      </c>
      <c r="O30" s="3">
        <v>95.201999999999998</v>
      </c>
      <c r="P30" s="3">
        <v>96.378</v>
      </c>
      <c r="Q30" s="3">
        <v>98.71</v>
      </c>
      <c r="R30" s="3">
        <v>100</v>
      </c>
      <c r="S30" s="3">
        <v>101.053</v>
      </c>
      <c r="T30" s="3">
        <v>101.568</v>
      </c>
      <c r="U30" s="3">
        <v>102.542</v>
      </c>
      <c r="V30" s="3">
        <v>102.878</v>
      </c>
      <c r="W30" s="3">
        <v>103.84699999999999</v>
      </c>
      <c r="X30" s="28">
        <v>105.349</v>
      </c>
    </row>
    <row r="31" spans="1:24" ht="12.75" customHeight="1" x14ac:dyDescent="0.25">
      <c r="A31" s="29">
        <v>25</v>
      </c>
      <c r="B31" s="14" t="s">
        <v>66</v>
      </c>
      <c r="C31" s="3">
        <v>53.021999999999998</v>
      </c>
      <c r="D31" s="3">
        <v>51.926000000000002</v>
      </c>
      <c r="E31" s="3">
        <v>52.994</v>
      </c>
      <c r="F31" s="3">
        <v>56.959000000000003</v>
      </c>
      <c r="G31" s="3">
        <v>57.253999999999998</v>
      </c>
      <c r="H31" s="3">
        <v>56.616999999999997</v>
      </c>
      <c r="I31" s="3">
        <v>59.622999999999998</v>
      </c>
      <c r="J31" s="3">
        <v>63.627000000000002</v>
      </c>
      <c r="K31" s="3">
        <v>69.894000000000005</v>
      </c>
      <c r="L31" s="3">
        <v>74.349000000000004</v>
      </c>
      <c r="M31" s="3">
        <v>78.355000000000004</v>
      </c>
      <c r="N31" s="3">
        <v>88.581999999999994</v>
      </c>
      <c r="O31" s="3">
        <v>78.956999999999994</v>
      </c>
      <c r="P31" s="3">
        <v>86.540999999999997</v>
      </c>
      <c r="Q31" s="3">
        <v>98.415000000000006</v>
      </c>
      <c r="R31" s="3">
        <v>100</v>
      </c>
      <c r="S31" s="3">
        <v>99.838999999999999</v>
      </c>
      <c r="T31" s="3">
        <v>100.13800000000001</v>
      </c>
      <c r="U31" s="3">
        <v>89.188000000000002</v>
      </c>
      <c r="V31" s="3">
        <v>84.825999999999993</v>
      </c>
      <c r="W31" s="3">
        <v>89.891999999999996</v>
      </c>
      <c r="X31" s="28">
        <v>95.623999999999995</v>
      </c>
    </row>
    <row r="32" spans="1:24" ht="12.75" customHeight="1" x14ac:dyDescent="0.25">
      <c r="A32" s="29">
        <v>26</v>
      </c>
      <c r="B32" s="14" t="s">
        <v>68</v>
      </c>
      <c r="C32" s="3">
        <v>61.576999999999998</v>
      </c>
      <c r="D32" s="3">
        <v>61.137999999999998</v>
      </c>
      <c r="E32" s="3">
        <v>62.540999999999997</v>
      </c>
      <c r="F32" s="3">
        <v>63.847999999999999</v>
      </c>
      <c r="G32" s="3">
        <v>66.478999999999999</v>
      </c>
      <c r="H32" s="3">
        <v>66.421999999999997</v>
      </c>
      <c r="I32" s="3">
        <v>69.161000000000001</v>
      </c>
      <c r="J32" s="3">
        <v>72.597999999999999</v>
      </c>
      <c r="K32" s="3">
        <v>73.497</v>
      </c>
      <c r="L32" s="3">
        <v>73.674999999999997</v>
      </c>
      <c r="M32" s="3">
        <v>79.099000000000004</v>
      </c>
      <c r="N32" s="3">
        <v>86.484999999999999</v>
      </c>
      <c r="O32" s="3">
        <v>85.108999999999995</v>
      </c>
      <c r="P32" s="3">
        <v>88.638000000000005</v>
      </c>
      <c r="Q32" s="3">
        <v>96.369</v>
      </c>
      <c r="R32" s="3">
        <v>100</v>
      </c>
      <c r="S32" s="3">
        <v>100.964</v>
      </c>
      <c r="T32" s="3">
        <v>104.73</v>
      </c>
      <c r="U32" s="3">
        <v>100.837</v>
      </c>
      <c r="V32" s="3">
        <v>98.5</v>
      </c>
      <c r="W32" s="3">
        <v>99.850999999999999</v>
      </c>
      <c r="X32" s="28">
        <v>100.173</v>
      </c>
    </row>
    <row r="33" spans="1:24" ht="12.75" customHeight="1" x14ac:dyDescent="0.25">
      <c r="A33" s="29">
        <v>27</v>
      </c>
      <c r="B33" s="14" t="s">
        <v>70</v>
      </c>
      <c r="C33" s="3">
        <v>80.099999999999994</v>
      </c>
      <c r="D33" s="3">
        <v>79.924999999999997</v>
      </c>
      <c r="E33" s="3">
        <v>78.03</v>
      </c>
      <c r="F33" s="3">
        <v>78.259</v>
      </c>
      <c r="G33" s="3">
        <v>78.367000000000004</v>
      </c>
      <c r="H33" s="3">
        <v>77.540999999999997</v>
      </c>
      <c r="I33" s="3">
        <v>77.691000000000003</v>
      </c>
      <c r="J33" s="3">
        <v>79.058000000000007</v>
      </c>
      <c r="K33" s="3">
        <v>81.843000000000004</v>
      </c>
      <c r="L33" s="3">
        <v>84.564999999999998</v>
      </c>
      <c r="M33" s="3">
        <v>85.765000000000001</v>
      </c>
      <c r="N33" s="3">
        <v>88.685000000000002</v>
      </c>
      <c r="O33" s="3">
        <v>89.644000000000005</v>
      </c>
      <c r="P33" s="3">
        <v>91.866</v>
      </c>
      <c r="Q33" s="3">
        <v>99.747</v>
      </c>
      <c r="R33" s="3">
        <v>100</v>
      </c>
      <c r="S33" s="3">
        <v>100.754</v>
      </c>
      <c r="T33" s="3">
        <v>102.369</v>
      </c>
      <c r="U33" s="3">
        <v>101.741</v>
      </c>
      <c r="V33" s="3">
        <v>101.34399999999999</v>
      </c>
      <c r="W33" s="3">
        <v>102.15600000000001</v>
      </c>
      <c r="X33" s="28">
        <v>105.179</v>
      </c>
    </row>
    <row r="34" spans="1:24" ht="12.75" customHeight="1" x14ac:dyDescent="0.25">
      <c r="A34" s="29">
        <v>28</v>
      </c>
      <c r="B34" s="14" t="s">
        <v>72</v>
      </c>
      <c r="C34" s="3">
        <v>86.611999999999995</v>
      </c>
      <c r="D34" s="3">
        <v>87.269000000000005</v>
      </c>
      <c r="E34" s="3">
        <v>87.423000000000002</v>
      </c>
      <c r="F34" s="3">
        <v>87.882000000000005</v>
      </c>
      <c r="G34" s="3">
        <v>88.043999999999997</v>
      </c>
      <c r="H34" s="3">
        <v>87.641999999999996</v>
      </c>
      <c r="I34" s="3">
        <v>88.25</v>
      </c>
      <c r="J34" s="3">
        <v>88.742999999999995</v>
      </c>
      <c r="K34" s="3">
        <v>89.325000000000003</v>
      </c>
      <c r="L34" s="3">
        <v>90.206000000000003</v>
      </c>
      <c r="M34" s="3">
        <v>91.507999999999996</v>
      </c>
      <c r="N34" s="3">
        <v>93.114999999999995</v>
      </c>
      <c r="O34" s="3">
        <v>94.67</v>
      </c>
      <c r="P34" s="3">
        <v>95.278999999999996</v>
      </c>
      <c r="Q34" s="3">
        <v>97.438999999999993</v>
      </c>
      <c r="R34" s="3">
        <v>100</v>
      </c>
      <c r="S34" s="3">
        <v>102.669</v>
      </c>
      <c r="T34" s="3">
        <v>104.575</v>
      </c>
      <c r="U34" s="3">
        <v>106.008</v>
      </c>
      <c r="V34" s="3">
        <v>105.96899999999999</v>
      </c>
      <c r="W34" s="3">
        <v>107.065</v>
      </c>
      <c r="X34" s="28">
        <v>107.892</v>
      </c>
    </row>
    <row r="35" spans="1:24" ht="12.75" customHeight="1" x14ac:dyDescent="0.25">
      <c r="A35" s="29">
        <v>29</v>
      </c>
      <c r="B35" s="14" t="s">
        <v>74</v>
      </c>
      <c r="C35" s="3">
        <v>67.706999999999994</v>
      </c>
      <c r="D35" s="3">
        <v>69.364000000000004</v>
      </c>
      <c r="E35" s="3">
        <v>69.596999999999994</v>
      </c>
      <c r="F35" s="3">
        <v>75.376999999999995</v>
      </c>
      <c r="G35" s="3">
        <v>75.141999999999996</v>
      </c>
      <c r="H35" s="3">
        <v>73.478999999999999</v>
      </c>
      <c r="I35" s="3">
        <v>73.893000000000001</v>
      </c>
      <c r="J35" s="3">
        <v>75.878</v>
      </c>
      <c r="K35" s="3">
        <v>79.572999999999993</v>
      </c>
      <c r="L35" s="3">
        <v>84.275000000000006</v>
      </c>
      <c r="M35" s="3">
        <v>86.74</v>
      </c>
      <c r="N35" s="3">
        <v>92.567999999999998</v>
      </c>
      <c r="O35" s="3">
        <v>92.76</v>
      </c>
      <c r="P35" s="3">
        <v>96.418999999999997</v>
      </c>
      <c r="Q35" s="3">
        <v>99.760999999999996</v>
      </c>
      <c r="R35" s="3">
        <v>100</v>
      </c>
      <c r="S35" s="3">
        <v>102.782</v>
      </c>
      <c r="T35" s="3">
        <v>104.16</v>
      </c>
      <c r="U35" s="3">
        <v>103.98699999999999</v>
      </c>
      <c r="V35" s="3">
        <v>102.71299999999999</v>
      </c>
      <c r="W35" s="3">
        <v>106.575</v>
      </c>
      <c r="X35" s="28">
        <v>111.015</v>
      </c>
    </row>
    <row r="36" spans="1:24" ht="12.75" customHeight="1" x14ac:dyDescent="0.25">
      <c r="A36" s="29">
        <v>30</v>
      </c>
      <c r="B36" s="14" t="s">
        <v>76</v>
      </c>
      <c r="C36" s="3">
        <v>85.399000000000001</v>
      </c>
      <c r="D36" s="3">
        <v>86.759</v>
      </c>
      <c r="E36" s="3">
        <v>88.147000000000006</v>
      </c>
      <c r="F36" s="3">
        <v>89.754000000000005</v>
      </c>
      <c r="G36" s="3">
        <v>89.227000000000004</v>
      </c>
      <c r="H36" s="3">
        <v>86.665999999999997</v>
      </c>
      <c r="I36" s="3">
        <v>87.245999999999995</v>
      </c>
      <c r="J36" s="3">
        <v>88.200999999999993</v>
      </c>
      <c r="K36" s="3">
        <v>91.537000000000006</v>
      </c>
      <c r="L36" s="3">
        <v>95.284000000000006</v>
      </c>
      <c r="M36" s="3">
        <v>96.626000000000005</v>
      </c>
      <c r="N36" s="3">
        <v>98.241</v>
      </c>
      <c r="O36" s="3">
        <v>98.046999999999997</v>
      </c>
      <c r="P36" s="3">
        <v>98.265000000000001</v>
      </c>
      <c r="Q36" s="3">
        <v>99.831000000000003</v>
      </c>
      <c r="R36" s="3">
        <v>100</v>
      </c>
      <c r="S36" s="3">
        <v>100.521</v>
      </c>
      <c r="T36" s="3">
        <v>101.02800000000001</v>
      </c>
      <c r="U36" s="3">
        <v>101.43</v>
      </c>
      <c r="V36" s="3">
        <v>101.56399999999999</v>
      </c>
      <c r="W36" s="3">
        <v>102.261</v>
      </c>
      <c r="X36" s="28">
        <v>103.273</v>
      </c>
    </row>
    <row r="37" spans="1:24" ht="12.75" customHeight="1" x14ac:dyDescent="0.25">
      <c r="A37" s="29">
        <v>31</v>
      </c>
      <c r="B37" s="14" t="s">
        <v>78</v>
      </c>
      <c r="C37" s="3">
        <v>23.837</v>
      </c>
      <c r="D37" s="3">
        <v>18.765999999999998</v>
      </c>
      <c r="E37" s="3">
        <v>21.47</v>
      </c>
      <c r="F37" s="3">
        <v>31.312000000000001</v>
      </c>
      <c r="G37" s="3">
        <v>29.06</v>
      </c>
      <c r="H37" s="3">
        <v>27.6</v>
      </c>
      <c r="I37" s="3">
        <v>33.466000000000001</v>
      </c>
      <c r="J37" s="3">
        <v>40.652999999999999</v>
      </c>
      <c r="K37" s="3">
        <v>54.679000000000002</v>
      </c>
      <c r="L37" s="3">
        <v>64.125</v>
      </c>
      <c r="M37" s="3">
        <v>70.486999999999995</v>
      </c>
      <c r="N37" s="3">
        <v>88.956999999999994</v>
      </c>
      <c r="O37" s="3">
        <v>58.597000000000001</v>
      </c>
      <c r="P37" s="3">
        <v>75.531999999999996</v>
      </c>
      <c r="Q37" s="3">
        <v>98.802000000000007</v>
      </c>
      <c r="R37" s="3">
        <v>100</v>
      </c>
      <c r="S37" s="3">
        <v>96.337000000000003</v>
      </c>
      <c r="T37" s="3">
        <v>91.363</v>
      </c>
      <c r="U37" s="3">
        <v>59.82</v>
      </c>
      <c r="V37" s="3">
        <v>48.633000000000003</v>
      </c>
      <c r="W37" s="3">
        <v>59.271000000000001</v>
      </c>
      <c r="X37" s="28">
        <v>72.784999999999997</v>
      </c>
    </row>
    <row r="38" spans="1:24" ht="12.75" customHeight="1" x14ac:dyDescent="0.25">
      <c r="A38" s="29">
        <v>32</v>
      </c>
      <c r="B38" s="14" t="s">
        <v>80</v>
      </c>
      <c r="C38" s="3">
        <v>55.406999999999996</v>
      </c>
      <c r="D38" s="3">
        <v>55.531999999999996</v>
      </c>
      <c r="E38" s="3">
        <v>55.773000000000003</v>
      </c>
      <c r="F38" s="3">
        <v>59.003</v>
      </c>
      <c r="G38" s="3">
        <v>59.351999999999997</v>
      </c>
      <c r="H38" s="3">
        <v>59.253999999999998</v>
      </c>
      <c r="I38" s="3">
        <v>61.988</v>
      </c>
      <c r="J38" s="3">
        <v>65.799000000000007</v>
      </c>
      <c r="K38" s="3">
        <v>72.215000000000003</v>
      </c>
      <c r="L38" s="3">
        <v>76.53</v>
      </c>
      <c r="M38" s="3">
        <v>78.963999999999999</v>
      </c>
      <c r="N38" s="3">
        <v>88.283000000000001</v>
      </c>
      <c r="O38" s="3">
        <v>84.105999999999995</v>
      </c>
      <c r="P38" s="3">
        <v>90.11</v>
      </c>
      <c r="Q38" s="3">
        <v>100.057</v>
      </c>
      <c r="R38" s="3">
        <v>100</v>
      </c>
      <c r="S38" s="3">
        <v>100.794</v>
      </c>
      <c r="T38" s="3">
        <v>102.173</v>
      </c>
      <c r="U38" s="3">
        <v>97.308000000000007</v>
      </c>
      <c r="V38" s="3">
        <v>95.424000000000007</v>
      </c>
      <c r="W38" s="3">
        <v>100.724</v>
      </c>
      <c r="X38" s="28">
        <v>105.986</v>
      </c>
    </row>
    <row r="39" spans="1:24" ht="12.75" customHeight="1" x14ac:dyDescent="0.25">
      <c r="A39" s="29">
        <v>33</v>
      </c>
      <c r="B39" s="14" t="s">
        <v>82</v>
      </c>
      <c r="C39" s="3">
        <v>67.899000000000001</v>
      </c>
      <c r="D39" s="3">
        <v>67.430000000000007</v>
      </c>
      <c r="E39" s="3">
        <v>67.616</v>
      </c>
      <c r="F39" s="3">
        <v>69.216999999999999</v>
      </c>
      <c r="G39" s="3">
        <v>69.873000000000005</v>
      </c>
      <c r="H39" s="3">
        <v>69.739000000000004</v>
      </c>
      <c r="I39" s="3">
        <v>71.188000000000002</v>
      </c>
      <c r="J39" s="3">
        <v>73.129000000000005</v>
      </c>
      <c r="K39" s="3">
        <v>78.424999999999997</v>
      </c>
      <c r="L39" s="3">
        <v>83.56</v>
      </c>
      <c r="M39" s="3">
        <v>83.837000000000003</v>
      </c>
      <c r="N39" s="3">
        <v>89.763000000000005</v>
      </c>
      <c r="O39" s="3">
        <v>89.152000000000001</v>
      </c>
      <c r="P39" s="3">
        <v>91.659000000000006</v>
      </c>
      <c r="Q39" s="3">
        <v>97.49</v>
      </c>
      <c r="R39" s="3">
        <v>100</v>
      </c>
      <c r="S39" s="3">
        <v>102.13200000000001</v>
      </c>
      <c r="T39" s="3">
        <v>103.10899999999999</v>
      </c>
      <c r="U39" s="3">
        <v>101.955</v>
      </c>
      <c r="V39" s="3">
        <v>100.726</v>
      </c>
      <c r="W39" s="3">
        <v>102.655</v>
      </c>
      <c r="X39" s="28">
        <v>105.86499999999999</v>
      </c>
    </row>
    <row r="40" spans="1:24" ht="12.75" customHeight="1" x14ac:dyDescent="0.25">
      <c r="A40" s="29">
        <v>34</v>
      </c>
      <c r="B40" s="15" t="s">
        <v>84</v>
      </c>
      <c r="C40" s="3">
        <v>77.858999999999995</v>
      </c>
      <c r="D40" s="3">
        <v>76.293999999999997</v>
      </c>
      <c r="E40" s="3">
        <v>76.66</v>
      </c>
      <c r="F40" s="3">
        <v>78.052999999999997</v>
      </c>
      <c r="G40" s="3">
        <v>76.385999999999996</v>
      </c>
      <c r="H40" s="3">
        <v>75.912999999999997</v>
      </c>
      <c r="I40" s="3">
        <v>75.900000000000006</v>
      </c>
      <c r="J40" s="3">
        <v>78.872</v>
      </c>
      <c r="K40" s="3">
        <v>81.575000000000003</v>
      </c>
      <c r="L40" s="3">
        <v>85.046999999999997</v>
      </c>
      <c r="M40" s="3">
        <v>86.966999999999999</v>
      </c>
      <c r="N40" s="3">
        <v>89.786000000000001</v>
      </c>
      <c r="O40" s="3">
        <v>94.063000000000002</v>
      </c>
      <c r="P40" s="3">
        <v>94.887</v>
      </c>
      <c r="Q40" s="3">
        <v>97.606999999999999</v>
      </c>
      <c r="R40" s="3">
        <v>100</v>
      </c>
      <c r="S40" s="3">
        <v>101.76300000000001</v>
      </c>
      <c r="T40" s="3">
        <v>102.907</v>
      </c>
      <c r="U40" s="3">
        <v>103.61799999999999</v>
      </c>
      <c r="V40" s="3">
        <v>104.096</v>
      </c>
      <c r="W40" s="3">
        <v>105.41800000000001</v>
      </c>
      <c r="X40" s="28">
        <v>107.946</v>
      </c>
    </row>
    <row r="41" spans="1:24" ht="12.75" customHeight="1" x14ac:dyDescent="0.25">
      <c r="A41" s="29">
        <v>35</v>
      </c>
      <c r="B41" s="15" t="s">
        <v>86</v>
      </c>
      <c r="C41" s="3">
        <v>81.085999999999999</v>
      </c>
      <c r="D41" s="3">
        <v>80.524000000000001</v>
      </c>
      <c r="E41" s="3">
        <v>81.143000000000001</v>
      </c>
      <c r="F41" s="3">
        <v>82.763000000000005</v>
      </c>
      <c r="G41" s="3">
        <v>83.042000000000002</v>
      </c>
      <c r="H41" s="3">
        <v>82.605000000000004</v>
      </c>
      <c r="I41" s="3">
        <v>83.019000000000005</v>
      </c>
      <c r="J41" s="3">
        <v>84.715000000000003</v>
      </c>
      <c r="K41" s="3">
        <v>86.930999999999997</v>
      </c>
      <c r="L41" s="3">
        <v>89.506</v>
      </c>
      <c r="M41" s="3">
        <v>92.087000000000003</v>
      </c>
      <c r="N41" s="3">
        <v>93.998999999999995</v>
      </c>
      <c r="O41" s="3">
        <v>94.825000000000003</v>
      </c>
      <c r="P41" s="3">
        <v>95.652000000000001</v>
      </c>
      <c r="Q41" s="3">
        <v>97.606999999999999</v>
      </c>
      <c r="R41" s="3">
        <v>100</v>
      </c>
      <c r="S41" s="3">
        <v>101.363</v>
      </c>
      <c r="T41" s="3">
        <v>102.53</v>
      </c>
      <c r="U41" s="3">
        <v>103.999</v>
      </c>
      <c r="V41" s="3">
        <v>103.991</v>
      </c>
      <c r="W41" s="3">
        <v>104.30800000000001</v>
      </c>
      <c r="X41" s="28">
        <v>105.51900000000001</v>
      </c>
    </row>
    <row r="42" spans="1:24" ht="12.75" customHeight="1" x14ac:dyDescent="0.25">
      <c r="A42" s="29">
        <v>36</v>
      </c>
      <c r="B42" s="14" t="s">
        <v>205</v>
      </c>
      <c r="C42" s="3">
        <v>77.358000000000004</v>
      </c>
      <c r="D42" s="3">
        <v>77.322000000000003</v>
      </c>
      <c r="E42" s="3">
        <v>79.403999999999996</v>
      </c>
      <c r="F42" s="3">
        <v>80.307000000000002</v>
      </c>
      <c r="G42" s="3">
        <v>79.131</v>
      </c>
      <c r="H42" s="3">
        <v>84.656000000000006</v>
      </c>
      <c r="I42" s="3">
        <v>85.436000000000007</v>
      </c>
      <c r="J42" s="3">
        <v>86.114000000000004</v>
      </c>
      <c r="K42" s="3">
        <v>88.427999999999997</v>
      </c>
      <c r="L42" s="3">
        <v>92.025999999999996</v>
      </c>
      <c r="M42" s="3">
        <v>92.781000000000006</v>
      </c>
      <c r="N42" s="3">
        <v>92.254999999999995</v>
      </c>
      <c r="O42" s="3">
        <v>94.724999999999994</v>
      </c>
      <c r="P42" s="3">
        <v>97.072000000000003</v>
      </c>
      <c r="Q42" s="3">
        <v>99.968000000000004</v>
      </c>
      <c r="R42" s="3">
        <v>100</v>
      </c>
      <c r="S42" s="3">
        <v>98.623999999999995</v>
      </c>
      <c r="T42" s="3">
        <v>98.177999999999997</v>
      </c>
      <c r="U42" s="3">
        <v>97.563999999999993</v>
      </c>
      <c r="V42" s="3">
        <v>93.67</v>
      </c>
      <c r="W42" s="3">
        <v>91.968999999999994</v>
      </c>
      <c r="X42" s="28">
        <v>92.783000000000001</v>
      </c>
    </row>
    <row r="43" spans="1:24" ht="12.75" customHeight="1" x14ac:dyDescent="0.25">
      <c r="A43" s="29">
        <v>37</v>
      </c>
      <c r="B43" s="14" t="s">
        <v>206</v>
      </c>
      <c r="C43" s="3">
        <v>61.997</v>
      </c>
      <c r="D43" s="3">
        <v>62.944000000000003</v>
      </c>
      <c r="E43" s="3">
        <v>64.257000000000005</v>
      </c>
      <c r="F43" s="3">
        <v>65.881</v>
      </c>
      <c r="G43" s="3">
        <v>69.230999999999995</v>
      </c>
      <c r="H43" s="3">
        <v>70.728999999999999</v>
      </c>
      <c r="I43" s="3">
        <v>73.44</v>
      </c>
      <c r="J43" s="3">
        <v>76.748999999999995</v>
      </c>
      <c r="K43" s="3">
        <v>81.617999999999995</v>
      </c>
      <c r="L43" s="3">
        <v>84.299000000000007</v>
      </c>
      <c r="M43" s="3">
        <v>86.793000000000006</v>
      </c>
      <c r="N43" s="3">
        <v>91.94</v>
      </c>
      <c r="O43" s="3">
        <v>93.46</v>
      </c>
      <c r="P43" s="3">
        <v>91.426000000000002</v>
      </c>
      <c r="Q43" s="3">
        <v>95.864999999999995</v>
      </c>
      <c r="R43" s="3">
        <v>100</v>
      </c>
      <c r="S43" s="3">
        <v>101.97499999999999</v>
      </c>
      <c r="T43" s="3">
        <v>105.229</v>
      </c>
      <c r="U43" s="3">
        <v>110.396</v>
      </c>
      <c r="V43" s="3">
        <v>113.90900000000001</v>
      </c>
      <c r="W43" s="3">
        <v>115.001</v>
      </c>
      <c r="X43" s="28">
        <v>118.55200000000001</v>
      </c>
    </row>
    <row r="44" spans="1:24" ht="12.75" customHeight="1" x14ac:dyDescent="0.25">
      <c r="A44" s="29">
        <v>38</v>
      </c>
      <c r="B44" s="14" t="s">
        <v>207</v>
      </c>
      <c r="C44" s="3">
        <v>90.274000000000001</v>
      </c>
      <c r="D44" s="3">
        <v>90.281000000000006</v>
      </c>
      <c r="E44" s="3">
        <v>89.786000000000001</v>
      </c>
      <c r="F44" s="3">
        <v>90.135000000000005</v>
      </c>
      <c r="G44" s="3">
        <v>90.168000000000006</v>
      </c>
      <c r="H44" s="3">
        <v>85.024000000000001</v>
      </c>
      <c r="I44" s="3">
        <v>82.414000000000001</v>
      </c>
      <c r="J44" s="3">
        <v>82.778999999999996</v>
      </c>
      <c r="K44" s="3">
        <v>83.641000000000005</v>
      </c>
      <c r="L44" s="3">
        <v>84.838999999999999</v>
      </c>
      <c r="M44" s="3">
        <v>86.863</v>
      </c>
      <c r="N44" s="3">
        <v>89.778000000000006</v>
      </c>
      <c r="O44" s="3">
        <v>87.775000000000006</v>
      </c>
      <c r="P44" s="3">
        <v>93.34</v>
      </c>
      <c r="Q44" s="3">
        <v>93.83</v>
      </c>
      <c r="R44" s="3">
        <v>100</v>
      </c>
      <c r="S44" s="3">
        <v>100.27</v>
      </c>
      <c r="T44" s="3">
        <v>100.422</v>
      </c>
      <c r="U44" s="3">
        <v>100.28700000000001</v>
      </c>
      <c r="V44" s="3">
        <v>100.77</v>
      </c>
      <c r="W44" s="3">
        <v>100.264</v>
      </c>
      <c r="X44" s="28">
        <v>99.902000000000001</v>
      </c>
    </row>
    <row r="45" spans="1:24" ht="12.75" customHeight="1" x14ac:dyDescent="0.25">
      <c r="A45" s="29">
        <v>39</v>
      </c>
      <c r="B45" s="14" t="s">
        <v>208</v>
      </c>
      <c r="C45" s="3">
        <v>86.58</v>
      </c>
      <c r="D45" s="3">
        <v>85.048000000000002</v>
      </c>
      <c r="E45" s="3">
        <v>85.052000000000007</v>
      </c>
      <c r="F45" s="3">
        <v>87.277000000000001</v>
      </c>
      <c r="G45" s="3">
        <v>87.070999999999998</v>
      </c>
      <c r="H45" s="3">
        <v>84.905000000000001</v>
      </c>
      <c r="I45" s="3">
        <v>85.239000000000004</v>
      </c>
      <c r="J45" s="3">
        <v>87.171999999999997</v>
      </c>
      <c r="K45" s="3">
        <v>88.97</v>
      </c>
      <c r="L45" s="3">
        <v>91.593999999999994</v>
      </c>
      <c r="M45" s="3">
        <v>94.9</v>
      </c>
      <c r="N45" s="3">
        <v>96.289000000000001</v>
      </c>
      <c r="O45" s="3">
        <v>97.427999999999997</v>
      </c>
      <c r="P45" s="3">
        <v>97.117999999999995</v>
      </c>
      <c r="Q45" s="3">
        <v>98.536000000000001</v>
      </c>
      <c r="R45" s="3">
        <v>100</v>
      </c>
      <c r="S45" s="3">
        <v>102.309</v>
      </c>
      <c r="T45" s="3">
        <v>103.711</v>
      </c>
      <c r="U45" s="3">
        <v>105.374</v>
      </c>
      <c r="V45" s="3">
        <v>105.76</v>
      </c>
      <c r="W45" s="3">
        <v>106.83</v>
      </c>
      <c r="X45" s="28">
        <v>108.04900000000001</v>
      </c>
    </row>
    <row r="46" spans="1:24" ht="12.75" customHeight="1" x14ac:dyDescent="0.25">
      <c r="A46" s="29">
        <v>40</v>
      </c>
      <c r="B46" s="15" t="s">
        <v>88</v>
      </c>
      <c r="C46" s="3">
        <v>62.197000000000003</v>
      </c>
      <c r="D46" s="3">
        <v>62.633000000000003</v>
      </c>
      <c r="E46" s="3">
        <v>64.516999999999996</v>
      </c>
      <c r="F46" s="3">
        <v>69.081999999999994</v>
      </c>
      <c r="G46" s="3">
        <v>71.739999999999995</v>
      </c>
      <c r="H46" s="3">
        <v>72.838999999999999</v>
      </c>
      <c r="I46" s="3">
        <v>74.834000000000003</v>
      </c>
      <c r="J46" s="3">
        <v>77.097999999999999</v>
      </c>
      <c r="K46" s="3">
        <v>80.912000000000006</v>
      </c>
      <c r="L46" s="3">
        <v>84.338999999999999</v>
      </c>
      <c r="M46" s="3">
        <v>86.715000000000003</v>
      </c>
      <c r="N46" s="3">
        <v>92.739000000000004</v>
      </c>
      <c r="O46" s="3">
        <v>89.072999999999993</v>
      </c>
      <c r="P46" s="3">
        <v>92.483999999999995</v>
      </c>
      <c r="Q46" s="3">
        <v>97.308999999999997</v>
      </c>
      <c r="R46" s="3">
        <v>100</v>
      </c>
      <c r="S46" s="3">
        <v>101.559</v>
      </c>
      <c r="T46" s="3">
        <v>103.29</v>
      </c>
      <c r="U46" s="3">
        <v>102.07299999999999</v>
      </c>
      <c r="V46" s="3">
        <v>101.69199999999999</v>
      </c>
      <c r="W46" s="3">
        <v>104.05200000000001</v>
      </c>
      <c r="X46" s="28">
        <v>108.529</v>
      </c>
    </row>
    <row r="47" spans="1:24" ht="12.75" customHeight="1" x14ac:dyDescent="0.25">
      <c r="A47" s="29">
        <v>41</v>
      </c>
      <c r="B47" s="14" t="s">
        <v>90</v>
      </c>
      <c r="C47" s="3">
        <v>52.253</v>
      </c>
      <c r="D47" s="3">
        <v>52.088999999999999</v>
      </c>
      <c r="E47" s="3">
        <v>54.814</v>
      </c>
      <c r="F47" s="3">
        <v>64.393000000000001</v>
      </c>
      <c r="G47" s="3">
        <v>69.638999999999996</v>
      </c>
      <c r="H47" s="3">
        <v>70.828000000000003</v>
      </c>
      <c r="I47" s="3">
        <v>72.363</v>
      </c>
      <c r="J47" s="3">
        <v>72.968000000000004</v>
      </c>
      <c r="K47" s="3">
        <v>77.067999999999998</v>
      </c>
      <c r="L47" s="3">
        <v>81.061999999999998</v>
      </c>
      <c r="M47" s="3">
        <v>82.853999999999999</v>
      </c>
      <c r="N47" s="3">
        <v>90.334999999999994</v>
      </c>
      <c r="O47" s="3">
        <v>83.861000000000004</v>
      </c>
      <c r="P47" s="3">
        <v>89.129000000000005</v>
      </c>
      <c r="Q47" s="3">
        <v>95.302000000000007</v>
      </c>
      <c r="R47" s="3">
        <v>100</v>
      </c>
      <c r="S47" s="3">
        <v>100.72499999999999</v>
      </c>
      <c r="T47" s="3">
        <v>102.958</v>
      </c>
      <c r="U47" s="3">
        <v>99.021000000000001</v>
      </c>
      <c r="V47" s="3">
        <v>96.816999999999993</v>
      </c>
      <c r="W47" s="3">
        <v>98.262</v>
      </c>
      <c r="X47" s="28">
        <v>101.11199999999999</v>
      </c>
    </row>
    <row r="48" spans="1:24" ht="12.75" customHeight="1" x14ac:dyDescent="0.25">
      <c r="A48" s="29">
        <v>42</v>
      </c>
      <c r="B48" s="14" t="s">
        <v>92</v>
      </c>
      <c r="C48" s="3">
        <v>57.412999999999997</v>
      </c>
      <c r="D48" s="3">
        <v>58.145000000000003</v>
      </c>
      <c r="E48" s="3">
        <v>58.152999999999999</v>
      </c>
      <c r="F48" s="3">
        <v>59.014000000000003</v>
      </c>
      <c r="G48" s="3">
        <v>60.231000000000002</v>
      </c>
      <c r="H48" s="3">
        <v>61.497999999999998</v>
      </c>
      <c r="I48" s="3">
        <v>62.375</v>
      </c>
      <c r="J48" s="3">
        <v>64.673000000000002</v>
      </c>
      <c r="K48" s="3">
        <v>71.042000000000002</v>
      </c>
      <c r="L48" s="3">
        <v>77.09</v>
      </c>
      <c r="M48" s="3">
        <v>79.972999999999999</v>
      </c>
      <c r="N48" s="3">
        <v>89.058999999999997</v>
      </c>
      <c r="O48" s="3">
        <v>84.619</v>
      </c>
      <c r="P48" s="3">
        <v>88.608999999999995</v>
      </c>
      <c r="Q48" s="3">
        <v>95.753</v>
      </c>
      <c r="R48" s="3">
        <v>100</v>
      </c>
      <c r="S48" s="3">
        <v>103.119</v>
      </c>
      <c r="T48" s="3">
        <v>104.925</v>
      </c>
      <c r="U48" s="3">
        <v>101.446</v>
      </c>
      <c r="V48" s="3">
        <v>99.48</v>
      </c>
      <c r="W48" s="3">
        <v>102.983</v>
      </c>
      <c r="X48" s="28">
        <v>108.61199999999999</v>
      </c>
    </row>
    <row r="49" spans="1:24" ht="12.75" customHeight="1" x14ac:dyDescent="0.25">
      <c r="A49" s="29">
        <v>43</v>
      </c>
      <c r="B49" s="14" t="s">
        <v>94</v>
      </c>
      <c r="C49" s="3">
        <v>67.018000000000001</v>
      </c>
      <c r="D49" s="3">
        <v>69.332999999999998</v>
      </c>
      <c r="E49" s="3">
        <v>76.150999999999996</v>
      </c>
      <c r="F49" s="3">
        <v>81.984999999999999</v>
      </c>
      <c r="G49" s="3">
        <v>84.915999999999997</v>
      </c>
      <c r="H49" s="3">
        <v>88.058000000000007</v>
      </c>
      <c r="I49" s="3">
        <v>95.47</v>
      </c>
      <c r="J49" s="3">
        <v>96.77</v>
      </c>
      <c r="K49" s="3">
        <v>98.754000000000005</v>
      </c>
      <c r="L49" s="3">
        <v>99.271000000000001</v>
      </c>
      <c r="M49" s="3">
        <v>98.162999999999997</v>
      </c>
      <c r="N49" s="3">
        <v>106.32299999999999</v>
      </c>
      <c r="O49" s="3">
        <v>92.177999999999997</v>
      </c>
      <c r="P49" s="3">
        <v>99.534000000000006</v>
      </c>
      <c r="Q49" s="3">
        <v>101.877</v>
      </c>
      <c r="R49" s="3">
        <v>100</v>
      </c>
      <c r="S49" s="3">
        <v>99.945999999999998</v>
      </c>
      <c r="T49" s="3">
        <v>102.596</v>
      </c>
      <c r="U49" s="3">
        <v>102.188</v>
      </c>
      <c r="V49" s="3">
        <v>101.39100000000001</v>
      </c>
      <c r="W49" s="3">
        <v>105.688</v>
      </c>
      <c r="X49" s="28">
        <v>111.806</v>
      </c>
    </row>
    <row r="50" spans="1:24" ht="12.75" customHeight="1" x14ac:dyDescent="0.25">
      <c r="A50" s="29">
        <v>44</v>
      </c>
      <c r="B50" s="14" t="s">
        <v>96</v>
      </c>
      <c r="C50" s="3">
        <v>65.125</v>
      </c>
      <c r="D50" s="3">
        <v>66.534000000000006</v>
      </c>
      <c r="E50" s="3">
        <v>68.325000000000003</v>
      </c>
      <c r="F50" s="3">
        <v>71.168000000000006</v>
      </c>
      <c r="G50" s="3">
        <v>73.171000000000006</v>
      </c>
      <c r="H50" s="3">
        <v>74.179000000000002</v>
      </c>
      <c r="I50" s="3">
        <v>76.227000000000004</v>
      </c>
      <c r="J50" s="3">
        <v>79.161000000000001</v>
      </c>
      <c r="K50" s="3">
        <v>83.516000000000005</v>
      </c>
      <c r="L50" s="3">
        <v>86.629000000000005</v>
      </c>
      <c r="M50" s="3">
        <v>88.316999999999993</v>
      </c>
      <c r="N50" s="3">
        <v>93.941000000000003</v>
      </c>
      <c r="O50" s="3">
        <v>89.959000000000003</v>
      </c>
      <c r="P50" s="3">
        <v>91.54</v>
      </c>
      <c r="Q50" s="3">
        <v>96.828000000000003</v>
      </c>
      <c r="R50" s="3">
        <v>100</v>
      </c>
      <c r="S50" s="3">
        <v>101.36799999999999</v>
      </c>
      <c r="T50" s="3">
        <v>103.003</v>
      </c>
      <c r="U50" s="3">
        <v>101.218</v>
      </c>
      <c r="V50" s="3">
        <v>100.539</v>
      </c>
      <c r="W50" s="3">
        <v>102.776</v>
      </c>
      <c r="X50" s="28">
        <v>109.26300000000001</v>
      </c>
    </row>
    <row r="51" spans="1:24" ht="12.75" customHeight="1" x14ac:dyDescent="0.25">
      <c r="A51" s="29">
        <v>45</v>
      </c>
      <c r="B51" s="14" t="s">
        <v>98</v>
      </c>
      <c r="C51" s="3">
        <v>60.027999999999999</v>
      </c>
      <c r="D51" s="3">
        <v>60.603999999999999</v>
      </c>
      <c r="E51" s="3">
        <v>60.683999999999997</v>
      </c>
      <c r="F51" s="3">
        <v>62.296999999999997</v>
      </c>
      <c r="G51" s="3">
        <v>64.227000000000004</v>
      </c>
      <c r="H51" s="3">
        <v>65.802000000000007</v>
      </c>
      <c r="I51" s="3">
        <v>69.632000000000005</v>
      </c>
      <c r="J51" s="3">
        <v>73.123000000000005</v>
      </c>
      <c r="K51" s="3">
        <v>76.222999999999999</v>
      </c>
      <c r="L51" s="3">
        <v>79.947999999999993</v>
      </c>
      <c r="M51" s="3">
        <v>81.165999999999997</v>
      </c>
      <c r="N51" s="3">
        <v>85.231999999999999</v>
      </c>
      <c r="O51" s="3">
        <v>89.662000000000006</v>
      </c>
      <c r="P51" s="3">
        <v>93.730999999999995</v>
      </c>
      <c r="Q51" s="3">
        <v>98.353999999999999</v>
      </c>
      <c r="R51" s="3">
        <v>100</v>
      </c>
      <c r="S51" s="3">
        <v>103.166</v>
      </c>
      <c r="T51" s="3">
        <v>103.568</v>
      </c>
      <c r="U51" s="3">
        <v>105.092</v>
      </c>
      <c r="V51" s="3">
        <v>107.471</v>
      </c>
      <c r="W51" s="3">
        <v>109.172</v>
      </c>
      <c r="X51" s="28">
        <v>110.56100000000001</v>
      </c>
    </row>
    <row r="52" spans="1:24" ht="12.75" customHeight="1" x14ac:dyDescent="0.25">
      <c r="A52" s="29">
        <v>46</v>
      </c>
      <c r="B52" s="14" t="s">
        <v>100</v>
      </c>
      <c r="C52" s="3">
        <v>64.572999999999993</v>
      </c>
      <c r="D52" s="3">
        <v>62.122999999999998</v>
      </c>
      <c r="E52" s="3">
        <v>61.508000000000003</v>
      </c>
      <c r="F52" s="3">
        <v>63.722000000000001</v>
      </c>
      <c r="G52" s="3">
        <v>65.617000000000004</v>
      </c>
      <c r="H52" s="3">
        <v>66.512</v>
      </c>
      <c r="I52" s="3">
        <v>67.864000000000004</v>
      </c>
      <c r="J52" s="3">
        <v>70.792000000000002</v>
      </c>
      <c r="K52" s="3">
        <v>73.537000000000006</v>
      </c>
      <c r="L52" s="3">
        <v>79.13</v>
      </c>
      <c r="M52" s="3">
        <v>83.11</v>
      </c>
      <c r="N52" s="3">
        <v>87.861000000000004</v>
      </c>
      <c r="O52" s="3">
        <v>86.924000000000007</v>
      </c>
      <c r="P52" s="3">
        <v>93.853999999999999</v>
      </c>
      <c r="Q52" s="3">
        <v>98.117000000000004</v>
      </c>
      <c r="R52" s="3">
        <v>100</v>
      </c>
      <c r="S52" s="3">
        <v>105.986</v>
      </c>
      <c r="T52" s="3">
        <v>107.709</v>
      </c>
      <c r="U52" s="3">
        <v>107.325</v>
      </c>
      <c r="V52" s="3">
        <v>111.976</v>
      </c>
      <c r="W52" s="3">
        <v>114.59</v>
      </c>
      <c r="X52" s="28">
        <v>117.67100000000001</v>
      </c>
    </row>
    <row r="53" spans="1:24" ht="12.75" customHeight="1" x14ac:dyDescent="0.25">
      <c r="A53" s="29">
        <v>47</v>
      </c>
      <c r="B53" s="14" t="s">
        <v>102</v>
      </c>
      <c r="C53" s="3">
        <v>61.393999999999998</v>
      </c>
      <c r="D53" s="3">
        <v>60.982999999999997</v>
      </c>
      <c r="E53" s="3">
        <v>62.466000000000001</v>
      </c>
      <c r="F53" s="3">
        <v>66.242000000000004</v>
      </c>
      <c r="G53" s="3">
        <v>67.980999999999995</v>
      </c>
      <c r="H53" s="3">
        <v>68.587999999999994</v>
      </c>
      <c r="I53" s="3">
        <v>70.227999999999994</v>
      </c>
      <c r="J53" s="3">
        <v>73.111000000000004</v>
      </c>
      <c r="K53" s="3">
        <v>76.399000000000001</v>
      </c>
      <c r="L53" s="3">
        <v>79.658000000000001</v>
      </c>
      <c r="M53" s="3">
        <v>83.385000000000005</v>
      </c>
      <c r="N53" s="3">
        <v>88.316999999999993</v>
      </c>
      <c r="O53" s="3">
        <v>86.489000000000004</v>
      </c>
      <c r="P53" s="3">
        <v>90.894999999999996</v>
      </c>
      <c r="Q53" s="3">
        <v>96.656999999999996</v>
      </c>
      <c r="R53" s="3">
        <v>100</v>
      </c>
      <c r="S53" s="3">
        <v>102.83799999999999</v>
      </c>
      <c r="T53" s="3">
        <v>105.285</v>
      </c>
      <c r="U53" s="3">
        <v>106.02500000000001</v>
      </c>
      <c r="V53" s="3">
        <v>106.241</v>
      </c>
      <c r="W53" s="3">
        <v>108.861</v>
      </c>
      <c r="X53" s="28">
        <v>112.82299999999999</v>
      </c>
    </row>
    <row r="54" spans="1:24" ht="12.75" customHeight="1" x14ac:dyDescent="0.25">
      <c r="A54" s="29">
        <v>48</v>
      </c>
      <c r="B54" s="14" t="s">
        <v>104</v>
      </c>
      <c r="C54" s="3">
        <v>85.272000000000006</v>
      </c>
      <c r="D54" s="3">
        <v>86.299000000000007</v>
      </c>
      <c r="E54" s="3">
        <v>88.272000000000006</v>
      </c>
      <c r="F54" s="3">
        <v>89.840999999999994</v>
      </c>
      <c r="G54" s="3">
        <v>91.727000000000004</v>
      </c>
      <c r="H54" s="3">
        <v>92.853999999999999</v>
      </c>
      <c r="I54" s="3">
        <v>94.049000000000007</v>
      </c>
      <c r="J54" s="3">
        <v>94.781000000000006</v>
      </c>
      <c r="K54" s="3">
        <v>95.225999999999999</v>
      </c>
      <c r="L54" s="3">
        <v>96.12</v>
      </c>
      <c r="M54" s="3">
        <v>101.01600000000001</v>
      </c>
      <c r="N54" s="3">
        <v>105.03700000000001</v>
      </c>
      <c r="O54" s="3">
        <v>105.622</v>
      </c>
      <c r="P54" s="3">
        <v>104.02500000000001</v>
      </c>
      <c r="Q54" s="3">
        <v>102.17</v>
      </c>
      <c r="R54" s="3">
        <v>100</v>
      </c>
      <c r="S54" s="3">
        <v>98.742000000000004</v>
      </c>
      <c r="T54" s="3">
        <v>98.897999999999996</v>
      </c>
      <c r="U54" s="3">
        <v>100.27800000000001</v>
      </c>
      <c r="V54" s="3">
        <v>100.93600000000001</v>
      </c>
      <c r="W54" s="3">
        <v>103.679</v>
      </c>
      <c r="X54" s="28">
        <v>107.593</v>
      </c>
    </row>
    <row r="55" spans="1:24" ht="12.75" customHeight="1" x14ac:dyDescent="0.25">
      <c r="A55" s="29">
        <v>49</v>
      </c>
      <c r="B55" s="15" t="s">
        <v>106</v>
      </c>
      <c r="C55" s="3">
        <v>101.53400000000001</v>
      </c>
      <c r="D55" s="3">
        <v>101.598</v>
      </c>
      <c r="E55" s="3">
        <v>101.649</v>
      </c>
      <c r="F55" s="3">
        <v>101.833</v>
      </c>
      <c r="G55" s="3">
        <v>102.258</v>
      </c>
      <c r="H55" s="3">
        <v>101.867</v>
      </c>
      <c r="I55" s="3">
        <v>102.029</v>
      </c>
      <c r="J55" s="3">
        <v>101.798</v>
      </c>
      <c r="K55" s="3">
        <v>100.71899999999999</v>
      </c>
      <c r="L55" s="3">
        <v>100.58799999999999</v>
      </c>
      <c r="M55" s="3">
        <v>100.38200000000001</v>
      </c>
      <c r="N55" s="3">
        <v>100.47</v>
      </c>
      <c r="O55" s="3">
        <v>99.611999999999995</v>
      </c>
      <c r="P55" s="3">
        <v>99.200999999999993</v>
      </c>
      <c r="Q55" s="3">
        <v>99.3</v>
      </c>
      <c r="R55" s="3">
        <v>100</v>
      </c>
      <c r="S55" s="3">
        <v>100.349</v>
      </c>
      <c r="T55" s="3">
        <v>100.328</v>
      </c>
      <c r="U55" s="3">
        <v>99.203999999999994</v>
      </c>
      <c r="V55" s="3">
        <v>98.701999999999998</v>
      </c>
      <c r="W55" s="3">
        <v>98.126000000000005</v>
      </c>
      <c r="X55" s="28">
        <v>98.143000000000001</v>
      </c>
    </row>
    <row r="56" spans="1:24" ht="12.75" customHeight="1" x14ac:dyDescent="0.25">
      <c r="A56" s="29">
        <v>50</v>
      </c>
      <c r="B56" s="14" t="s">
        <v>209</v>
      </c>
      <c r="C56" s="3">
        <v>85.43</v>
      </c>
      <c r="D56" s="3">
        <v>86.734999999999999</v>
      </c>
      <c r="E56" s="3">
        <v>88.162999999999997</v>
      </c>
      <c r="F56" s="3">
        <v>90.13</v>
      </c>
      <c r="G56" s="3">
        <v>92.088999999999999</v>
      </c>
      <c r="H56" s="3">
        <v>92.637</v>
      </c>
      <c r="I56" s="3">
        <v>92.956999999999994</v>
      </c>
      <c r="J56" s="3">
        <v>92.641000000000005</v>
      </c>
      <c r="K56" s="3">
        <v>94.031000000000006</v>
      </c>
      <c r="L56" s="3">
        <v>95.968999999999994</v>
      </c>
      <c r="M56" s="3">
        <v>96.665000000000006</v>
      </c>
      <c r="N56" s="3">
        <v>98.45</v>
      </c>
      <c r="O56" s="3">
        <v>98.825999999999993</v>
      </c>
      <c r="P56" s="3">
        <v>98.436000000000007</v>
      </c>
      <c r="Q56" s="3">
        <v>99.36</v>
      </c>
      <c r="R56" s="3">
        <v>100</v>
      </c>
      <c r="S56" s="3">
        <v>101.221</v>
      </c>
      <c r="T56" s="3">
        <v>102.02200000000001</v>
      </c>
      <c r="U56" s="3">
        <v>102.349</v>
      </c>
      <c r="V56" s="3">
        <v>102.96899999999999</v>
      </c>
      <c r="W56" s="3">
        <v>103.517</v>
      </c>
      <c r="X56" s="28">
        <v>104.261</v>
      </c>
    </row>
    <row r="57" spans="1:24" ht="12.75" customHeight="1" x14ac:dyDescent="0.25">
      <c r="A57" s="29">
        <v>51</v>
      </c>
      <c r="B57" s="14" t="s">
        <v>109</v>
      </c>
      <c r="C57" s="3">
        <v>98.117000000000004</v>
      </c>
      <c r="D57" s="3">
        <v>98.61</v>
      </c>
      <c r="E57" s="3">
        <v>100.498</v>
      </c>
      <c r="F57" s="3">
        <v>102.589</v>
      </c>
      <c r="G57" s="3">
        <v>104.678</v>
      </c>
      <c r="H57" s="3">
        <v>104.374</v>
      </c>
      <c r="I57" s="3">
        <v>103.621</v>
      </c>
      <c r="J57" s="3">
        <v>105.04900000000001</v>
      </c>
      <c r="K57" s="3">
        <v>103.839</v>
      </c>
      <c r="L57" s="3">
        <v>102.536</v>
      </c>
      <c r="M57" s="3">
        <v>102.58199999999999</v>
      </c>
      <c r="N57" s="3">
        <v>102.627</v>
      </c>
      <c r="O57" s="3">
        <v>97.054000000000002</v>
      </c>
      <c r="P57" s="3">
        <v>98.078000000000003</v>
      </c>
      <c r="Q57" s="3">
        <v>97.757000000000005</v>
      </c>
      <c r="R57" s="3">
        <v>100</v>
      </c>
      <c r="S57" s="3">
        <v>99.081000000000003</v>
      </c>
      <c r="T57" s="3">
        <v>99.061999999999998</v>
      </c>
      <c r="U57" s="3">
        <v>98.611999999999995</v>
      </c>
      <c r="V57" s="3">
        <v>101.619</v>
      </c>
      <c r="W57" s="3">
        <v>101.895</v>
      </c>
      <c r="X57" s="28">
        <v>103.48399999999999</v>
      </c>
    </row>
    <row r="58" spans="1:24" ht="12.75" customHeight="1" x14ac:dyDescent="0.25">
      <c r="A58" s="29">
        <v>52</v>
      </c>
      <c r="B58" s="14" t="s">
        <v>111</v>
      </c>
      <c r="C58" s="3">
        <v>112.358</v>
      </c>
      <c r="D58" s="3">
        <v>111.288</v>
      </c>
      <c r="E58" s="3">
        <v>109.875</v>
      </c>
      <c r="F58" s="3">
        <v>108.43899999999999</v>
      </c>
      <c r="G58" s="3">
        <v>107.59399999999999</v>
      </c>
      <c r="H58" s="3">
        <v>106.61</v>
      </c>
      <c r="I58" s="3">
        <v>106.926</v>
      </c>
      <c r="J58" s="3">
        <v>106.48</v>
      </c>
      <c r="K58" s="3">
        <v>103.753</v>
      </c>
      <c r="L58" s="3">
        <v>102.539</v>
      </c>
      <c r="M58" s="3">
        <v>102.006</v>
      </c>
      <c r="N58" s="3">
        <v>101.13</v>
      </c>
      <c r="O58" s="3">
        <v>100.34399999999999</v>
      </c>
      <c r="P58" s="3">
        <v>99.611000000000004</v>
      </c>
      <c r="Q58" s="3">
        <v>99.414000000000001</v>
      </c>
      <c r="R58" s="3">
        <v>100</v>
      </c>
      <c r="S58" s="3">
        <v>100.36</v>
      </c>
      <c r="T58" s="3">
        <v>100.036</v>
      </c>
      <c r="U58" s="3">
        <v>97.903000000000006</v>
      </c>
      <c r="V58" s="3">
        <v>96.552000000000007</v>
      </c>
      <c r="W58" s="3">
        <v>95.325999999999993</v>
      </c>
      <c r="X58" s="28">
        <v>95.114000000000004</v>
      </c>
    </row>
    <row r="59" spans="1:24" ht="12.75" customHeight="1" x14ac:dyDescent="0.25">
      <c r="A59" s="29">
        <v>53</v>
      </c>
      <c r="B59" s="14" t="s">
        <v>210</v>
      </c>
      <c r="C59" s="3">
        <v>92.352000000000004</v>
      </c>
      <c r="D59" s="3">
        <v>94.325999999999993</v>
      </c>
      <c r="E59" s="3">
        <v>95.82</v>
      </c>
      <c r="F59" s="3">
        <v>97.275000000000006</v>
      </c>
      <c r="G59" s="3">
        <v>98.256</v>
      </c>
      <c r="H59" s="3">
        <v>98.415000000000006</v>
      </c>
      <c r="I59" s="3">
        <v>98.378</v>
      </c>
      <c r="J59" s="3">
        <v>97.415999999999997</v>
      </c>
      <c r="K59" s="3">
        <v>98.445999999999998</v>
      </c>
      <c r="L59" s="3">
        <v>99.835999999999999</v>
      </c>
      <c r="M59" s="3">
        <v>98.63</v>
      </c>
      <c r="N59" s="3">
        <v>99.436000000000007</v>
      </c>
      <c r="O59" s="3">
        <v>99.846000000000004</v>
      </c>
      <c r="P59" s="3">
        <v>99.596000000000004</v>
      </c>
      <c r="Q59" s="3">
        <v>99.799000000000007</v>
      </c>
      <c r="R59" s="3">
        <v>100</v>
      </c>
      <c r="S59" s="3">
        <v>99.915999999999997</v>
      </c>
      <c r="T59" s="3">
        <v>99.808999999999997</v>
      </c>
      <c r="U59" s="3">
        <v>99.661000000000001</v>
      </c>
      <c r="V59" s="3">
        <v>98.7</v>
      </c>
      <c r="W59" s="3">
        <v>98.358000000000004</v>
      </c>
      <c r="X59" s="28">
        <v>97.668999999999997</v>
      </c>
    </row>
    <row r="60" spans="1:24" ht="12.75" customHeight="1" x14ac:dyDescent="0.25">
      <c r="A60" s="29">
        <v>54</v>
      </c>
      <c r="B60" s="15" t="s">
        <v>114</v>
      </c>
      <c r="C60" s="3">
        <v>76.353999999999999</v>
      </c>
      <c r="D60" s="3">
        <v>77.293000000000006</v>
      </c>
      <c r="E60" s="3">
        <v>78.111000000000004</v>
      </c>
      <c r="F60" s="3">
        <v>79.828999999999994</v>
      </c>
      <c r="G60" s="3">
        <v>81.319000000000003</v>
      </c>
      <c r="H60" s="3">
        <v>83.501000000000005</v>
      </c>
      <c r="I60" s="3">
        <v>85.552999999999997</v>
      </c>
      <c r="J60" s="3">
        <v>88.004999999999995</v>
      </c>
      <c r="K60" s="3">
        <v>90.28</v>
      </c>
      <c r="L60" s="3">
        <v>92.816000000000003</v>
      </c>
      <c r="M60" s="3">
        <v>94.888999999999996</v>
      </c>
      <c r="N60" s="3">
        <v>96.097999999999999</v>
      </c>
      <c r="O60" s="3">
        <v>94.585999999999999</v>
      </c>
      <c r="P60" s="3">
        <v>96.096000000000004</v>
      </c>
      <c r="Q60" s="3">
        <v>97.674000000000007</v>
      </c>
      <c r="R60" s="3">
        <v>100</v>
      </c>
      <c r="S60" s="3">
        <v>102.667</v>
      </c>
      <c r="T60" s="3">
        <v>106.105</v>
      </c>
      <c r="U60" s="3">
        <v>108.664</v>
      </c>
      <c r="V60" s="3">
        <v>111.74299999999999</v>
      </c>
      <c r="W60" s="3">
        <v>114.864</v>
      </c>
      <c r="X60" s="28">
        <v>119.277</v>
      </c>
    </row>
    <row r="61" spans="1:24" ht="12.75" customHeight="1" x14ac:dyDescent="0.25">
      <c r="A61" s="29">
        <v>55</v>
      </c>
      <c r="B61" s="15" t="s">
        <v>116</v>
      </c>
      <c r="C61" s="3">
        <v>81.027000000000001</v>
      </c>
      <c r="D61" s="3">
        <v>81.215000000000003</v>
      </c>
      <c r="E61" s="3">
        <v>80.286000000000001</v>
      </c>
      <c r="F61" s="3">
        <v>80.954999999999998</v>
      </c>
      <c r="G61" s="3">
        <v>81.42</v>
      </c>
      <c r="H61" s="3">
        <v>83.122</v>
      </c>
      <c r="I61" s="3">
        <v>85.498000000000005</v>
      </c>
      <c r="J61" s="3">
        <v>88.289000000000001</v>
      </c>
      <c r="K61" s="3">
        <v>90.406000000000006</v>
      </c>
      <c r="L61" s="3">
        <v>92.525999999999996</v>
      </c>
      <c r="M61" s="3">
        <v>94.847999999999999</v>
      </c>
      <c r="N61" s="3">
        <v>95.182000000000002</v>
      </c>
      <c r="O61" s="3">
        <v>90.91</v>
      </c>
      <c r="P61" s="3">
        <v>94.575000000000003</v>
      </c>
      <c r="Q61" s="3">
        <v>96.778000000000006</v>
      </c>
      <c r="R61" s="3">
        <v>100</v>
      </c>
      <c r="S61" s="3">
        <v>103.592</v>
      </c>
      <c r="T61" s="3">
        <v>108.321</v>
      </c>
      <c r="U61" s="3">
        <v>110.83</v>
      </c>
      <c r="V61" s="3">
        <v>114.589</v>
      </c>
      <c r="W61" s="3">
        <v>117.88800000000001</v>
      </c>
      <c r="X61" s="28">
        <v>124.18300000000001</v>
      </c>
    </row>
    <row r="62" spans="1:24" ht="12.75" customHeight="1" x14ac:dyDescent="0.25">
      <c r="A62" s="29">
        <v>56</v>
      </c>
      <c r="B62" s="14" t="s">
        <v>118</v>
      </c>
      <c r="C62" s="3">
        <v>81.174999999999997</v>
      </c>
      <c r="D62" s="3">
        <v>81.082999999999998</v>
      </c>
      <c r="E62" s="3">
        <v>80.152000000000001</v>
      </c>
      <c r="F62" s="3">
        <v>83.692999999999998</v>
      </c>
      <c r="G62" s="3">
        <v>84.492999999999995</v>
      </c>
      <c r="H62" s="3">
        <v>86.183000000000007</v>
      </c>
      <c r="I62" s="3">
        <v>88.382999999999996</v>
      </c>
      <c r="J62" s="3">
        <v>90.715999999999994</v>
      </c>
      <c r="K62" s="3">
        <v>92.391000000000005</v>
      </c>
      <c r="L62" s="3">
        <v>94.962000000000003</v>
      </c>
      <c r="M62" s="3">
        <v>96.911000000000001</v>
      </c>
      <c r="N62" s="3">
        <v>97.811999999999998</v>
      </c>
      <c r="O62" s="3">
        <v>89.563999999999993</v>
      </c>
      <c r="P62" s="3">
        <v>94.412999999999997</v>
      </c>
      <c r="Q62" s="3">
        <v>95.373999999999995</v>
      </c>
      <c r="R62" s="3">
        <v>100</v>
      </c>
      <c r="S62" s="3">
        <v>104.89100000000001</v>
      </c>
      <c r="T62" s="3">
        <v>111.068</v>
      </c>
      <c r="U62" s="3">
        <v>114.786</v>
      </c>
      <c r="V62" s="3">
        <v>123.34</v>
      </c>
      <c r="W62" s="3">
        <v>130.614</v>
      </c>
      <c r="X62" s="28">
        <v>141.43600000000001</v>
      </c>
    </row>
    <row r="63" spans="1:24" ht="12.75" customHeight="1" x14ac:dyDescent="0.25">
      <c r="A63" s="29">
        <v>57</v>
      </c>
      <c r="B63" s="14" t="s">
        <v>120</v>
      </c>
      <c r="C63" s="3">
        <v>86.745000000000005</v>
      </c>
      <c r="D63" s="3">
        <v>85.266999999999996</v>
      </c>
      <c r="E63" s="3">
        <v>81.204999999999998</v>
      </c>
      <c r="F63" s="3">
        <v>76.635000000000005</v>
      </c>
      <c r="G63" s="3">
        <v>75.311000000000007</v>
      </c>
      <c r="H63" s="3">
        <v>76.019000000000005</v>
      </c>
      <c r="I63" s="3">
        <v>77.486000000000004</v>
      </c>
      <c r="J63" s="3">
        <v>81.614000000000004</v>
      </c>
      <c r="K63" s="3">
        <v>85.116</v>
      </c>
      <c r="L63" s="3">
        <v>88.100999999999999</v>
      </c>
      <c r="M63" s="3">
        <v>93.382000000000005</v>
      </c>
      <c r="N63" s="3">
        <v>93.174000000000007</v>
      </c>
      <c r="O63" s="3">
        <v>86.503</v>
      </c>
      <c r="P63" s="3">
        <v>91.263999999999996</v>
      </c>
      <c r="Q63" s="3">
        <v>96.643000000000001</v>
      </c>
      <c r="R63" s="3">
        <v>100</v>
      </c>
      <c r="S63" s="3">
        <v>105.72799999999999</v>
      </c>
      <c r="T63" s="3">
        <v>113.67400000000001</v>
      </c>
      <c r="U63" s="3">
        <v>115.754</v>
      </c>
      <c r="V63" s="3">
        <v>116.82299999999999</v>
      </c>
      <c r="W63" s="3">
        <v>120.971</v>
      </c>
      <c r="X63" s="28">
        <v>126.739</v>
      </c>
    </row>
    <row r="64" spans="1:24" ht="12.75" customHeight="1" x14ac:dyDescent="0.25">
      <c r="A64" s="29">
        <v>58</v>
      </c>
      <c r="B64" s="14" t="s">
        <v>122</v>
      </c>
      <c r="C64" s="3">
        <v>78.599000000000004</v>
      </c>
      <c r="D64" s="3">
        <v>79.744</v>
      </c>
      <c r="E64" s="3">
        <v>80.593000000000004</v>
      </c>
      <c r="F64" s="3">
        <v>81.668000000000006</v>
      </c>
      <c r="G64" s="3">
        <v>83.548000000000002</v>
      </c>
      <c r="H64" s="3">
        <v>85.941000000000003</v>
      </c>
      <c r="I64" s="3">
        <v>89.081999999999994</v>
      </c>
      <c r="J64" s="3">
        <v>91.518000000000001</v>
      </c>
      <c r="K64" s="3">
        <v>93.093999999999994</v>
      </c>
      <c r="L64" s="3">
        <v>94.058999999999997</v>
      </c>
      <c r="M64" s="3">
        <v>94.557000000000002</v>
      </c>
      <c r="N64" s="3">
        <v>94.498999999999995</v>
      </c>
      <c r="O64" s="3">
        <v>95.998999999999995</v>
      </c>
      <c r="P64" s="3">
        <v>97.451999999999998</v>
      </c>
      <c r="Q64" s="3">
        <v>98.808000000000007</v>
      </c>
      <c r="R64" s="3">
        <v>100</v>
      </c>
      <c r="S64" s="3">
        <v>101.23</v>
      </c>
      <c r="T64" s="3">
        <v>102.994</v>
      </c>
      <c r="U64" s="3">
        <v>104.405</v>
      </c>
      <c r="V64" s="3">
        <v>105.524</v>
      </c>
      <c r="W64" s="3">
        <v>105.904</v>
      </c>
      <c r="X64" s="28">
        <v>109.328</v>
      </c>
    </row>
    <row r="65" spans="1:24" ht="12.75" customHeight="1" x14ac:dyDescent="0.25">
      <c r="A65" s="29">
        <v>59</v>
      </c>
      <c r="B65" s="14" t="s">
        <v>124</v>
      </c>
      <c r="C65" s="3">
        <v>69.828000000000003</v>
      </c>
      <c r="D65" s="3">
        <v>71.683000000000007</v>
      </c>
      <c r="E65" s="3">
        <v>72.656999999999996</v>
      </c>
      <c r="F65" s="3">
        <v>75.269000000000005</v>
      </c>
      <c r="G65" s="3">
        <v>74.274000000000001</v>
      </c>
      <c r="H65" s="3">
        <v>76.319999999999993</v>
      </c>
      <c r="I65" s="3">
        <v>79.34</v>
      </c>
      <c r="J65" s="3">
        <v>82.010999999999996</v>
      </c>
      <c r="K65" s="3">
        <v>84.692999999999998</v>
      </c>
      <c r="L65" s="3">
        <v>87.04</v>
      </c>
      <c r="M65" s="3">
        <v>89.46</v>
      </c>
      <c r="N65" s="3">
        <v>90.953000000000003</v>
      </c>
      <c r="O65" s="3">
        <v>87.009</v>
      </c>
      <c r="P65" s="3">
        <v>91.116</v>
      </c>
      <c r="Q65" s="3">
        <v>92.906000000000006</v>
      </c>
      <c r="R65" s="3">
        <v>100</v>
      </c>
      <c r="S65" s="3">
        <v>103.104</v>
      </c>
      <c r="T65" s="3">
        <v>107.518</v>
      </c>
      <c r="U65" s="3">
        <v>112.63</v>
      </c>
      <c r="V65" s="3">
        <v>120.253</v>
      </c>
      <c r="W65" s="3">
        <v>121.90300000000001</v>
      </c>
      <c r="X65" s="28">
        <v>129.10900000000001</v>
      </c>
    </row>
    <row r="66" spans="1:24" ht="12.75" customHeight="1" x14ac:dyDescent="0.25">
      <c r="A66" s="29">
        <v>60</v>
      </c>
      <c r="B66" s="15" t="s">
        <v>126</v>
      </c>
      <c r="C66" s="3">
        <v>72.891999999999996</v>
      </c>
      <c r="D66" s="3">
        <v>74.323999999999998</v>
      </c>
      <c r="E66" s="3">
        <v>76.381</v>
      </c>
      <c r="F66" s="3">
        <v>78.897999999999996</v>
      </c>
      <c r="G66" s="3">
        <v>81.174999999999997</v>
      </c>
      <c r="H66" s="3">
        <v>83.712000000000003</v>
      </c>
      <c r="I66" s="3">
        <v>85.525999999999996</v>
      </c>
      <c r="J66" s="3">
        <v>87.733000000000004</v>
      </c>
      <c r="K66" s="3">
        <v>90.117999999999995</v>
      </c>
      <c r="L66" s="3">
        <v>92.947000000000003</v>
      </c>
      <c r="M66" s="3">
        <v>94.832999999999998</v>
      </c>
      <c r="N66" s="3">
        <v>96.707999999999998</v>
      </c>
      <c r="O66" s="3">
        <v>97.313999999999993</v>
      </c>
      <c r="P66" s="3">
        <v>97.206000000000003</v>
      </c>
      <c r="Q66" s="3">
        <v>98.328000000000003</v>
      </c>
      <c r="R66" s="3">
        <v>100</v>
      </c>
      <c r="S66" s="3">
        <v>101.98399999999999</v>
      </c>
      <c r="T66" s="3">
        <v>104.47</v>
      </c>
      <c r="U66" s="3">
        <v>107.066</v>
      </c>
      <c r="V66" s="3">
        <v>109.651</v>
      </c>
      <c r="W66" s="3">
        <v>112.643</v>
      </c>
      <c r="X66" s="28">
        <v>115.69799999999999</v>
      </c>
    </row>
    <row r="67" spans="1:24" ht="12.75" customHeight="1" x14ac:dyDescent="0.25">
      <c r="A67" s="29">
        <v>61</v>
      </c>
      <c r="B67" s="14" t="s">
        <v>128</v>
      </c>
      <c r="C67" s="3">
        <v>72.661000000000001</v>
      </c>
      <c r="D67" s="3">
        <v>74.551000000000002</v>
      </c>
      <c r="E67" s="3">
        <v>76.64</v>
      </c>
      <c r="F67" s="3">
        <v>78.978999999999999</v>
      </c>
      <c r="G67" s="3">
        <v>81.572999999999993</v>
      </c>
      <c r="H67" s="3">
        <v>84.272000000000006</v>
      </c>
      <c r="I67" s="3">
        <v>86.072999999999993</v>
      </c>
      <c r="J67" s="3">
        <v>88.206000000000003</v>
      </c>
      <c r="K67" s="3">
        <v>90.566999999999993</v>
      </c>
      <c r="L67" s="3">
        <v>93.397999999999996</v>
      </c>
      <c r="M67" s="3">
        <v>95.244</v>
      </c>
      <c r="N67" s="3">
        <v>96.981999999999999</v>
      </c>
      <c r="O67" s="3">
        <v>97.47</v>
      </c>
      <c r="P67" s="3">
        <v>97.248000000000005</v>
      </c>
      <c r="Q67" s="3">
        <v>98.308999999999997</v>
      </c>
      <c r="R67" s="3">
        <v>100</v>
      </c>
      <c r="S67" s="3">
        <v>102.047</v>
      </c>
      <c r="T67" s="3">
        <v>104.67700000000001</v>
      </c>
      <c r="U67" s="3">
        <v>107.691</v>
      </c>
      <c r="V67" s="3">
        <v>110.657</v>
      </c>
      <c r="W67" s="3">
        <v>113.849</v>
      </c>
      <c r="X67" s="28">
        <v>117.02</v>
      </c>
    </row>
    <row r="68" spans="1:24" ht="12.75" customHeight="1" x14ac:dyDescent="0.25">
      <c r="A68" s="29">
        <v>62</v>
      </c>
      <c r="B68" s="14" t="s">
        <v>220</v>
      </c>
      <c r="C68" s="3">
        <v>67.707999999999998</v>
      </c>
      <c r="D68" s="3">
        <v>69.855999999999995</v>
      </c>
      <c r="E68" s="3">
        <v>71.837000000000003</v>
      </c>
      <c r="F68" s="3">
        <v>74.117999999999995</v>
      </c>
      <c r="G68" s="3">
        <v>77.058000000000007</v>
      </c>
      <c r="H68" s="3">
        <v>80.100999999999999</v>
      </c>
      <c r="I68" s="3">
        <v>82.197999999999993</v>
      </c>
      <c r="J68" s="3">
        <v>84.369</v>
      </c>
      <c r="K68" s="3">
        <v>86.616</v>
      </c>
      <c r="L68" s="3">
        <v>89.721000000000004</v>
      </c>
      <c r="M68" s="3">
        <v>92.894000000000005</v>
      </c>
      <c r="N68" s="3">
        <v>94.935000000000002</v>
      </c>
      <c r="O68" s="3">
        <v>96.510999999999996</v>
      </c>
      <c r="P68" s="3">
        <v>96.507000000000005</v>
      </c>
      <c r="Q68" s="3">
        <v>97.817999999999998</v>
      </c>
      <c r="R68" s="3">
        <v>100</v>
      </c>
      <c r="S68" s="3">
        <v>102.34399999999999</v>
      </c>
      <c r="T68" s="3">
        <v>105.176</v>
      </c>
      <c r="U68" s="3">
        <v>108.404</v>
      </c>
      <c r="V68" s="3">
        <v>112.03400000000001</v>
      </c>
      <c r="W68" s="3">
        <v>115.88500000000001</v>
      </c>
      <c r="X68" s="28">
        <v>119.837</v>
      </c>
    </row>
    <row r="69" spans="1:24" ht="12.75" customHeight="1" x14ac:dyDescent="0.25">
      <c r="A69" s="29">
        <v>63</v>
      </c>
      <c r="B69" s="14" t="s">
        <v>221</v>
      </c>
      <c r="C69" s="3">
        <v>83.14</v>
      </c>
      <c r="D69" s="3">
        <v>84.278000000000006</v>
      </c>
      <c r="E69" s="3">
        <v>86.575999999999993</v>
      </c>
      <c r="F69" s="3">
        <v>88.992999999999995</v>
      </c>
      <c r="G69" s="3">
        <v>90.653000000000006</v>
      </c>
      <c r="H69" s="3">
        <v>92.477000000000004</v>
      </c>
      <c r="I69" s="3">
        <v>93.606999999999999</v>
      </c>
      <c r="J69" s="3">
        <v>95.658000000000001</v>
      </c>
      <c r="K69" s="3">
        <v>98.24</v>
      </c>
      <c r="L69" s="3">
        <v>100.608</v>
      </c>
      <c r="M69" s="3">
        <v>100.05500000000001</v>
      </c>
      <c r="N69" s="3">
        <v>101.212</v>
      </c>
      <c r="O69" s="3">
        <v>99.412999999999997</v>
      </c>
      <c r="P69" s="3">
        <v>98.730999999999995</v>
      </c>
      <c r="Q69" s="3">
        <v>99.281999999999996</v>
      </c>
      <c r="R69" s="3">
        <v>100</v>
      </c>
      <c r="S69" s="3">
        <v>101.494</v>
      </c>
      <c r="T69" s="3">
        <v>103.764</v>
      </c>
      <c r="U69" s="3">
        <v>106.40300000000001</v>
      </c>
      <c r="V69" s="3">
        <v>108.241</v>
      </c>
      <c r="W69" s="3">
        <v>110.35299999999999</v>
      </c>
      <c r="X69" s="28">
        <v>112.297</v>
      </c>
    </row>
    <row r="70" spans="1:24" ht="12.75" customHeight="1" x14ac:dyDescent="0.25">
      <c r="A70" s="29">
        <v>64</v>
      </c>
      <c r="B70" s="14" t="s">
        <v>130</v>
      </c>
      <c r="C70" s="3">
        <v>74.356999999999999</v>
      </c>
      <c r="D70" s="3">
        <v>72.147999999999996</v>
      </c>
      <c r="E70" s="3">
        <v>73.962999999999994</v>
      </c>
      <c r="F70" s="3">
        <v>77.731999999999999</v>
      </c>
      <c r="G70" s="3">
        <v>77.694999999999993</v>
      </c>
      <c r="H70" s="3">
        <v>78.971000000000004</v>
      </c>
      <c r="I70" s="3">
        <v>80.894000000000005</v>
      </c>
      <c r="J70" s="3">
        <v>83.683000000000007</v>
      </c>
      <c r="K70" s="3">
        <v>86.269000000000005</v>
      </c>
      <c r="L70" s="3">
        <v>89.078000000000003</v>
      </c>
      <c r="M70" s="3">
        <v>91.305999999999997</v>
      </c>
      <c r="N70" s="3">
        <v>94.305999999999997</v>
      </c>
      <c r="O70" s="3">
        <v>95.91</v>
      </c>
      <c r="P70" s="3">
        <v>96.837000000000003</v>
      </c>
      <c r="Q70" s="3">
        <v>98.492000000000004</v>
      </c>
      <c r="R70" s="3">
        <v>100</v>
      </c>
      <c r="S70" s="3">
        <v>101.441</v>
      </c>
      <c r="T70" s="3">
        <v>102.72</v>
      </c>
      <c r="U70" s="3">
        <v>101.771</v>
      </c>
      <c r="V70" s="3">
        <v>100.98699999999999</v>
      </c>
      <c r="W70" s="3">
        <v>102.17100000000001</v>
      </c>
      <c r="X70" s="28">
        <v>104.166</v>
      </c>
    </row>
    <row r="71" spans="1:24" ht="12.75" customHeight="1" x14ac:dyDescent="0.25">
      <c r="A71" s="29">
        <v>65</v>
      </c>
      <c r="B71" s="15" t="s">
        <v>132</v>
      </c>
      <c r="C71" s="3">
        <v>70.430999999999997</v>
      </c>
      <c r="D71" s="3">
        <v>72.447999999999993</v>
      </c>
      <c r="E71" s="3">
        <v>74.796000000000006</v>
      </c>
      <c r="F71" s="3">
        <v>77.86</v>
      </c>
      <c r="G71" s="3">
        <v>78.965000000000003</v>
      </c>
      <c r="H71" s="3">
        <v>80.100999999999999</v>
      </c>
      <c r="I71" s="3">
        <v>81.5</v>
      </c>
      <c r="J71" s="3">
        <v>84.951999999999998</v>
      </c>
      <c r="K71" s="3">
        <v>87.632000000000005</v>
      </c>
      <c r="L71" s="3">
        <v>90.941000000000003</v>
      </c>
      <c r="M71" s="3">
        <v>94.061999999999998</v>
      </c>
      <c r="N71" s="3">
        <v>96.150999999999996</v>
      </c>
      <c r="O71" s="3">
        <v>96.819000000000003</v>
      </c>
      <c r="P71" s="3">
        <v>97.528999999999996</v>
      </c>
      <c r="Q71" s="3">
        <v>98.838999999999999</v>
      </c>
      <c r="R71" s="3">
        <v>100</v>
      </c>
      <c r="S71" s="3">
        <v>101.358</v>
      </c>
      <c r="T71" s="3">
        <v>102.148</v>
      </c>
      <c r="U71" s="3">
        <v>103.822</v>
      </c>
      <c r="V71" s="3">
        <v>104.77</v>
      </c>
      <c r="W71" s="3">
        <v>106.119</v>
      </c>
      <c r="X71" s="28">
        <v>107.517</v>
      </c>
    </row>
    <row r="72" spans="1:24" ht="12.75" customHeight="1" x14ac:dyDescent="0.25">
      <c r="A72" s="29">
        <v>66</v>
      </c>
      <c r="B72" s="15" t="s">
        <v>134</v>
      </c>
      <c r="C72" s="3">
        <v>72.132999999999996</v>
      </c>
      <c r="D72" s="3">
        <v>73.878</v>
      </c>
      <c r="E72" s="3">
        <v>76.132999999999996</v>
      </c>
      <c r="F72" s="3">
        <v>78.742999999999995</v>
      </c>
      <c r="G72" s="3">
        <v>80.078999999999994</v>
      </c>
      <c r="H72" s="3">
        <v>81.162999999999997</v>
      </c>
      <c r="I72" s="3">
        <v>82.861999999999995</v>
      </c>
      <c r="J72" s="3">
        <v>85.509</v>
      </c>
      <c r="K72" s="3">
        <v>88.334999999999994</v>
      </c>
      <c r="L72" s="3">
        <v>91.397999999999996</v>
      </c>
      <c r="M72" s="3">
        <v>94.066999999999993</v>
      </c>
      <c r="N72" s="3">
        <v>96.120999999999995</v>
      </c>
      <c r="O72" s="3">
        <v>96.451999999999998</v>
      </c>
      <c r="P72" s="3">
        <v>97.281000000000006</v>
      </c>
      <c r="Q72" s="3">
        <v>98.763000000000005</v>
      </c>
      <c r="R72" s="3">
        <v>100</v>
      </c>
      <c r="S72" s="3">
        <v>101.417</v>
      </c>
      <c r="T72" s="3">
        <v>102.31100000000001</v>
      </c>
      <c r="U72" s="3">
        <v>104.021</v>
      </c>
      <c r="V72" s="3">
        <v>104.67400000000001</v>
      </c>
      <c r="W72" s="3">
        <v>106.224</v>
      </c>
      <c r="X72" s="28">
        <v>107.819</v>
      </c>
    </row>
    <row r="73" spans="1:24" ht="12.75" customHeight="1" x14ac:dyDescent="0.25">
      <c r="A73" s="29">
        <v>67</v>
      </c>
      <c r="B73" s="14" t="s">
        <v>136</v>
      </c>
      <c r="C73" s="3">
        <v>55.898000000000003</v>
      </c>
      <c r="D73" s="3">
        <v>58.140999999999998</v>
      </c>
      <c r="E73" s="3">
        <v>59.597000000000001</v>
      </c>
      <c r="F73" s="3">
        <v>61.664999999999999</v>
      </c>
      <c r="G73" s="3">
        <v>64.456999999999994</v>
      </c>
      <c r="H73" s="3">
        <v>67.207999999999998</v>
      </c>
      <c r="I73" s="3">
        <v>70.661000000000001</v>
      </c>
      <c r="J73" s="3">
        <v>75.284999999999997</v>
      </c>
      <c r="K73" s="3">
        <v>80.891000000000005</v>
      </c>
      <c r="L73" s="3">
        <v>84.001999999999995</v>
      </c>
      <c r="M73" s="3">
        <v>87.569000000000003</v>
      </c>
      <c r="N73" s="3">
        <v>90.269000000000005</v>
      </c>
      <c r="O73" s="3">
        <v>90.445999999999998</v>
      </c>
      <c r="P73" s="3">
        <v>93.58</v>
      </c>
      <c r="Q73" s="3">
        <v>97.016999999999996</v>
      </c>
      <c r="R73" s="3">
        <v>100</v>
      </c>
      <c r="S73" s="3">
        <v>103.583</v>
      </c>
      <c r="T73" s="3">
        <v>107.187</v>
      </c>
      <c r="U73" s="3">
        <v>110.607</v>
      </c>
      <c r="V73" s="3">
        <v>113.01600000000001</v>
      </c>
      <c r="W73" s="3">
        <v>117</v>
      </c>
      <c r="X73" s="28">
        <v>120.114</v>
      </c>
    </row>
    <row r="74" spans="1:24" ht="12.75" customHeight="1" x14ac:dyDescent="0.25">
      <c r="A74" s="29">
        <v>68</v>
      </c>
      <c r="B74" s="14" t="s">
        <v>138</v>
      </c>
      <c r="C74" s="3">
        <v>108.985</v>
      </c>
      <c r="D74" s="3">
        <v>107.4</v>
      </c>
      <c r="E74" s="3">
        <v>108.74299999999999</v>
      </c>
      <c r="F74" s="3">
        <v>111.078</v>
      </c>
      <c r="G74" s="3">
        <v>110.917</v>
      </c>
      <c r="H74" s="3">
        <v>108.619</v>
      </c>
      <c r="I74" s="3">
        <v>105.76300000000001</v>
      </c>
      <c r="J74" s="3">
        <v>103.42400000000001</v>
      </c>
      <c r="K74" s="3">
        <v>102.74</v>
      </c>
      <c r="L74" s="3">
        <v>103.35599999999999</v>
      </c>
      <c r="M74" s="3">
        <v>103.245</v>
      </c>
      <c r="N74" s="3">
        <v>104.15900000000001</v>
      </c>
      <c r="O74" s="3">
        <v>102.973</v>
      </c>
      <c r="P74" s="3">
        <v>100.636</v>
      </c>
      <c r="Q74" s="3">
        <v>100.77500000000001</v>
      </c>
      <c r="R74" s="3">
        <v>100</v>
      </c>
      <c r="S74" s="3">
        <v>99.679000000000002</v>
      </c>
      <c r="T74" s="3">
        <v>99.179000000000002</v>
      </c>
      <c r="U74" s="3">
        <v>98.686000000000007</v>
      </c>
      <c r="V74" s="3">
        <v>97.69</v>
      </c>
      <c r="W74" s="3">
        <v>96.611000000000004</v>
      </c>
      <c r="X74" s="28">
        <v>96.183999999999997</v>
      </c>
    </row>
    <row r="75" spans="1:24" ht="12.75" customHeight="1" x14ac:dyDescent="0.25">
      <c r="A75" s="29">
        <v>69</v>
      </c>
      <c r="B75" s="14" t="s">
        <v>140</v>
      </c>
      <c r="C75" s="3">
        <v>69.516999999999996</v>
      </c>
      <c r="D75" s="3">
        <v>71.569999999999993</v>
      </c>
      <c r="E75" s="3">
        <v>74.248999999999995</v>
      </c>
      <c r="F75" s="3">
        <v>77.081000000000003</v>
      </c>
      <c r="G75" s="3">
        <v>78.213999999999999</v>
      </c>
      <c r="H75" s="3">
        <v>79.399000000000001</v>
      </c>
      <c r="I75" s="3">
        <v>81.375</v>
      </c>
      <c r="J75" s="3">
        <v>84.293999999999997</v>
      </c>
      <c r="K75" s="3">
        <v>86.864000000000004</v>
      </c>
      <c r="L75" s="3">
        <v>90.412999999999997</v>
      </c>
      <c r="M75" s="3">
        <v>93.406000000000006</v>
      </c>
      <c r="N75" s="3">
        <v>95.528999999999996</v>
      </c>
      <c r="O75" s="3">
        <v>96.289000000000001</v>
      </c>
      <c r="P75" s="3">
        <v>97.308000000000007</v>
      </c>
      <c r="Q75" s="3">
        <v>98.628</v>
      </c>
      <c r="R75" s="3">
        <v>100</v>
      </c>
      <c r="S75" s="3">
        <v>101.386</v>
      </c>
      <c r="T75" s="3">
        <v>102.03100000000001</v>
      </c>
      <c r="U75" s="3">
        <v>104.017</v>
      </c>
      <c r="V75" s="3">
        <v>104.77500000000001</v>
      </c>
      <c r="W75" s="3">
        <v>106.621</v>
      </c>
      <c r="X75" s="28">
        <v>108.56100000000001</v>
      </c>
    </row>
    <row r="76" spans="1:24" ht="12.75" customHeight="1" x14ac:dyDescent="0.25">
      <c r="A76" s="29">
        <v>70</v>
      </c>
      <c r="B76" s="15" t="s">
        <v>142</v>
      </c>
      <c r="C76" s="3">
        <v>59.171999999999997</v>
      </c>
      <c r="D76" s="3">
        <v>62.488</v>
      </c>
      <c r="E76" s="3">
        <v>65.421999999999997</v>
      </c>
      <c r="F76" s="3">
        <v>69.897000000000006</v>
      </c>
      <c r="G76" s="3">
        <v>68.97</v>
      </c>
      <c r="H76" s="3">
        <v>69.885999999999996</v>
      </c>
      <c r="I76" s="3">
        <v>71.498000000000005</v>
      </c>
      <c r="J76" s="3">
        <v>79.268000000000001</v>
      </c>
      <c r="K76" s="3">
        <v>82.703999999999994</v>
      </c>
      <c r="L76" s="3">
        <v>87.602000000000004</v>
      </c>
      <c r="M76" s="3">
        <v>94.031000000000006</v>
      </c>
      <c r="N76" s="3">
        <v>95.778999999999996</v>
      </c>
      <c r="O76" s="3">
        <v>97.141000000000005</v>
      </c>
      <c r="P76" s="3">
        <v>98.197999999999993</v>
      </c>
      <c r="Q76" s="3">
        <v>99.149000000000001</v>
      </c>
      <c r="R76" s="3">
        <v>100</v>
      </c>
      <c r="S76" s="3">
        <v>100.929</v>
      </c>
      <c r="T76" s="3">
        <v>99.912000000000006</v>
      </c>
      <c r="U76" s="3">
        <v>101.155</v>
      </c>
      <c r="V76" s="3">
        <v>101.131</v>
      </c>
      <c r="W76" s="3">
        <v>101.181</v>
      </c>
      <c r="X76" s="28">
        <v>101.124</v>
      </c>
    </row>
    <row r="77" spans="1:24" ht="12.75" customHeight="1" x14ac:dyDescent="0.25">
      <c r="A77" s="29">
        <v>71</v>
      </c>
      <c r="B77" s="15" t="s">
        <v>144</v>
      </c>
      <c r="C77" s="3">
        <v>73.944000000000003</v>
      </c>
      <c r="D77" s="3">
        <v>75.694000000000003</v>
      </c>
      <c r="E77" s="3">
        <v>77.863</v>
      </c>
      <c r="F77" s="3">
        <v>81.067999999999998</v>
      </c>
      <c r="G77" s="3">
        <v>82.947000000000003</v>
      </c>
      <c r="H77" s="3">
        <v>84.353999999999999</v>
      </c>
      <c r="I77" s="3">
        <v>84.87</v>
      </c>
      <c r="J77" s="3">
        <v>87.370999999999995</v>
      </c>
      <c r="K77" s="3">
        <v>89.203999999999994</v>
      </c>
      <c r="L77" s="3">
        <v>92.045000000000002</v>
      </c>
      <c r="M77" s="3">
        <v>94.066999999999993</v>
      </c>
      <c r="N77" s="3">
        <v>96.454999999999998</v>
      </c>
      <c r="O77" s="3">
        <v>97.507000000000005</v>
      </c>
      <c r="P77" s="3">
        <v>97.706000000000003</v>
      </c>
      <c r="Q77" s="3">
        <v>98.826999999999998</v>
      </c>
      <c r="R77" s="3">
        <v>100</v>
      </c>
      <c r="S77" s="3">
        <v>101.492</v>
      </c>
      <c r="T77" s="3">
        <v>103.215</v>
      </c>
      <c r="U77" s="3">
        <v>105.084</v>
      </c>
      <c r="V77" s="3">
        <v>107.315</v>
      </c>
      <c r="W77" s="3">
        <v>109.039</v>
      </c>
      <c r="X77" s="28">
        <v>110.92100000000001</v>
      </c>
    </row>
    <row r="78" spans="1:24" ht="12.75" customHeight="1" x14ac:dyDescent="0.25">
      <c r="A78" s="29">
        <v>72</v>
      </c>
      <c r="B78" s="14" t="s">
        <v>146</v>
      </c>
      <c r="C78" s="3">
        <v>75.05</v>
      </c>
      <c r="D78" s="3">
        <v>77.075000000000003</v>
      </c>
      <c r="E78" s="3">
        <v>79.274000000000001</v>
      </c>
      <c r="F78" s="3">
        <v>82.430999999999997</v>
      </c>
      <c r="G78" s="3">
        <v>84.182000000000002</v>
      </c>
      <c r="H78" s="3">
        <v>85.507999999999996</v>
      </c>
      <c r="I78" s="3">
        <v>85.753</v>
      </c>
      <c r="J78" s="3">
        <v>88.328999999999994</v>
      </c>
      <c r="K78" s="3">
        <v>90.216999999999999</v>
      </c>
      <c r="L78" s="3">
        <v>93.129000000000005</v>
      </c>
      <c r="M78" s="3">
        <v>95.010999999999996</v>
      </c>
      <c r="N78" s="3">
        <v>97.162999999999997</v>
      </c>
      <c r="O78" s="3">
        <v>98.096000000000004</v>
      </c>
      <c r="P78" s="3">
        <v>97.968999999999994</v>
      </c>
      <c r="Q78" s="3">
        <v>98.882999999999996</v>
      </c>
      <c r="R78" s="3">
        <v>100</v>
      </c>
      <c r="S78" s="3">
        <v>101.452</v>
      </c>
      <c r="T78" s="3">
        <v>103.087</v>
      </c>
      <c r="U78" s="3">
        <v>105.05800000000001</v>
      </c>
      <c r="V78" s="3">
        <v>107.235</v>
      </c>
      <c r="W78" s="3">
        <v>108.83499999999999</v>
      </c>
      <c r="X78" s="28">
        <v>110.41</v>
      </c>
    </row>
    <row r="79" spans="1:24" ht="12.75" customHeight="1" x14ac:dyDescent="0.25">
      <c r="A79" s="29">
        <v>73</v>
      </c>
      <c r="B79" s="14" t="s">
        <v>148</v>
      </c>
      <c r="C79" s="3">
        <v>66.034999999999997</v>
      </c>
      <c r="D79" s="3">
        <v>65.978999999999999</v>
      </c>
      <c r="E79" s="3">
        <v>67.935000000000002</v>
      </c>
      <c r="F79" s="3">
        <v>71.444999999999993</v>
      </c>
      <c r="G79" s="3">
        <v>74.206999999999994</v>
      </c>
      <c r="H79" s="3">
        <v>76.176000000000002</v>
      </c>
      <c r="I79" s="3">
        <v>78.56</v>
      </c>
      <c r="J79" s="3">
        <v>80.543999999999997</v>
      </c>
      <c r="K79" s="3">
        <v>81.983999999999995</v>
      </c>
      <c r="L79" s="3">
        <v>84.328999999999994</v>
      </c>
      <c r="M79" s="3">
        <v>87.313999999999993</v>
      </c>
      <c r="N79" s="3">
        <v>91.382999999999996</v>
      </c>
      <c r="O79" s="3">
        <v>93.278999999999996</v>
      </c>
      <c r="P79" s="3">
        <v>95.774000000000001</v>
      </c>
      <c r="Q79" s="3">
        <v>98.387</v>
      </c>
      <c r="R79" s="3">
        <v>100</v>
      </c>
      <c r="S79" s="3">
        <v>101.82</v>
      </c>
      <c r="T79" s="3">
        <v>104.276</v>
      </c>
      <c r="U79" s="3">
        <v>105.235</v>
      </c>
      <c r="V79" s="3">
        <v>107.965</v>
      </c>
      <c r="W79" s="3">
        <v>110.833</v>
      </c>
      <c r="X79" s="28">
        <v>115.629</v>
      </c>
    </row>
    <row r="80" spans="1:24" ht="12.75" customHeight="1" x14ac:dyDescent="0.25">
      <c r="A80" s="29">
        <v>74</v>
      </c>
      <c r="B80" s="15" t="s">
        <v>150</v>
      </c>
      <c r="C80" s="3">
        <v>66.7</v>
      </c>
      <c r="D80" s="3">
        <v>68.537999999999997</v>
      </c>
      <c r="E80" s="3">
        <v>70.343000000000004</v>
      </c>
      <c r="F80" s="3">
        <v>72.634</v>
      </c>
      <c r="G80" s="3">
        <v>75.292000000000002</v>
      </c>
      <c r="H80" s="3">
        <v>77.171999999999997</v>
      </c>
      <c r="I80" s="3">
        <v>79.418000000000006</v>
      </c>
      <c r="J80" s="3">
        <v>81.891000000000005</v>
      </c>
      <c r="K80" s="3">
        <v>84.623999999999995</v>
      </c>
      <c r="L80" s="3">
        <v>87.097999999999999</v>
      </c>
      <c r="M80" s="3">
        <v>90.108000000000004</v>
      </c>
      <c r="N80" s="3">
        <v>92.584000000000003</v>
      </c>
      <c r="O80" s="3">
        <v>94.542000000000002</v>
      </c>
      <c r="P80" s="3">
        <v>96.451999999999998</v>
      </c>
      <c r="Q80" s="3">
        <v>98.284000000000006</v>
      </c>
      <c r="R80" s="3">
        <v>100</v>
      </c>
      <c r="S80" s="3">
        <v>101.55800000000001</v>
      </c>
      <c r="T80" s="3">
        <v>103.172</v>
      </c>
      <c r="U80" s="3">
        <v>104.387</v>
      </c>
      <c r="V80" s="3">
        <v>106.056</v>
      </c>
      <c r="W80" s="3">
        <v>108.023</v>
      </c>
      <c r="X80" s="28">
        <v>110.035</v>
      </c>
    </row>
    <row r="81" spans="1:24" ht="12.75" customHeight="1" x14ac:dyDescent="0.25">
      <c r="A81" s="29">
        <v>75</v>
      </c>
      <c r="B81" s="15" t="s">
        <v>152</v>
      </c>
      <c r="C81" s="3">
        <v>61.341000000000001</v>
      </c>
      <c r="D81" s="3">
        <v>63.265000000000001</v>
      </c>
      <c r="E81" s="3">
        <v>65.457999999999998</v>
      </c>
      <c r="F81" s="3">
        <v>68.165999999999997</v>
      </c>
      <c r="G81" s="3">
        <v>70.414000000000001</v>
      </c>
      <c r="H81" s="3">
        <v>72.128</v>
      </c>
      <c r="I81" s="3">
        <v>74.983000000000004</v>
      </c>
      <c r="J81" s="3">
        <v>77.872</v>
      </c>
      <c r="K81" s="3">
        <v>81.388999999999996</v>
      </c>
      <c r="L81" s="3">
        <v>84.611999999999995</v>
      </c>
      <c r="M81" s="3">
        <v>87.58</v>
      </c>
      <c r="N81" s="3">
        <v>90.850999999999999</v>
      </c>
      <c r="O81" s="3">
        <v>92.757999999999996</v>
      </c>
      <c r="P81" s="3">
        <v>94.745999999999995</v>
      </c>
      <c r="Q81" s="3">
        <v>97.355000000000004</v>
      </c>
      <c r="R81" s="3">
        <v>100</v>
      </c>
      <c r="S81" s="3">
        <v>102.60299999999999</v>
      </c>
      <c r="T81" s="3">
        <v>105.187</v>
      </c>
      <c r="U81" s="3">
        <v>106.952</v>
      </c>
      <c r="V81" s="3">
        <v>108.875</v>
      </c>
      <c r="W81" s="3">
        <v>111.574</v>
      </c>
      <c r="X81" s="28">
        <v>114.12</v>
      </c>
    </row>
    <row r="82" spans="1:24" ht="12.75" customHeight="1" x14ac:dyDescent="0.25">
      <c r="A82" s="29">
        <v>76</v>
      </c>
      <c r="B82" s="15" t="s">
        <v>154</v>
      </c>
      <c r="C82" s="3">
        <v>67.536000000000001</v>
      </c>
      <c r="D82" s="3">
        <v>69.361000000000004</v>
      </c>
      <c r="E82" s="3">
        <v>71.105999999999995</v>
      </c>
      <c r="F82" s="3">
        <v>73.332999999999998</v>
      </c>
      <c r="G82" s="3">
        <v>76.055000000000007</v>
      </c>
      <c r="H82" s="3">
        <v>77.960999999999999</v>
      </c>
      <c r="I82" s="3">
        <v>80.111000000000004</v>
      </c>
      <c r="J82" s="3">
        <v>82.522000000000006</v>
      </c>
      <c r="K82" s="3">
        <v>85.138999999999996</v>
      </c>
      <c r="L82" s="3">
        <v>87.501999999999995</v>
      </c>
      <c r="M82" s="3">
        <v>90.519000000000005</v>
      </c>
      <c r="N82" s="3">
        <v>92.867999999999995</v>
      </c>
      <c r="O82" s="3">
        <v>94.834999999999994</v>
      </c>
      <c r="P82" s="3">
        <v>96.731999999999999</v>
      </c>
      <c r="Q82" s="3">
        <v>98.433999999999997</v>
      </c>
      <c r="R82" s="3">
        <v>100</v>
      </c>
      <c r="S82" s="3">
        <v>101.393</v>
      </c>
      <c r="T82" s="3">
        <v>102.854</v>
      </c>
      <c r="U82" s="3">
        <v>103.98399999999999</v>
      </c>
      <c r="V82" s="3">
        <v>105.614</v>
      </c>
      <c r="W82" s="3">
        <v>107.473</v>
      </c>
      <c r="X82" s="28">
        <v>109.408</v>
      </c>
    </row>
    <row r="83" spans="1:24" ht="12.75" customHeight="1" x14ac:dyDescent="0.25">
      <c r="A83" s="29">
        <v>77</v>
      </c>
      <c r="B83" s="14" t="s">
        <v>156</v>
      </c>
      <c r="C83" s="3">
        <v>71.715000000000003</v>
      </c>
      <c r="D83" s="3">
        <v>73.397000000000006</v>
      </c>
      <c r="E83" s="3">
        <v>75.009</v>
      </c>
      <c r="F83" s="3">
        <v>76.760000000000005</v>
      </c>
      <c r="G83" s="3">
        <v>79.14</v>
      </c>
      <c r="H83" s="3">
        <v>80.200999999999993</v>
      </c>
      <c r="I83" s="3">
        <v>81.921999999999997</v>
      </c>
      <c r="J83" s="3">
        <v>83.968000000000004</v>
      </c>
      <c r="K83" s="3">
        <v>86.283000000000001</v>
      </c>
      <c r="L83" s="3">
        <v>87.992999999999995</v>
      </c>
      <c r="M83" s="3">
        <v>91.233000000000004</v>
      </c>
      <c r="N83" s="3">
        <v>93.23</v>
      </c>
      <c r="O83" s="3">
        <v>95.302000000000007</v>
      </c>
      <c r="P83" s="3">
        <v>97.298000000000002</v>
      </c>
      <c r="Q83" s="3">
        <v>98.757999999999996</v>
      </c>
      <c r="R83" s="3">
        <v>100</v>
      </c>
      <c r="S83" s="3">
        <v>100.821</v>
      </c>
      <c r="T83" s="3">
        <v>101.79900000000001</v>
      </c>
      <c r="U83" s="3">
        <v>101.881</v>
      </c>
      <c r="V83" s="3">
        <v>102.809</v>
      </c>
      <c r="W83" s="3">
        <v>103.878</v>
      </c>
      <c r="X83" s="28">
        <v>104.986</v>
      </c>
    </row>
    <row r="84" spans="1:24" ht="12.75" customHeight="1" x14ac:dyDescent="0.25">
      <c r="A84" s="29">
        <v>78</v>
      </c>
      <c r="B84" s="14" t="s">
        <v>211</v>
      </c>
      <c r="C84" s="3">
        <v>64.614000000000004</v>
      </c>
      <c r="D84" s="3">
        <v>66.349999999999994</v>
      </c>
      <c r="E84" s="3">
        <v>68.022999999999996</v>
      </c>
      <c r="F84" s="3">
        <v>70.293999999999997</v>
      </c>
      <c r="G84" s="3">
        <v>73.295000000000002</v>
      </c>
      <c r="H84" s="3">
        <v>75.935000000000002</v>
      </c>
      <c r="I84" s="3">
        <v>78.674000000000007</v>
      </c>
      <c r="J84" s="3">
        <v>81.510000000000005</v>
      </c>
      <c r="K84" s="3">
        <v>84.37</v>
      </c>
      <c r="L84" s="3">
        <v>87.363</v>
      </c>
      <c r="M84" s="3">
        <v>90.001999999999995</v>
      </c>
      <c r="N84" s="3">
        <v>92.543999999999997</v>
      </c>
      <c r="O84" s="3">
        <v>94.471999999999994</v>
      </c>
      <c r="P84" s="3">
        <v>96.344999999999999</v>
      </c>
      <c r="Q84" s="3">
        <v>98.111000000000004</v>
      </c>
      <c r="R84" s="3">
        <v>100</v>
      </c>
      <c r="S84" s="3">
        <v>101.931</v>
      </c>
      <c r="T84" s="3">
        <v>103.788</v>
      </c>
      <c r="U84" s="3">
        <v>105.59099999999999</v>
      </c>
      <c r="V84" s="3">
        <v>107.583</v>
      </c>
      <c r="W84" s="3">
        <v>109.88800000000001</v>
      </c>
      <c r="X84" s="28">
        <v>112.27</v>
      </c>
    </row>
    <row r="85" spans="1:24" ht="12.75" customHeight="1" x14ac:dyDescent="0.25">
      <c r="A85" s="29">
        <v>79</v>
      </c>
      <c r="B85" s="14" t="s">
        <v>212</v>
      </c>
      <c r="C85" s="3">
        <v>61.643000000000001</v>
      </c>
      <c r="D85" s="3">
        <v>63.947000000000003</v>
      </c>
      <c r="E85" s="3">
        <v>66.037999999999997</v>
      </c>
      <c r="F85" s="3">
        <v>69.138999999999996</v>
      </c>
      <c r="G85" s="3">
        <v>72.698999999999998</v>
      </c>
      <c r="H85" s="3">
        <v>75.311000000000007</v>
      </c>
      <c r="I85" s="3">
        <v>77.775999999999996</v>
      </c>
      <c r="J85" s="3">
        <v>80.498000000000005</v>
      </c>
      <c r="K85" s="3">
        <v>83.438999999999993</v>
      </c>
      <c r="L85" s="3">
        <v>85.966999999999999</v>
      </c>
      <c r="M85" s="3">
        <v>89.370999999999995</v>
      </c>
      <c r="N85" s="3">
        <v>92.475999999999999</v>
      </c>
      <c r="O85" s="3">
        <v>94.817999999999998</v>
      </c>
      <c r="P85" s="3">
        <v>96.542000000000002</v>
      </c>
      <c r="Q85" s="3">
        <v>98.539000000000001</v>
      </c>
      <c r="R85" s="3">
        <v>100</v>
      </c>
      <c r="S85" s="3">
        <v>101.041</v>
      </c>
      <c r="T85" s="3">
        <v>102.369</v>
      </c>
      <c r="U85" s="3">
        <v>104.48699999999999</v>
      </c>
      <c r="V85" s="3">
        <v>107.142</v>
      </c>
      <c r="W85" s="3">
        <v>109.89700000000001</v>
      </c>
      <c r="X85" s="28">
        <v>113.193</v>
      </c>
    </row>
    <row r="86" spans="1:24" ht="12.75" customHeight="1" x14ac:dyDescent="0.25">
      <c r="A86" s="29">
        <v>80</v>
      </c>
      <c r="B86" s="14" t="s">
        <v>159</v>
      </c>
      <c r="C86" s="3">
        <v>65.399000000000001</v>
      </c>
      <c r="D86" s="3">
        <v>67.626000000000005</v>
      </c>
      <c r="E86" s="3">
        <v>69.858000000000004</v>
      </c>
      <c r="F86" s="3">
        <v>73.091999999999999</v>
      </c>
      <c r="G86" s="3">
        <v>75.298000000000002</v>
      </c>
      <c r="H86" s="3">
        <v>77.707999999999998</v>
      </c>
      <c r="I86" s="3">
        <v>79.364000000000004</v>
      </c>
      <c r="J86" s="3">
        <v>81.614999999999995</v>
      </c>
      <c r="K86" s="3">
        <v>84.457999999999998</v>
      </c>
      <c r="L86" s="3">
        <v>87.569000000000003</v>
      </c>
      <c r="M86" s="3">
        <v>90.421000000000006</v>
      </c>
      <c r="N86" s="3">
        <v>92.86</v>
      </c>
      <c r="O86" s="3">
        <v>93.989000000000004</v>
      </c>
      <c r="P86" s="3">
        <v>95.700999999999993</v>
      </c>
      <c r="Q86" s="3">
        <v>97.992999999999995</v>
      </c>
      <c r="R86" s="3">
        <v>100</v>
      </c>
      <c r="S86" s="3">
        <v>102.495</v>
      </c>
      <c r="T86" s="3">
        <v>104.94</v>
      </c>
      <c r="U86" s="3">
        <v>107.46</v>
      </c>
      <c r="V86" s="3">
        <v>109.994</v>
      </c>
      <c r="W86" s="3">
        <v>113.069</v>
      </c>
      <c r="X86" s="28">
        <v>115.883</v>
      </c>
    </row>
    <row r="87" spans="1:24" ht="12.75" customHeight="1" x14ac:dyDescent="0.25">
      <c r="A87" s="29">
        <v>81</v>
      </c>
      <c r="B87" s="15" t="s">
        <v>161</v>
      </c>
      <c r="C87" s="3">
        <v>65.766999999999996</v>
      </c>
      <c r="D87" s="3">
        <v>67.478999999999999</v>
      </c>
      <c r="E87" s="3">
        <v>69.581999999999994</v>
      </c>
      <c r="F87" s="3">
        <v>71.661000000000001</v>
      </c>
      <c r="G87" s="3">
        <v>74.138000000000005</v>
      </c>
      <c r="H87" s="3">
        <v>75.69</v>
      </c>
      <c r="I87" s="3">
        <v>77.344999999999999</v>
      </c>
      <c r="J87" s="3">
        <v>79.653999999999996</v>
      </c>
      <c r="K87" s="3">
        <v>82.745999999999995</v>
      </c>
      <c r="L87" s="3">
        <v>85.631</v>
      </c>
      <c r="M87" s="3">
        <v>88.933999999999997</v>
      </c>
      <c r="N87" s="3">
        <v>92.603999999999999</v>
      </c>
      <c r="O87" s="3">
        <v>94.484999999999999</v>
      </c>
      <c r="P87" s="3">
        <v>95.484999999999999</v>
      </c>
      <c r="Q87" s="3">
        <v>97.180999999999997</v>
      </c>
      <c r="R87" s="3">
        <v>100</v>
      </c>
      <c r="S87" s="3">
        <v>102.059</v>
      </c>
      <c r="T87" s="3">
        <v>104.485</v>
      </c>
      <c r="U87" s="3">
        <v>107.235</v>
      </c>
      <c r="V87" s="3">
        <v>109.93899999999999</v>
      </c>
      <c r="W87" s="3">
        <v>112.28400000000001</v>
      </c>
      <c r="X87" s="28">
        <v>115.107</v>
      </c>
    </row>
    <row r="88" spans="1:24" ht="12.75" customHeight="1" x14ac:dyDescent="0.25">
      <c r="A88" s="29">
        <v>82</v>
      </c>
      <c r="B88" s="15" t="s">
        <v>163</v>
      </c>
      <c r="C88" s="3">
        <v>66.123000000000005</v>
      </c>
      <c r="D88" s="3">
        <v>67.831000000000003</v>
      </c>
      <c r="E88" s="3">
        <v>70.656000000000006</v>
      </c>
      <c r="F88" s="3">
        <v>73.484999999999999</v>
      </c>
      <c r="G88" s="3">
        <v>75.787999999999997</v>
      </c>
      <c r="H88" s="3">
        <v>77.406999999999996</v>
      </c>
      <c r="I88" s="3">
        <v>79.680999999999997</v>
      </c>
      <c r="J88" s="3">
        <v>82.137</v>
      </c>
      <c r="K88" s="3">
        <v>85.269000000000005</v>
      </c>
      <c r="L88" s="3">
        <v>88.373000000000005</v>
      </c>
      <c r="M88" s="3">
        <v>91.376000000000005</v>
      </c>
      <c r="N88" s="3">
        <v>94.292000000000002</v>
      </c>
      <c r="O88" s="3">
        <v>95.251999999999995</v>
      </c>
      <c r="P88" s="3">
        <v>96.063000000000002</v>
      </c>
      <c r="Q88" s="3">
        <v>97.539000000000001</v>
      </c>
      <c r="R88" s="3">
        <v>100</v>
      </c>
      <c r="S88" s="3">
        <v>101.532</v>
      </c>
      <c r="T88" s="3">
        <v>103.565</v>
      </c>
      <c r="U88" s="3">
        <v>106.65900000000001</v>
      </c>
      <c r="V88" s="3">
        <v>109.318</v>
      </c>
      <c r="W88" s="3">
        <v>111.182</v>
      </c>
      <c r="X88" s="28">
        <v>113.53400000000001</v>
      </c>
    </row>
    <row r="89" spans="1:24" ht="12.75" customHeight="1" x14ac:dyDescent="0.25">
      <c r="A89" s="29">
        <v>83</v>
      </c>
      <c r="B89" s="14" t="s">
        <v>165</v>
      </c>
      <c r="C89" s="3">
        <v>62.485999999999997</v>
      </c>
      <c r="D89" s="3">
        <v>64.046000000000006</v>
      </c>
      <c r="E89" s="3">
        <v>67.710999999999999</v>
      </c>
      <c r="F89" s="3">
        <v>71.253</v>
      </c>
      <c r="G89" s="3">
        <v>73.86</v>
      </c>
      <c r="H89" s="3">
        <v>75.56</v>
      </c>
      <c r="I89" s="3">
        <v>77.92</v>
      </c>
      <c r="J89" s="3">
        <v>80.856999999999999</v>
      </c>
      <c r="K89" s="3">
        <v>84.512</v>
      </c>
      <c r="L89" s="3">
        <v>87.811000000000007</v>
      </c>
      <c r="M89" s="3">
        <v>91.305000000000007</v>
      </c>
      <c r="N89" s="3">
        <v>94.448999999999998</v>
      </c>
      <c r="O89" s="3">
        <v>95.891999999999996</v>
      </c>
      <c r="P89" s="3">
        <v>97.117000000000004</v>
      </c>
      <c r="Q89" s="3">
        <v>97.927999999999997</v>
      </c>
      <c r="R89" s="3">
        <v>100</v>
      </c>
      <c r="S89" s="3">
        <v>101.616</v>
      </c>
      <c r="T89" s="3">
        <v>103.699</v>
      </c>
      <c r="U89" s="3">
        <v>107.389</v>
      </c>
      <c r="V89" s="3">
        <v>110.607</v>
      </c>
      <c r="W89" s="3">
        <v>112.996</v>
      </c>
      <c r="X89" s="28">
        <v>114.98399999999999</v>
      </c>
    </row>
    <row r="90" spans="1:24" ht="12.75" customHeight="1" x14ac:dyDescent="0.25">
      <c r="A90" s="29">
        <v>84</v>
      </c>
      <c r="B90" s="14" t="s">
        <v>167</v>
      </c>
      <c r="C90" s="3">
        <v>70.114000000000004</v>
      </c>
      <c r="D90" s="3">
        <v>71.980999999999995</v>
      </c>
      <c r="E90" s="3">
        <v>73.941000000000003</v>
      </c>
      <c r="F90" s="3">
        <v>76.028000000000006</v>
      </c>
      <c r="G90" s="3">
        <v>77.998999999999995</v>
      </c>
      <c r="H90" s="3">
        <v>79.521000000000001</v>
      </c>
      <c r="I90" s="3">
        <v>81.680999999999997</v>
      </c>
      <c r="J90" s="3">
        <v>83.561999999999998</v>
      </c>
      <c r="K90" s="3">
        <v>86.093999999999994</v>
      </c>
      <c r="L90" s="3">
        <v>88.978999999999999</v>
      </c>
      <c r="M90" s="3">
        <v>91.438000000000002</v>
      </c>
      <c r="N90" s="3">
        <v>94.097999999999999</v>
      </c>
      <c r="O90" s="3">
        <v>94.498000000000005</v>
      </c>
      <c r="P90" s="3">
        <v>94.822000000000003</v>
      </c>
      <c r="Q90" s="3">
        <v>97.075999999999993</v>
      </c>
      <c r="R90" s="3">
        <v>100</v>
      </c>
      <c r="S90" s="3">
        <v>101.432</v>
      </c>
      <c r="T90" s="3">
        <v>103.40300000000001</v>
      </c>
      <c r="U90" s="3">
        <v>105.76900000000001</v>
      </c>
      <c r="V90" s="3">
        <v>107.747</v>
      </c>
      <c r="W90" s="3">
        <v>108.979</v>
      </c>
      <c r="X90" s="28">
        <v>111.77200000000001</v>
      </c>
    </row>
    <row r="91" spans="1:24" ht="12.75" customHeight="1" x14ac:dyDescent="0.25">
      <c r="A91" s="29">
        <v>85</v>
      </c>
      <c r="B91" s="15" t="s">
        <v>169</v>
      </c>
      <c r="C91" s="3">
        <v>65.59</v>
      </c>
      <c r="D91" s="3">
        <v>67.3</v>
      </c>
      <c r="E91" s="3">
        <v>69.188999999999993</v>
      </c>
      <c r="F91" s="3">
        <v>71.05</v>
      </c>
      <c r="G91" s="3">
        <v>73.572999999999993</v>
      </c>
      <c r="H91" s="3">
        <v>75.103999999999999</v>
      </c>
      <c r="I91" s="3">
        <v>76.575000000000003</v>
      </c>
      <c r="J91" s="3">
        <v>78.837000000000003</v>
      </c>
      <c r="K91" s="3">
        <v>81.914000000000001</v>
      </c>
      <c r="L91" s="3">
        <v>84.730999999999995</v>
      </c>
      <c r="M91" s="3">
        <v>88.126999999999995</v>
      </c>
      <c r="N91" s="3">
        <v>92.043999999999997</v>
      </c>
      <c r="O91" s="3">
        <v>94.233999999999995</v>
      </c>
      <c r="P91" s="3">
        <v>95.299000000000007</v>
      </c>
      <c r="Q91" s="3">
        <v>97.066000000000003</v>
      </c>
      <c r="R91" s="3">
        <v>100</v>
      </c>
      <c r="S91" s="3">
        <v>102.227</v>
      </c>
      <c r="T91" s="3">
        <v>104.777</v>
      </c>
      <c r="U91" s="3">
        <v>107.42</v>
      </c>
      <c r="V91" s="3">
        <v>110.13800000000001</v>
      </c>
      <c r="W91" s="3">
        <v>112.63500000000001</v>
      </c>
      <c r="X91" s="28">
        <v>115.60899999999999</v>
      </c>
    </row>
    <row r="92" spans="1:24" ht="12.75" customHeight="1" x14ac:dyDescent="0.25">
      <c r="A92" s="29">
        <v>86</v>
      </c>
      <c r="B92" s="14" t="s">
        <v>171</v>
      </c>
      <c r="C92" s="3">
        <v>67.674000000000007</v>
      </c>
      <c r="D92" s="3">
        <v>69.995000000000005</v>
      </c>
      <c r="E92" s="3">
        <v>72.554000000000002</v>
      </c>
      <c r="F92" s="3">
        <v>74.637</v>
      </c>
      <c r="G92" s="3">
        <v>77.611000000000004</v>
      </c>
      <c r="H92" s="3">
        <v>78.197999999999993</v>
      </c>
      <c r="I92" s="3">
        <v>79.245999999999995</v>
      </c>
      <c r="J92" s="3">
        <v>81.138000000000005</v>
      </c>
      <c r="K92" s="3">
        <v>85.495999999999995</v>
      </c>
      <c r="L92" s="3">
        <v>88.694999999999993</v>
      </c>
      <c r="M92" s="3">
        <v>92.863</v>
      </c>
      <c r="N92" s="3">
        <v>96.171000000000006</v>
      </c>
      <c r="O92" s="3">
        <v>95.069000000000003</v>
      </c>
      <c r="P92" s="3">
        <v>95.17</v>
      </c>
      <c r="Q92" s="3">
        <v>97.179000000000002</v>
      </c>
      <c r="R92" s="3">
        <v>100</v>
      </c>
      <c r="S92" s="3">
        <v>102.13200000000001</v>
      </c>
      <c r="T92" s="3">
        <v>105.036</v>
      </c>
      <c r="U92" s="3">
        <v>107.092</v>
      </c>
      <c r="V92" s="3">
        <v>109.66800000000001</v>
      </c>
      <c r="W92" s="3">
        <v>111.995</v>
      </c>
      <c r="X92" s="28">
        <v>115.42700000000001</v>
      </c>
    </row>
    <row r="93" spans="1:24" ht="12.75" customHeight="1" x14ac:dyDescent="0.25">
      <c r="A93" s="29">
        <v>87</v>
      </c>
      <c r="B93" s="14" t="s">
        <v>173</v>
      </c>
      <c r="C93" s="3">
        <v>64.909000000000006</v>
      </c>
      <c r="D93" s="3">
        <v>66.400000000000006</v>
      </c>
      <c r="E93" s="3">
        <v>68.046999999999997</v>
      </c>
      <c r="F93" s="3">
        <v>69.828999999999994</v>
      </c>
      <c r="G93" s="3">
        <v>72.19</v>
      </c>
      <c r="H93" s="3">
        <v>74.049000000000007</v>
      </c>
      <c r="I93" s="3">
        <v>75.664000000000001</v>
      </c>
      <c r="J93" s="3">
        <v>78.052999999999997</v>
      </c>
      <c r="K93" s="3">
        <v>80.683999999999997</v>
      </c>
      <c r="L93" s="3">
        <v>83.367000000000004</v>
      </c>
      <c r="M93" s="3">
        <v>86.495999999999995</v>
      </c>
      <c r="N93" s="3">
        <v>90.625</v>
      </c>
      <c r="O93" s="3">
        <v>93.95</v>
      </c>
      <c r="P93" s="3">
        <v>95.341999999999999</v>
      </c>
      <c r="Q93" s="3">
        <v>97.027000000000001</v>
      </c>
      <c r="R93" s="3">
        <v>100</v>
      </c>
      <c r="S93" s="3">
        <v>102.261</v>
      </c>
      <c r="T93" s="3">
        <v>104.685</v>
      </c>
      <c r="U93" s="3">
        <v>107.53700000000001</v>
      </c>
      <c r="V93" s="3">
        <v>110.304</v>
      </c>
      <c r="W93" s="3">
        <v>112.85899999999999</v>
      </c>
      <c r="X93" s="28">
        <v>115.68</v>
      </c>
    </row>
    <row r="94" spans="1:24" ht="12.75" customHeight="1" x14ac:dyDescent="0.25">
      <c r="A94" s="29">
        <v>88</v>
      </c>
      <c r="B94" s="15" t="s">
        <v>175</v>
      </c>
      <c r="C94" s="3">
        <v>64.489000000000004</v>
      </c>
      <c r="D94" s="3">
        <v>66.025000000000006</v>
      </c>
      <c r="E94" s="3">
        <v>67.903999999999996</v>
      </c>
      <c r="F94" s="3">
        <v>70.36</v>
      </c>
      <c r="G94" s="3">
        <v>72.947999999999993</v>
      </c>
      <c r="H94" s="3">
        <v>75.144999999999996</v>
      </c>
      <c r="I94" s="3">
        <v>76.882999999999996</v>
      </c>
      <c r="J94" s="3">
        <v>79.331000000000003</v>
      </c>
      <c r="K94" s="3">
        <v>82.167000000000002</v>
      </c>
      <c r="L94" s="3">
        <v>85.325999999999993</v>
      </c>
      <c r="M94" s="3">
        <v>88.22</v>
      </c>
      <c r="N94" s="3">
        <v>91.316000000000003</v>
      </c>
      <c r="O94" s="3">
        <v>93.515000000000001</v>
      </c>
      <c r="P94" s="3">
        <v>95.433000000000007</v>
      </c>
      <c r="Q94" s="3">
        <v>97.763999999999996</v>
      </c>
      <c r="R94" s="3">
        <v>100</v>
      </c>
      <c r="S94" s="3">
        <v>102.503</v>
      </c>
      <c r="T94" s="3">
        <v>104.82299999999999</v>
      </c>
      <c r="U94" s="3">
        <v>107.033</v>
      </c>
      <c r="V94" s="3">
        <v>109.151</v>
      </c>
      <c r="W94" s="3">
        <v>111.69799999999999</v>
      </c>
      <c r="X94" s="28">
        <v>114.392</v>
      </c>
    </row>
    <row r="95" spans="1:24" ht="12.75" customHeight="1" x14ac:dyDescent="0.25">
      <c r="A95" s="29">
        <v>89</v>
      </c>
      <c r="B95" s="15" t="s">
        <v>177</v>
      </c>
      <c r="C95" s="3">
        <v>61.363999999999997</v>
      </c>
      <c r="D95" s="3">
        <v>62.414999999999999</v>
      </c>
      <c r="E95" s="3">
        <v>64.536000000000001</v>
      </c>
      <c r="F95" s="3">
        <v>67.292000000000002</v>
      </c>
      <c r="G95" s="3">
        <v>69.542000000000002</v>
      </c>
      <c r="H95" s="3">
        <v>71.539000000000001</v>
      </c>
      <c r="I95" s="3">
        <v>74.528000000000006</v>
      </c>
      <c r="J95" s="3">
        <v>77.739999999999995</v>
      </c>
      <c r="K95" s="3">
        <v>81.536000000000001</v>
      </c>
      <c r="L95" s="3">
        <v>85.085999999999999</v>
      </c>
      <c r="M95" s="3">
        <v>88.697000000000003</v>
      </c>
      <c r="N95" s="3">
        <v>92.69</v>
      </c>
      <c r="O95" s="3">
        <v>92.516999999999996</v>
      </c>
      <c r="P95" s="3">
        <v>95.435000000000002</v>
      </c>
      <c r="Q95" s="3">
        <v>98.412000000000006</v>
      </c>
      <c r="R95" s="3">
        <v>100</v>
      </c>
      <c r="S95" s="3">
        <v>102.574</v>
      </c>
      <c r="T95" s="3">
        <v>104.976</v>
      </c>
      <c r="U95" s="3">
        <v>105.217</v>
      </c>
      <c r="V95" s="3">
        <v>105.60299999999999</v>
      </c>
      <c r="W95" s="3">
        <v>108.244</v>
      </c>
      <c r="X95" s="28">
        <v>111.986</v>
      </c>
    </row>
    <row r="96" spans="1:24" ht="12.75" customHeight="1" x14ac:dyDescent="0.25">
      <c r="A96" s="29">
        <v>90</v>
      </c>
      <c r="B96" s="15" t="s">
        <v>179</v>
      </c>
      <c r="C96" s="3">
        <v>64.391999999999996</v>
      </c>
      <c r="D96" s="3">
        <v>65.242000000000004</v>
      </c>
      <c r="E96" s="3">
        <v>67.019000000000005</v>
      </c>
      <c r="F96" s="3">
        <v>69.290000000000006</v>
      </c>
      <c r="G96" s="3">
        <v>71.224999999999994</v>
      </c>
      <c r="H96" s="3">
        <v>74.206000000000003</v>
      </c>
      <c r="I96" s="3">
        <v>77.927000000000007</v>
      </c>
      <c r="J96" s="3">
        <v>80.707999999999998</v>
      </c>
      <c r="K96" s="3">
        <v>84.156999999999996</v>
      </c>
      <c r="L96" s="3">
        <v>87.42</v>
      </c>
      <c r="M96" s="3">
        <v>90.4</v>
      </c>
      <c r="N96" s="3">
        <v>93.421999999999997</v>
      </c>
      <c r="O96" s="3">
        <v>93.665000000000006</v>
      </c>
      <c r="P96" s="3">
        <v>96.26</v>
      </c>
      <c r="Q96" s="3">
        <v>99.043999999999997</v>
      </c>
      <c r="R96" s="3">
        <v>100</v>
      </c>
      <c r="S96" s="3">
        <v>101.039</v>
      </c>
      <c r="T96" s="3">
        <v>103.04300000000001</v>
      </c>
      <c r="U96" s="3">
        <v>103.81699999999999</v>
      </c>
      <c r="V96" s="3">
        <v>104.425</v>
      </c>
      <c r="W96" s="3">
        <v>106.646</v>
      </c>
      <c r="X96" s="28">
        <v>110.13200000000001</v>
      </c>
    </row>
    <row r="97" spans="1:24" ht="12.75" customHeight="1" x14ac:dyDescent="0.25">
      <c r="A97" s="29">
        <v>91</v>
      </c>
      <c r="B97" s="14" t="s">
        <v>181</v>
      </c>
      <c r="C97" s="3">
        <v>63.872999999999998</v>
      </c>
      <c r="D97" s="3">
        <v>64.858999999999995</v>
      </c>
      <c r="E97" s="3">
        <v>66.680999999999997</v>
      </c>
      <c r="F97" s="3">
        <v>69.263999999999996</v>
      </c>
      <c r="G97" s="3">
        <v>70.945999999999998</v>
      </c>
      <c r="H97" s="3">
        <v>73.995999999999995</v>
      </c>
      <c r="I97" s="3">
        <v>77.960999999999999</v>
      </c>
      <c r="J97" s="3">
        <v>81.061000000000007</v>
      </c>
      <c r="K97" s="3">
        <v>84.906000000000006</v>
      </c>
      <c r="L97" s="3">
        <v>88.010999999999996</v>
      </c>
      <c r="M97" s="3">
        <v>90.957999999999998</v>
      </c>
      <c r="N97" s="3">
        <v>93.956999999999994</v>
      </c>
      <c r="O97" s="3">
        <v>93.763000000000005</v>
      </c>
      <c r="P97" s="3">
        <v>96.23</v>
      </c>
      <c r="Q97" s="3">
        <v>99.066000000000003</v>
      </c>
      <c r="R97" s="3">
        <v>100</v>
      </c>
      <c r="S97" s="3">
        <v>101.02200000000001</v>
      </c>
      <c r="T97" s="3">
        <v>102.82299999999999</v>
      </c>
      <c r="U97" s="3">
        <v>103.548</v>
      </c>
      <c r="V97" s="3">
        <v>104.392</v>
      </c>
      <c r="W97" s="3">
        <v>106.736</v>
      </c>
      <c r="X97" s="28">
        <v>110.39100000000001</v>
      </c>
    </row>
    <row r="98" spans="1:24" ht="12.75" customHeight="1" x14ac:dyDescent="0.25">
      <c r="A98" s="29">
        <v>92</v>
      </c>
      <c r="B98" s="14" t="s">
        <v>222</v>
      </c>
      <c r="C98" s="3">
        <v>63.283000000000001</v>
      </c>
      <c r="D98" s="3">
        <v>64.254999999999995</v>
      </c>
      <c r="E98" s="3">
        <v>65.948999999999998</v>
      </c>
      <c r="F98" s="3">
        <v>68.510999999999996</v>
      </c>
      <c r="G98" s="3">
        <v>70.251999999999995</v>
      </c>
      <c r="H98" s="3">
        <v>73.284999999999997</v>
      </c>
      <c r="I98" s="3">
        <v>77.625</v>
      </c>
      <c r="J98" s="3">
        <v>80.694999999999993</v>
      </c>
      <c r="K98" s="3">
        <v>84.869</v>
      </c>
      <c r="L98" s="3">
        <v>88.253</v>
      </c>
      <c r="M98" s="3">
        <v>91.257000000000005</v>
      </c>
      <c r="N98" s="3">
        <v>94.519000000000005</v>
      </c>
      <c r="O98" s="3">
        <v>93.704999999999998</v>
      </c>
      <c r="P98" s="3">
        <v>95.978999999999999</v>
      </c>
      <c r="Q98" s="3">
        <v>98.921999999999997</v>
      </c>
      <c r="R98" s="3">
        <v>100</v>
      </c>
      <c r="S98" s="3">
        <v>100.652</v>
      </c>
      <c r="T98" s="3">
        <v>102.17700000000001</v>
      </c>
      <c r="U98" s="3">
        <v>102.53100000000001</v>
      </c>
      <c r="V98" s="3">
        <v>103.083</v>
      </c>
      <c r="W98" s="3">
        <v>105.02500000000001</v>
      </c>
      <c r="X98" s="28">
        <v>108.453</v>
      </c>
    </row>
    <row r="99" spans="1:24" ht="12.75" customHeight="1" x14ac:dyDescent="0.25">
      <c r="A99" s="29">
        <v>93</v>
      </c>
      <c r="B99" s="14" t="s">
        <v>223</v>
      </c>
      <c r="C99" s="3">
        <v>64.938000000000002</v>
      </c>
      <c r="D99" s="3">
        <v>65.948999999999998</v>
      </c>
      <c r="E99" s="3">
        <v>68.010999999999996</v>
      </c>
      <c r="F99" s="3">
        <v>70.632999999999996</v>
      </c>
      <c r="G99" s="3">
        <v>72.209999999999994</v>
      </c>
      <c r="H99" s="3">
        <v>75.290999999999997</v>
      </c>
      <c r="I99" s="3">
        <v>78.581000000000003</v>
      </c>
      <c r="J99" s="3">
        <v>81.736999999999995</v>
      </c>
      <c r="K99" s="3">
        <v>84.966999999999999</v>
      </c>
      <c r="L99" s="3">
        <v>87.558000000000007</v>
      </c>
      <c r="M99" s="3">
        <v>90.393000000000001</v>
      </c>
      <c r="N99" s="3">
        <v>92.82</v>
      </c>
      <c r="O99" s="3">
        <v>93.870999999999995</v>
      </c>
      <c r="P99" s="3">
        <v>96.695999999999998</v>
      </c>
      <c r="Q99" s="3">
        <v>99.334000000000003</v>
      </c>
      <c r="R99" s="3">
        <v>100</v>
      </c>
      <c r="S99" s="3">
        <v>101.687</v>
      </c>
      <c r="T99" s="3">
        <v>103.96299999999999</v>
      </c>
      <c r="U99" s="3">
        <v>105.303</v>
      </c>
      <c r="V99" s="3">
        <v>106.61199999999999</v>
      </c>
      <c r="W99" s="3">
        <v>109.59099999999999</v>
      </c>
      <c r="X99" s="28">
        <v>113.60899999999999</v>
      </c>
    </row>
    <row r="100" spans="1:24" ht="12.75" customHeight="1" x14ac:dyDescent="0.25">
      <c r="A100" s="29">
        <v>94</v>
      </c>
      <c r="B100" s="14" t="s">
        <v>183</v>
      </c>
      <c r="C100" s="3">
        <v>67.12</v>
      </c>
      <c r="D100" s="3">
        <v>67.100999999999999</v>
      </c>
      <c r="E100" s="3">
        <v>68.593000000000004</v>
      </c>
      <c r="F100" s="3">
        <v>68.954999999999998</v>
      </c>
      <c r="G100" s="3">
        <v>72.460999999999999</v>
      </c>
      <c r="H100" s="3">
        <v>74.953999999999994</v>
      </c>
      <c r="I100" s="3">
        <v>76.882999999999996</v>
      </c>
      <c r="J100" s="3">
        <v>77.191000000000003</v>
      </c>
      <c r="K100" s="3">
        <v>77.489999999999995</v>
      </c>
      <c r="L100" s="3">
        <v>81.974999999999994</v>
      </c>
      <c r="M100" s="3">
        <v>85.188000000000002</v>
      </c>
      <c r="N100" s="3">
        <v>88.367999999999995</v>
      </c>
      <c r="O100" s="3">
        <v>92.676000000000002</v>
      </c>
      <c r="P100" s="3">
        <v>96.587000000000003</v>
      </c>
      <c r="Q100" s="3">
        <v>98.8</v>
      </c>
      <c r="R100" s="3">
        <v>100</v>
      </c>
      <c r="S100" s="3">
        <v>101.227</v>
      </c>
      <c r="T100" s="3">
        <v>105.425</v>
      </c>
      <c r="U100" s="3">
        <v>106.733</v>
      </c>
      <c r="V100" s="3">
        <v>104.755</v>
      </c>
      <c r="W100" s="3">
        <v>105.61</v>
      </c>
      <c r="X100" s="28">
        <v>107.158</v>
      </c>
    </row>
    <row r="101" spans="1:24" ht="12.75" customHeight="1" x14ac:dyDescent="0.25">
      <c r="A101" s="29">
        <v>95</v>
      </c>
      <c r="B101" s="15" t="s">
        <v>185</v>
      </c>
      <c r="C101" s="3">
        <v>59.948999999999998</v>
      </c>
      <c r="D101" s="3">
        <v>61.087000000000003</v>
      </c>
      <c r="E101" s="3">
        <v>63.347999999999999</v>
      </c>
      <c r="F101" s="3">
        <v>66.301000000000002</v>
      </c>
      <c r="G101" s="3">
        <v>68.674000000000007</v>
      </c>
      <c r="H101" s="3">
        <v>70.259</v>
      </c>
      <c r="I101" s="3">
        <v>72.926000000000002</v>
      </c>
      <c r="J101" s="3">
        <v>76.328999999999994</v>
      </c>
      <c r="K101" s="3">
        <v>80.281000000000006</v>
      </c>
      <c r="L101" s="3">
        <v>83.960999999999999</v>
      </c>
      <c r="M101" s="3">
        <v>87.86</v>
      </c>
      <c r="N101" s="3">
        <v>92.308000000000007</v>
      </c>
      <c r="O101" s="3">
        <v>91.930999999999997</v>
      </c>
      <c r="P101" s="3">
        <v>95.013999999999996</v>
      </c>
      <c r="Q101" s="3">
        <v>98.087999999999994</v>
      </c>
      <c r="R101" s="3">
        <v>100</v>
      </c>
      <c r="S101" s="3">
        <v>103.333</v>
      </c>
      <c r="T101" s="3">
        <v>105.92700000000001</v>
      </c>
      <c r="U101" s="3">
        <v>105.922</v>
      </c>
      <c r="V101" s="3">
        <v>106.209</v>
      </c>
      <c r="W101" s="3">
        <v>109.03700000000001</v>
      </c>
      <c r="X101" s="28">
        <v>112.895</v>
      </c>
    </row>
    <row r="102" spans="1:24" ht="12.75" customHeight="1" x14ac:dyDescent="0.25">
      <c r="A102" s="29">
        <v>96</v>
      </c>
      <c r="B102" s="14" t="s">
        <v>181</v>
      </c>
      <c r="C102" s="3">
        <v>59.554000000000002</v>
      </c>
      <c r="D102" s="3">
        <v>60.753999999999998</v>
      </c>
      <c r="E102" s="3">
        <v>63.167000000000002</v>
      </c>
      <c r="F102" s="3">
        <v>66.161000000000001</v>
      </c>
      <c r="G102" s="3">
        <v>68.484999999999999</v>
      </c>
      <c r="H102" s="3">
        <v>70.191000000000003</v>
      </c>
      <c r="I102" s="3">
        <v>72.855000000000004</v>
      </c>
      <c r="J102" s="3">
        <v>76.254999999999995</v>
      </c>
      <c r="K102" s="3">
        <v>80.010999999999996</v>
      </c>
      <c r="L102" s="3">
        <v>83.662999999999997</v>
      </c>
      <c r="M102" s="3">
        <v>87.655000000000001</v>
      </c>
      <c r="N102" s="3">
        <v>92.018000000000001</v>
      </c>
      <c r="O102" s="3">
        <v>91.715999999999994</v>
      </c>
      <c r="P102" s="3">
        <v>94.789000000000001</v>
      </c>
      <c r="Q102" s="3">
        <v>97.826999999999998</v>
      </c>
      <c r="R102" s="3">
        <v>100</v>
      </c>
      <c r="S102" s="3">
        <v>103.324</v>
      </c>
      <c r="T102" s="3">
        <v>105.666</v>
      </c>
      <c r="U102" s="3">
        <v>105.816</v>
      </c>
      <c r="V102" s="3">
        <v>106.17400000000001</v>
      </c>
      <c r="W102" s="3">
        <v>108.94</v>
      </c>
      <c r="X102" s="28">
        <v>112.66800000000001</v>
      </c>
    </row>
    <row r="103" spans="1:24" ht="12.75" customHeight="1" x14ac:dyDescent="0.25">
      <c r="A103" s="29">
        <v>97</v>
      </c>
      <c r="B103" s="14" t="s">
        <v>183</v>
      </c>
      <c r="C103" s="3">
        <v>62.966000000000001</v>
      </c>
      <c r="D103" s="3">
        <v>63.598999999999997</v>
      </c>
      <c r="E103" s="3">
        <v>64.614000000000004</v>
      </c>
      <c r="F103" s="3">
        <v>67.209000000000003</v>
      </c>
      <c r="G103" s="3">
        <v>69.995000000000005</v>
      </c>
      <c r="H103" s="3">
        <v>70.525000000000006</v>
      </c>
      <c r="I103" s="3">
        <v>73.203000000000003</v>
      </c>
      <c r="J103" s="3">
        <v>76.616</v>
      </c>
      <c r="K103" s="3">
        <v>82.165999999999997</v>
      </c>
      <c r="L103" s="3">
        <v>86.061000000000007</v>
      </c>
      <c r="M103" s="3">
        <v>89.192999999999998</v>
      </c>
      <c r="N103" s="3">
        <v>94.301000000000002</v>
      </c>
      <c r="O103" s="3">
        <v>93.358000000000004</v>
      </c>
      <c r="P103" s="3">
        <v>96.501999999999995</v>
      </c>
      <c r="Q103" s="3">
        <v>99.834999999999994</v>
      </c>
      <c r="R103" s="3">
        <v>100</v>
      </c>
      <c r="S103" s="3">
        <v>103.399</v>
      </c>
      <c r="T103" s="3">
        <v>107.64</v>
      </c>
      <c r="U103" s="3">
        <v>106.613</v>
      </c>
      <c r="V103" s="3">
        <v>106.428</v>
      </c>
      <c r="W103" s="3">
        <v>109.672</v>
      </c>
      <c r="X103" s="28">
        <v>114.41500000000001</v>
      </c>
    </row>
    <row r="104" spans="1:24" ht="12.75" customHeight="1" x14ac:dyDescent="0.25">
      <c r="A104" s="29">
        <v>98</v>
      </c>
      <c r="B104" s="15" t="s">
        <v>189</v>
      </c>
      <c r="C104" s="3"/>
      <c r="D104" s="3"/>
      <c r="E104" s="3"/>
      <c r="F104" s="3"/>
      <c r="G104" s="3"/>
      <c r="H104" s="3"/>
      <c r="I104" s="3"/>
      <c r="J104" s="3"/>
      <c r="K104" s="3"/>
      <c r="L104" s="3"/>
      <c r="M104" s="3"/>
      <c r="N104" s="3"/>
      <c r="O104" s="3"/>
      <c r="P104" s="3"/>
      <c r="Q104" s="3"/>
      <c r="R104" s="3"/>
      <c r="S104" s="3"/>
      <c r="T104" s="3"/>
      <c r="U104" s="3"/>
      <c r="V104" s="3"/>
      <c r="W104" s="3"/>
      <c r="X104" s="28"/>
    </row>
    <row r="105" spans="1:24" ht="12.75" customHeight="1" x14ac:dyDescent="0.25">
      <c r="A105" s="29">
        <v>99</v>
      </c>
      <c r="B105" s="14" t="s">
        <v>191</v>
      </c>
      <c r="C105" s="3">
        <v>68.442999999999998</v>
      </c>
      <c r="D105" s="3">
        <v>66.731999999999999</v>
      </c>
      <c r="E105" s="3">
        <v>66.811000000000007</v>
      </c>
      <c r="F105" s="3">
        <v>69.09</v>
      </c>
      <c r="G105" s="3">
        <v>68.954999999999998</v>
      </c>
      <c r="H105" s="3">
        <v>68.406000000000006</v>
      </c>
      <c r="I105" s="3">
        <v>70.781000000000006</v>
      </c>
      <c r="J105" s="3">
        <v>74.926000000000002</v>
      </c>
      <c r="K105" s="3">
        <v>80.025000000000006</v>
      </c>
      <c r="L105" s="3">
        <v>83.856999999999999</v>
      </c>
      <c r="M105" s="3">
        <v>87.338999999999999</v>
      </c>
      <c r="N105" s="3">
        <v>94.225999999999999</v>
      </c>
      <c r="O105" s="3">
        <v>86.573999999999998</v>
      </c>
      <c r="P105" s="3">
        <v>91.488</v>
      </c>
      <c r="Q105" s="3">
        <v>99.076999999999998</v>
      </c>
      <c r="R105" s="3">
        <v>100</v>
      </c>
      <c r="S105" s="3">
        <v>100.794</v>
      </c>
      <c r="T105" s="3">
        <v>101.66800000000001</v>
      </c>
      <c r="U105" s="3">
        <v>94.710999999999999</v>
      </c>
      <c r="V105" s="3">
        <v>92.254000000000005</v>
      </c>
      <c r="W105" s="3">
        <v>96.2</v>
      </c>
      <c r="X105" s="28">
        <v>100.66</v>
      </c>
    </row>
    <row r="106" spans="1:24" ht="12.75" customHeight="1" x14ac:dyDescent="0.25">
      <c r="A106" s="29">
        <v>100</v>
      </c>
      <c r="B106" s="14" t="s">
        <v>193</v>
      </c>
      <c r="C106" s="3">
        <v>74.215999999999994</v>
      </c>
      <c r="D106" s="3">
        <v>75.007999999999996</v>
      </c>
      <c r="E106" s="3">
        <v>76.230999999999995</v>
      </c>
      <c r="F106" s="3">
        <v>78.457999999999998</v>
      </c>
      <c r="G106" s="3">
        <v>79.977000000000004</v>
      </c>
      <c r="H106" s="3">
        <v>81.022999999999996</v>
      </c>
      <c r="I106" s="3">
        <v>82.68</v>
      </c>
      <c r="J106" s="3">
        <v>85.117000000000004</v>
      </c>
      <c r="K106" s="3">
        <v>87.676000000000002</v>
      </c>
      <c r="L106" s="3">
        <v>90.382999999999996</v>
      </c>
      <c r="M106" s="3">
        <v>92.724999999999994</v>
      </c>
      <c r="N106" s="3">
        <v>95.031999999999996</v>
      </c>
      <c r="O106" s="3">
        <v>95.100999999999999</v>
      </c>
      <c r="P106" s="3">
        <v>96.379000000000005</v>
      </c>
      <c r="Q106" s="3">
        <v>98.186000000000007</v>
      </c>
      <c r="R106" s="3">
        <v>100</v>
      </c>
      <c r="S106" s="3">
        <v>101.869</v>
      </c>
      <c r="T106" s="3">
        <v>103.858</v>
      </c>
      <c r="U106" s="3">
        <v>105.134</v>
      </c>
      <c r="V106" s="3">
        <v>106.501</v>
      </c>
      <c r="W106" s="3">
        <v>108.395</v>
      </c>
      <c r="X106" s="28">
        <v>111.03</v>
      </c>
    </row>
    <row r="107" spans="1:24" ht="12.75" customHeight="1" x14ac:dyDescent="0.25">
      <c r="A107" s="29">
        <v>101</v>
      </c>
      <c r="B107" s="14" t="s">
        <v>195</v>
      </c>
      <c r="C107" s="3">
        <v>155.05699999999999</v>
      </c>
      <c r="D107" s="3">
        <v>143.88200000000001</v>
      </c>
      <c r="E107" s="3">
        <v>136.06700000000001</v>
      </c>
      <c r="F107" s="3">
        <v>130.381</v>
      </c>
      <c r="G107" s="3">
        <v>124.42100000000001</v>
      </c>
      <c r="H107" s="3">
        <v>121.315</v>
      </c>
      <c r="I107" s="3">
        <v>117.697</v>
      </c>
      <c r="J107" s="3">
        <v>114.53</v>
      </c>
      <c r="K107" s="3">
        <v>111.627</v>
      </c>
      <c r="L107" s="3">
        <v>109.416</v>
      </c>
      <c r="M107" s="3">
        <v>106.89700000000001</v>
      </c>
      <c r="N107" s="3">
        <v>104.61</v>
      </c>
      <c r="O107" s="3">
        <v>102.684</v>
      </c>
      <c r="P107" s="3">
        <v>100.809</v>
      </c>
      <c r="Q107" s="3">
        <v>100.328</v>
      </c>
      <c r="R107" s="3">
        <v>100</v>
      </c>
      <c r="S107" s="3">
        <v>99.930999999999997</v>
      </c>
      <c r="T107" s="3">
        <v>99.438999999999993</v>
      </c>
      <c r="U107" s="3">
        <v>98.072999999999993</v>
      </c>
      <c r="V107" s="3">
        <v>96.793000000000006</v>
      </c>
      <c r="W107" s="3">
        <v>95.935000000000002</v>
      </c>
      <c r="X107" s="28">
        <v>95.596000000000004</v>
      </c>
    </row>
    <row r="108" spans="1:24" ht="18" customHeight="1" x14ac:dyDescent="0.3">
      <c r="A108" s="74" t="s">
        <v>196</v>
      </c>
      <c r="B108" s="74"/>
      <c r="C108" s="74"/>
      <c r="D108" s="74"/>
      <c r="E108" s="74"/>
      <c r="F108" s="74"/>
      <c r="G108" s="74"/>
      <c r="H108" s="74"/>
      <c r="I108" s="74"/>
      <c r="J108" s="74"/>
      <c r="K108" s="74"/>
      <c r="L108" s="74"/>
      <c r="M108" s="74"/>
      <c r="N108" s="74"/>
      <c r="O108" s="74"/>
      <c r="P108" s="74"/>
      <c r="Q108" s="74"/>
      <c r="R108" s="74"/>
      <c r="S108" s="74"/>
      <c r="T108" s="74"/>
      <c r="U108" s="74"/>
      <c r="V108" s="74"/>
      <c r="W108" s="74"/>
    </row>
    <row r="109" spans="1:24" ht="15" customHeight="1" x14ac:dyDescent="0.25">
      <c r="A109" s="72" t="s">
        <v>197</v>
      </c>
      <c r="B109" s="72"/>
      <c r="C109" s="72"/>
      <c r="D109" s="72"/>
      <c r="E109" s="72"/>
      <c r="F109" s="72"/>
      <c r="G109" s="72"/>
      <c r="H109" s="72"/>
      <c r="I109" s="72"/>
      <c r="J109" s="72"/>
      <c r="K109" s="72"/>
      <c r="L109" s="72"/>
      <c r="M109" s="72"/>
      <c r="N109" s="72"/>
      <c r="O109" s="72"/>
      <c r="P109" s="72"/>
      <c r="Q109" s="72"/>
      <c r="R109" s="72"/>
      <c r="S109" s="72"/>
      <c r="T109" s="72"/>
      <c r="U109" s="72"/>
      <c r="V109" s="72"/>
      <c r="W109" s="72"/>
    </row>
    <row r="110" spans="1:24" ht="15" customHeight="1" x14ac:dyDescent="0.25">
      <c r="A110" s="72" t="s">
        <v>198</v>
      </c>
      <c r="B110" s="72"/>
      <c r="C110" s="72"/>
      <c r="D110" s="72"/>
      <c r="E110" s="72"/>
      <c r="F110" s="72"/>
      <c r="G110" s="72"/>
      <c r="H110" s="72"/>
      <c r="I110" s="72"/>
      <c r="J110" s="72"/>
      <c r="K110" s="72"/>
      <c r="L110" s="72"/>
      <c r="M110" s="72"/>
      <c r="N110" s="72"/>
      <c r="O110" s="72"/>
      <c r="P110" s="72"/>
      <c r="Q110" s="72"/>
      <c r="R110" s="72"/>
      <c r="S110" s="72"/>
      <c r="T110" s="72"/>
      <c r="U110" s="72"/>
      <c r="V110" s="72"/>
      <c r="W110" s="72"/>
    </row>
    <row r="111" spans="1:24" ht="15" customHeight="1" x14ac:dyDescent="0.25">
      <c r="A111" s="72" t="s">
        <v>218</v>
      </c>
      <c r="B111" s="72"/>
      <c r="C111" s="72"/>
      <c r="D111" s="72"/>
      <c r="E111" s="72"/>
      <c r="F111" s="72"/>
      <c r="G111" s="72"/>
      <c r="H111" s="72"/>
      <c r="I111" s="72"/>
      <c r="J111" s="72"/>
      <c r="K111" s="72"/>
      <c r="L111" s="72"/>
      <c r="M111" s="72"/>
      <c r="N111" s="72"/>
      <c r="O111" s="72"/>
      <c r="P111" s="72"/>
      <c r="Q111" s="72"/>
      <c r="R111" s="72"/>
      <c r="S111" s="72"/>
      <c r="T111" s="72"/>
      <c r="U111" s="72"/>
      <c r="V111" s="72"/>
      <c r="W111" s="72"/>
    </row>
    <row r="112" spans="1:24" x14ac:dyDescent="0.25">
      <c r="A112" s="72"/>
      <c r="B112" s="73"/>
      <c r="C112" s="73"/>
      <c r="D112" s="73"/>
      <c r="E112" s="73"/>
      <c r="F112" s="73"/>
      <c r="G112" s="73"/>
      <c r="H112" s="73"/>
      <c r="I112" s="73"/>
      <c r="J112" s="73"/>
      <c r="K112" s="73"/>
      <c r="L112" s="73"/>
      <c r="M112" s="73"/>
      <c r="N112" s="73"/>
      <c r="O112" s="73"/>
      <c r="P112" s="73"/>
      <c r="Q112" s="73"/>
      <c r="R112" s="73"/>
      <c r="S112" s="73"/>
      <c r="T112" s="73"/>
      <c r="U112" s="73"/>
      <c r="V112" s="73"/>
      <c r="W112" s="73"/>
    </row>
  </sheetData>
  <mergeCells count="10">
    <mergeCell ref="X6"/>
    <mergeCell ref="A1:X1"/>
    <mergeCell ref="A2:X2"/>
    <mergeCell ref="A3:X3"/>
    <mergeCell ref="A4:X4"/>
    <mergeCell ref="A112:W112"/>
    <mergeCell ref="A108:W108"/>
    <mergeCell ref="A109:W109"/>
    <mergeCell ref="A110:W110"/>
    <mergeCell ref="A111:W1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2"/>
  <sheetViews>
    <sheetView workbookViewId="0">
      <selection sqref="A1:X1"/>
    </sheetView>
  </sheetViews>
  <sheetFormatPr defaultRowHeight="15" x14ac:dyDescent="0.25"/>
  <cols>
    <col min="1" max="1" width="8" customWidth="1"/>
    <col min="2" max="2" width="64.42578125" bestFit="1" customWidth="1"/>
    <col min="20" max="20" width="9.140625" style="1"/>
  </cols>
  <sheetData>
    <row r="1" spans="1:24" ht="18" x14ac:dyDescent="0.25">
      <c r="A1" s="69" t="s">
        <v>202</v>
      </c>
      <c r="B1" s="69"/>
      <c r="C1" s="69"/>
      <c r="D1" s="69"/>
      <c r="E1" s="69"/>
      <c r="F1" s="69"/>
      <c r="G1" s="69"/>
      <c r="H1" s="69"/>
      <c r="I1" s="69"/>
      <c r="J1" s="69"/>
      <c r="K1" s="69"/>
      <c r="L1" s="69"/>
      <c r="M1" s="69"/>
      <c r="N1" s="69"/>
      <c r="O1" s="69"/>
      <c r="P1" s="69"/>
      <c r="Q1" s="69"/>
      <c r="R1" s="69"/>
      <c r="S1" s="69"/>
      <c r="T1" s="69"/>
      <c r="U1" s="69"/>
      <c r="V1" s="69"/>
      <c r="W1" s="69"/>
      <c r="X1" s="69"/>
    </row>
    <row r="2" spans="1:24" ht="16.5" x14ac:dyDescent="0.25">
      <c r="A2" s="70" t="s">
        <v>230</v>
      </c>
      <c r="B2" s="70"/>
      <c r="C2" s="70"/>
      <c r="D2" s="70"/>
      <c r="E2" s="70"/>
      <c r="F2" s="70"/>
      <c r="G2" s="70"/>
      <c r="H2" s="70"/>
      <c r="I2" s="70"/>
      <c r="J2" s="70"/>
      <c r="K2" s="70"/>
      <c r="L2" s="70"/>
      <c r="M2" s="70"/>
      <c r="N2" s="70"/>
      <c r="O2" s="70"/>
      <c r="P2" s="70"/>
      <c r="Q2" s="70"/>
      <c r="R2" s="70"/>
      <c r="S2" s="70"/>
      <c r="T2" s="70"/>
      <c r="U2" s="70"/>
      <c r="V2" s="70"/>
      <c r="W2" s="70"/>
      <c r="X2" s="70"/>
    </row>
    <row r="3" spans="1:24" x14ac:dyDescent="0.25">
      <c r="A3" s="71" t="s">
        <v>1</v>
      </c>
      <c r="B3" s="71"/>
      <c r="C3" s="71"/>
      <c r="D3" s="71"/>
      <c r="E3" s="71"/>
      <c r="F3" s="71"/>
      <c r="G3" s="71"/>
      <c r="H3" s="71"/>
      <c r="I3" s="71"/>
      <c r="J3" s="71"/>
      <c r="K3" s="71"/>
      <c r="L3" s="71"/>
      <c r="M3" s="71"/>
      <c r="N3" s="71"/>
      <c r="O3" s="71"/>
      <c r="P3" s="71"/>
      <c r="Q3" s="71"/>
      <c r="R3" s="71"/>
      <c r="S3" s="71"/>
      <c r="T3" s="71"/>
      <c r="U3" s="71"/>
      <c r="V3" s="71"/>
      <c r="W3" s="71"/>
      <c r="X3" s="71"/>
    </row>
    <row r="4" spans="1:24" x14ac:dyDescent="0.25">
      <c r="A4" s="58" t="s">
        <v>249</v>
      </c>
      <c r="B4" s="58"/>
      <c r="C4" s="58"/>
      <c r="D4" s="58"/>
      <c r="E4" s="58"/>
      <c r="F4" s="58"/>
      <c r="G4" s="58"/>
      <c r="H4" s="58"/>
      <c r="I4" s="58"/>
      <c r="J4" s="58"/>
      <c r="K4" s="58"/>
      <c r="L4" s="58"/>
      <c r="M4" s="58"/>
      <c r="N4" s="58"/>
      <c r="O4" s="58"/>
      <c r="P4" s="58"/>
      <c r="Q4" s="58"/>
      <c r="R4" s="58"/>
      <c r="S4" s="58"/>
      <c r="T4" s="58"/>
      <c r="U4" s="58"/>
      <c r="V4" s="58"/>
      <c r="W4" s="58"/>
      <c r="X4" s="58"/>
    </row>
    <row r="6" spans="1:24" x14ac:dyDescent="0.25">
      <c r="A6" s="75" t="s">
        <v>2</v>
      </c>
      <c r="B6" s="75" t="s">
        <v>3</v>
      </c>
      <c r="C6" s="75" t="s">
        <v>4</v>
      </c>
      <c r="D6" s="75" t="s">
        <v>5</v>
      </c>
      <c r="E6" s="75" t="s">
        <v>6</v>
      </c>
      <c r="F6" s="75" t="s">
        <v>7</v>
      </c>
      <c r="G6" s="75" t="s">
        <v>8</v>
      </c>
      <c r="H6" s="75" t="s">
        <v>9</v>
      </c>
      <c r="I6" s="75" t="s">
        <v>10</v>
      </c>
      <c r="J6" s="75" t="s">
        <v>11</v>
      </c>
      <c r="K6" s="75" t="s">
        <v>12</v>
      </c>
      <c r="L6" s="75" t="s">
        <v>13</v>
      </c>
      <c r="M6" s="75" t="s">
        <v>14</v>
      </c>
      <c r="N6" s="75" t="s">
        <v>15</v>
      </c>
      <c r="O6" s="75" t="s">
        <v>16</v>
      </c>
      <c r="P6" s="75" t="s">
        <v>203</v>
      </c>
      <c r="Q6" s="75" t="s">
        <v>204</v>
      </c>
      <c r="R6" s="75" t="s">
        <v>219</v>
      </c>
      <c r="S6" s="75" t="s">
        <v>228</v>
      </c>
      <c r="T6" s="75" t="s">
        <v>229</v>
      </c>
      <c r="U6" s="75" t="s">
        <v>239</v>
      </c>
      <c r="V6" s="75" t="s">
        <v>240</v>
      </c>
      <c r="W6" s="65" t="s">
        <v>248</v>
      </c>
    </row>
    <row r="7" spans="1:24" ht="12.75" customHeight="1" x14ac:dyDescent="0.25">
      <c r="A7" s="4" t="s">
        <v>17</v>
      </c>
      <c r="B7" s="5" t="s">
        <v>18</v>
      </c>
      <c r="C7" s="2">
        <v>0</v>
      </c>
      <c r="D7" s="2">
        <v>1.3</v>
      </c>
      <c r="E7" s="2">
        <v>3.2</v>
      </c>
      <c r="F7" s="2">
        <v>1.4</v>
      </c>
      <c r="G7" s="2">
        <v>0.9</v>
      </c>
      <c r="H7" s="2">
        <v>2.7</v>
      </c>
      <c r="I7" s="2">
        <v>3.9</v>
      </c>
      <c r="J7" s="2">
        <v>4.3</v>
      </c>
      <c r="K7" s="2">
        <v>3.7</v>
      </c>
      <c r="L7" s="2">
        <v>3.2</v>
      </c>
      <c r="M7" s="2">
        <v>4.2</v>
      </c>
      <c r="N7" s="2">
        <v>-2.2000000000000002</v>
      </c>
      <c r="O7" s="2">
        <v>2.7</v>
      </c>
      <c r="P7" s="2">
        <v>3.7</v>
      </c>
      <c r="Q7" s="2">
        <v>1.6</v>
      </c>
      <c r="R7" s="2">
        <v>1.7</v>
      </c>
      <c r="S7" s="2">
        <v>1.7</v>
      </c>
      <c r="T7" s="2">
        <v>-1</v>
      </c>
      <c r="U7" s="2">
        <v>0.2</v>
      </c>
      <c r="V7" s="2">
        <v>2.5</v>
      </c>
      <c r="W7" s="27">
        <v>3.1</v>
      </c>
    </row>
    <row r="8" spans="1:24" ht="12.75" customHeight="1" x14ac:dyDescent="0.25">
      <c r="A8" s="4" t="s">
        <v>19</v>
      </c>
      <c r="B8" s="5" t="s">
        <v>20</v>
      </c>
      <c r="C8" s="2">
        <v>-0.2</v>
      </c>
      <c r="D8" s="2">
        <v>1.1000000000000001</v>
      </c>
      <c r="E8" s="2">
        <v>3.1</v>
      </c>
      <c r="F8" s="2">
        <v>1.2</v>
      </c>
      <c r="G8" s="2">
        <v>0.6</v>
      </c>
      <c r="H8" s="2">
        <v>2.5</v>
      </c>
      <c r="I8" s="2">
        <v>3.9</v>
      </c>
      <c r="J8" s="2">
        <v>4.2</v>
      </c>
      <c r="K8" s="2">
        <v>3.6</v>
      </c>
      <c r="L8" s="2">
        <v>3.1</v>
      </c>
      <c r="M8" s="2">
        <v>4.2</v>
      </c>
      <c r="N8" s="2">
        <v>-2.5</v>
      </c>
      <c r="O8" s="2">
        <v>2.6</v>
      </c>
      <c r="P8" s="2">
        <v>3.8</v>
      </c>
      <c r="Q8" s="2">
        <v>1.6</v>
      </c>
      <c r="R8" s="2">
        <v>1.5</v>
      </c>
      <c r="S8" s="2">
        <v>1.6</v>
      </c>
      <c r="T8" s="2">
        <v>-1.2</v>
      </c>
      <c r="U8" s="2">
        <v>0.2</v>
      </c>
      <c r="V8" s="2">
        <v>2.4</v>
      </c>
      <c r="W8" s="27">
        <v>3</v>
      </c>
    </row>
    <row r="9" spans="1:24" ht="12.75" customHeight="1" x14ac:dyDescent="0.25">
      <c r="A9" s="4" t="s">
        <v>21</v>
      </c>
      <c r="B9" s="5" t="s">
        <v>22</v>
      </c>
      <c r="C9" s="2">
        <v>-5.2</v>
      </c>
      <c r="D9" s="2">
        <v>-5</v>
      </c>
      <c r="E9" s="2">
        <v>0.7</v>
      </c>
      <c r="F9" s="2">
        <v>3.1</v>
      </c>
      <c r="G9" s="2">
        <v>-4</v>
      </c>
      <c r="H9" s="2">
        <v>8</v>
      </c>
      <c r="I9" s="2">
        <v>11.2</v>
      </c>
      <c r="J9" s="2">
        <v>-3.3</v>
      </c>
      <c r="K9" s="2">
        <v>0.8</v>
      </c>
      <c r="L9" s="2">
        <v>16.600000000000001</v>
      </c>
      <c r="M9" s="2">
        <v>10.3</v>
      </c>
      <c r="N9" s="2">
        <v>-12.4</v>
      </c>
      <c r="O9" s="2">
        <v>7.9</v>
      </c>
      <c r="P9" s="2">
        <v>20.3</v>
      </c>
      <c r="Q9" s="2">
        <v>4.5</v>
      </c>
      <c r="R9" s="2">
        <v>2</v>
      </c>
      <c r="S9" s="2">
        <v>-0.8</v>
      </c>
      <c r="T9" s="2">
        <v>-9.9</v>
      </c>
      <c r="U9" s="2">
        <v>-9.6999999999999993</v>
      </c>
      <c r="V9" s="2">
        <v>2.7</v>
      </c>
      <c r="W9" s="27">
        <v>0.3</v>
      </c>
    </row>
    <row r="10" spans="1:24" ht="12.75" customHeight="1" x14ac:dyDescent="0.25">
      <c r="A10" s="4" t="s">
        <v>23</v>
      </c>
      <c r="B10" s="4" t="s">
        <v>24</v>
      </c>
      <c r="C10" s="2">
        <v>-5.8</v>
      </c>
      <c r="D10" s="2">
        <v>-5.9</v>
      </c>
      <c r="E10" s="2">
        <v>0.9</v>
      </c>
      <c r="F10" s="2">
        <v>5.3</v>
      </c>
      <c r="G10" s="2">
        <v>-4.5</v>
      </c>
      <c r="H10" s="2">
        <v>9.1999999999999993</v>
      </c>
      <c r="I10" s="2">
        <v>12.2</v>
      </c>
      <c r="J10" s="2">
        <v>-4.5</v>
      </c>
      <c r="K10" s="2">
        <v>0.4</v>
      </c>
      <c r="L10" s="2">
        <v>18.5</v>
      </c>
      <c r="M10" s="2">
        <v>11.5</v>
      </c>
      <c r="N10" s="2">
        <v>-13.5</v>
      </c>
      <c r="O10" s="2">
        <v>7.8</v>
      </c>
      <c r="P10" s="2">
        <v>22.7</v>
      </c>
      <c r="Q10" s="2">
        <v>4.9000000000000004</v>
      </c>
      <c r="R10" s="2">
        <v>1.8</v>
      </c>
      <c r="S10" s="2">
        <v>-1.2</v>
      </c>
      <c r="T10" s="2">
        <v>-11</v>
      </c>
      <c r="U10" s="2">
        <v>-11</v>
      </c>
      <c r="V10" s="2">
        <v>2.9</v>
      </c>
      <c r="W10" s="27">
        <v>0</v>
      </c>
    </row>
    <row r="11" spans="1:24" ht="12.75" customHeight="1" x14ac:dyDescent="0.25">
      <c r="A11" s="4" t="s">
        <v>25</v>
      </c>
      <c r="B11" s="4" t="s">
        <v>26</v>
      </c>
      <c r="C11" s="2">
        <v>-1.6</v>
      </c>
      <c r="D11" s="2">
        <v>-0.8</v>
      </c>
      <c r="E11" s="2">
        <v>0.1</v>
      </c>
      <c r="F11" s="2">
        <v>-7.9</v>
      </c>
      <c r="G11" s="2">
        <v>-1.1000000000000001</v>
      </c>
      <c r="H11" s="2">
        <v>2.2999999999999998</v>
      </c>
      <c r="I11" s="2">
        <v>5.2</v>
      </c>
      <c r="J11" s="2">
        <v>3.7</v>
      </c>
      <c r="K11" s="2">
        <v>3.4</v>
      </c>
      <c r="L11" s="2">
        <v>6</v>
      </c>
      <c r="M11" s="2">
        <v>2.2000000000000002</v>
      </c>
      <c r="N11" s="2">
        <v>-4</v>
      </c>
      <c r="O11" s="2">
        <v>8.6</v>
      </c>
      <c r="P11" s="2">
        <v>3.6</v>
      </c>
      <c r="Q11" s="2">
        <v>1.4</v>
      </c>
      <c r="R11" s="2">
        <v>3.3</v>
      </c>
      <c r="S11" s="2">
        <v>2.9</v>
      </c>
      <c r="T11" s="2">
        <v>-0.6</v>
      </c>
      <c r="U11" s="2">
        <v>0</v>
      </c>
      <c r="V11" s="2">
        <v>1.1000000000000001</v>
      </c>
      <c r="W11" s="27">
        <v>2.1</v>
      </c>
    </row>
    <row r="12" spans="1:24" ht="12.75" customHeight="1" x14ac:dyDescent="0.25">
      <c r="A12" s="4" t="s">
        <v>27</v>
      </c>
      <c r="B12" s="5" t="s">
        <v>28</v>
      </c>
      <c r="C12" s="2">
        <v>-13.8</v>
      </c>
      <c r="D12" s="2">
        <v>7.8</v>
      </c>
      <c r="E12" s="2">
        <v>33.200000000000003</v>
      </c>
      <c r="F12" s="2">
        <v>-2.5</v>
      </c>
      <c r="G12" s="2">
        <v>-7</v>
      </c>
      <c r="H12" s="2">
        <v>26.5</v>
      </c>
      <c r="I12" s="2">
        <v>15.9</v>
      </c>
      <c r="J12" s="2">
        <v>24.9</v>
      </c>
      <c r="K12" s="2">
        <v>5.4</v>
      </c>
      <c r="L12" s="2">
        <v>6</v>
      </c>
      <c r="M12" s="2">
        <v>22.8</v>
      </c>
      <c r="N12" s="2">
        <v>-31.5</v>
      </c>
      <c r="O12" s="2">
        <v>19.2</v>
      </c>
      <c r="P12" s="2">
        <v>9.8000000000000007</v>
      </c>
      <c r="Q12" s="2">
        <v>-7</v>
      </c>
      <c r="R12" s="2">
        <v>3.4</v>
      </c>
      <c r="S12" s="2">
        <v>-0.7</v>
      </c>
      <c r="T12" s="2">
        <v>-28.7</v>
      </c>
      <c r="U12" s="2">
        <v>-7.1</v>
      </c>
      <c r="V12" s="2">
        <v>16</v>
      </c>
      <c r="W12" s="27">
        <v>11.5</v>
      </c>
    </row>
    <row r="13" spans="1:24" ht="12.75" customHeight="1" x14ac:dyDescent="0.25">
      <c r="A13" s="4" t="s">
        <v>29</v>
      </c>
      <c r="B13" s="4" t="s">
        <v>30</v>
      </c>
      <c r="C13" s="2">
        <v>-24.2</v>
      </c>
      <c r="D13" s="2">
        <v>20.100000000000001</v>
      </c>
      <c r="E13" s="2">
        <v>60.7</v>
      </c>
      <c r="F13" s="2">
        <v>-4.0999999999999996</v>
      </c>
      <c r="G13" s="2">
        <v>-12.5</v>
      </c>
      <c r="H13" s="2">
        <v>42</v>
      </c>
      <c r="I13" s="2">
        <v>19.3</v>
      </c>
      <c r="J13" s="2">
        <v>31.4</v>
      </c>
      <c r="K13" s="2">
        <v>2.5</v>
      </c>
      <c r="L13" s="2">
        <v>6.2</v>
      </c>
      <c r="M13" s="2">
        <v>32.4</v>
      </c>
      <c r="N13" s="2">
        <v>-46.1</v>
      </c>
      <c r="O13" s="2">
        <v>28.9</v>
      </c>
      <c r="P13" s="2">
        <v>11.3</v>
      </c>
      <c r="Q13" s="2">
        <v>-12.4</v>
      </c>
      <c r="R13" s="2">
        <v>6.7</v>
      </c>
      <c r="S13" s="2">
        <v>-1.1000000000000001</v>
      </c>
      <c r="T13" s="2">
        <v>-42.2</v>
      </c>
      <c r="U13" s="2">
        <v>-11</v>
      </c>
      <c r="V13" s="2">
        <v>23</v>
      </c>
      <c r="W13" s="27">
        <v>16.7</v>
      </c>
    </row>
    <row r="14" spans="1:24" ht="12.75" customHeight="1" x14ac:dyDescent="0.25">
      <c r="A14" s="4" t="s">
        <v>31</v>
      </c>
      <c r="B14" s="4" t="s">
        <v>32</v>
      </c>
      <c r="C14" s="2">
        <v>-3.4</v>
      </c>
      <c r="D14" s="2">
        <v>-1.8</v>
      </c>
      <c r="E14" s="2">
        <v>1.6</v>
      </c>
      <c r="F14" s="2">
        <v>1.7</v>
      </c>
      <c r="G14" s="2">
        <v>3.7</v>
      </c>
      <c r="H14" s="2">
        <v>4.9000000000000004</v>
      </c>
      <c r="I14" s="2">
        <v>13.4</v>
      </c>
      <c r="J14" s="2">
        <v>18.3</v>
      </c>
      <c r="K14" s="2">
        <v>13</v>
      </c>
      <c r="L14" s="2">
        <v>7.5</v>
      </c>
      <c r="M14" s="2">
        <v>12.7</v>
      </c>
      <c r="N14" s="2">
        <v>1.1000000000000001</v>
      </c>
      <c r="O14" s="2">
        <v>9.1</v>
      </c>
      <c r="P14" s="2">
        <v>9.6999999999999993</v>
      </c>
      <c r="Q14" s="2">
        <v>-0.3</v>
      </c>
      <c r="R14" s="2">
        <v>-5</v>
      </c>
      <c r="S14" s="2">
        <v>-1.9</v>
      </c>
      <c r="T14" s="2">
        <v>-6.6</v>
      </c>
      <c r="U14" s="2">
        <v>-1.5</v>
      </c>
      <c r="V14" s="2">
        <v>8.4</v>
      </c>
      <c r="W14" s="27">
        <v>3.5</v>
      </c>
    </row>
    <row r="15" spans="1:24" ht="12.75" customHeight="1" x14ac:dyDescent="0.25">
      <c r="A15" s="4" t="s">
        <v>33</v>
      </c>
      <c r="B15" s="4" t="s">
        <v>34</v>
      </c>
      <c r="C15" s="2">
        <v>5</v>
      </c>
      <c r="D15" s="2">
        <v>-8.9</v>
      </c>
      <c r="E15" s="2">
        <v>-4.7</v>
      </c>
      <c r="F15" s="2">
        <v>-2.6</v>
      </c>
      <c r="G15" s="2">
        <v>0.5</v>
      </c>
      <c r="H15" s="2">
        <v>2.5</v>
      </c>
      <c r="I15" s="2">
        <v>4</v>
      </c>
      <c r="J15" s="2">
        <v>8.9</v>
      </c>
      <c r="K15" s="2">
        <v>6.6</v>
      </c>
      <c r="L15" s="2">
        <v>3.8</v>
      </c>
      <c r="M15" s="2">
        <v>5.7</v>
      </c>
      <c r="N15" s="2">
        <v>-5</v>
      </c>
      <c r="O15" s="2">
        <v>3.1</v>
      </c>
      <c r="P15" s="2">
        <v>4.7</v>
      </c>
      <c r="Q15" s="2">
        <v>4.3</v>
      </c>
      <c r="R15" s="2">
        <v>1.8</v>
      </c>
      <c r="S15" s="2">
        <v>1.7</v>
      </c>
      <c r="T15" s="2">
        <v>0.4</v>
      </c>
      <c r="U15" s="2">
        <v>-1.8</v>
      </c>
      <c r="V15" s="2">
        <v>2.6</v>
      </c>
      <c r="W15" s="27">
        <v>2.1</v>
      </c>
    </row>
    <row r="16" spans="1:24" ht="12.75" customHeight="1" x14ac:dyDescent="0.25">
      <c r="A16" s="4" t="s">
        <v>35</v>
      </c>
      <c r="B16" s="5" t="s">
        <v>36</v>
      </c>
      <c r="C16" s="2">
        <v>-2.7</v>
      </c>
      <c r="D16" s="2">
        <v>-1.7</v>
      </c>
      <c r="E16" s="2">
        <v>7.7</v>
      </c>
      <c r="F16" s="2">
        <v>9.6999999999999993</v>
      </c>
      <c r="G16" s="2">
        <v>-4.5</v>
      </c>
      <c r="H16" s="2">
        <v>11.1</v>
      </c>
      <c r="I16" s="2">
        <v>5.4</v>
      </c>
      <c r="J16" s="2">
        <v>11.5</v>
      </c>
      <c r="K16" s="2">
        <v>5.0999999999999996</v>
      </c>
      <c r="L16" s="2">
        <v>1.8</v>
      </c>
      <c r="M16" s="2">
        <v>7.8</v>
      </c>
      <c r="N16" s="2">
        <v>-6.4</v>
      </c>
      <c r="O16" s="2">
        <v>2.2000000000000002</v>
      </c>
      <c r="P16" s="2">
        <v>1.9</v>
      </c>
      <c r="Q16" s="2">
        <v>-4.0999999999999996</v>
      </c>
      <c r="R16" s="2">
        <v>4</v>
      </c>
      <c r="S16" s="2">
        <v>6.4</v>
      </c>
      <c r="T16" s="2">
        <v>-4.9000000000000004</v>
      </c>
      <c r="U16" s="2">
        <v>-2.9</v>
      </c>
      <c r="V16" s="2">
        <v>4.4000000000000004</v>
      </c>
      <c r="W16" s="27">
        <v>4.3</v>
      </c>
    </row>
    <row r="17" spans="1:23" ht="12.75" customHeight="1" x14ac:dyDescent="0.25">
      <c r="A17" s="4" t="s">
        <v>37</v>
      </c>
      <c r="B17" s="5" t="s">
        <v>38</v>
      </c>
      <c r="C17" s="2">
        <v>3.1</v>
      </c>
      <c r="D17" s="2">
        <v>3.8</v>
      </c>
      <c r="E17" s="2">
        <v>4.3</v>
      </c>
      <c r="F17" s="2">
        <v>4</v>
      </c>
      <c r="G17" s="2">
        <v>2.6</v>
      </c>
      <c r="H17" s="2">
        <v>3.7</v>
      </c>
      <c r="I17" s="2">
        <v>7</v>
      </c>
      <c r="J17" s="2">
        <v>8.3000000000000007</v>
      </c>
      <c r="K17" s="2">
        <v>7.6</v>
      </c>
      <c r="L17" s="2">
        <v>4.5</v>
      </c>
      <c r="M17" s="2">
        <v>3</v>
      </c>
      <c r="N17" s="2">
        <v>-0.7</v>
      </c>
      <c r="O17" s="2">
        <v>0.1</v>
      </c>
      <c r="P17" s="2">
        <v>3.1</v>
      </c>
      <c r="Q17" s="2">
        <v>2.6</v>
      </c>
      <c r="R17" s="2">
        <v>2.7</v>
      </c>
      <c r="S17" s="2">
        <v>3.6</v>
      </c>
      <c r="T17" s="2">
        <v>1.8</v>
      </c>
      <c r="U17" s="2">
        <v>1.8</v>
      </c>
      <c r="V17" s="2">
        <v>3.4</v>
      </c>
      <c r="W17" s="27">
        <v>4.4000000000000004</v>
      </c>
    </row>
    <row r="18" spans="1:23" ht="12.75" customHeight="1" x14ac:dyDescent="0.25">
      <c r="A18" s="4" t="s">
        <v>39</v>
      </c>
      <c r="B18" s="5" t="s">
        <v>40</v>
      </c>
      <c r="C18" s="2">
        <v>-2.9</v>
      </c>
      <c r="D18" s="2">
        <v>-0.6</v>
      </c>
      <c r="E18" s="2">
        <v>2.2000000000000002</v>
      </c>
      <c r="F18" s="2">
        <v>-1.2</v>
      </c>
      <c r="G18" s="2">
        <v>-1.1000000000000001</v>
      </c>
      <c r="H18" s="2">
        <v>2</v>
      </c>
      <c r="I18" s="2">
        <v>4.5999999999999996</v>
      </c>
      <c r="J18" s="2">
        <v>5.8</v>
      </c>
      <c r="K18" s="2">
        <v>4.2</v>
      </c>
      <c r="L18" s="2">
        <v>3.2</v>
      </c>
      <c r="M18" s="2">
        <v>7.5</v>
      </c>
      <c r="N18" s="2">
        <v>-6.7</v>
      </c>
      <c r="O18" s="2">
        <v>5.6</v>
      </c>
      <c r="P18" s="2">
        <v>8.3000000000000007</v>
      </c>
      <c r="Q18" s="2">
        <v>1.2</v>
      </c>
      <c r="R18" s="2">
        <v>0.1</v>
      </c>
      <c r="S18" s="2">
        <v>0.7</v>
      </c>
      <c r="T18" s="2">
        <v>-5.8</v>
      </c>
      <c r="U18" s="2">
        <v>-2.7</v>
      </c>
      <c r="V18" s="2">
        <v>3.8</v>
      </c>
      <c r="W18" s="27">
        <v>4.4000000000000004</v>
      </c>
    </row>
    <row r="19" spans="1:23" ht="12.75" customHeight="1" x14ac:dyDescent="0.25">
      <c r="A19" s="4" t="s">
        <v>41</v>
      </c>
      <c r="B19" s="4" t="s">
        <v>42</v>
      </c>
      <c r="C19" s="2">
        <v>-3.5</v>
      </c>
      <c r="D19" s="2">
        <v>-2.4</v>
      </c>
      <c r="E19" s="2">
        <v>-1.5</v>
      </c>
      <c r="F19" s="2">
        <v>-2.5</v>
      </c>
      <c r="G19" s="2">
        <v>-1</v>
      </c>
      <c r="H19" s="2">
        <v>-0.7</v>
      </c>
      <c r="I19" s="2">
        <v>2.7</v>
      </c>
      <c r="J19" s="2">
        <v>2.4</v>
      </c>
      <c r="K19" s="2">
        <v>2.2999999999999998</v>
      </c>
      <c r="L19" s="2">
        <v>1.1000000000000001</v>
      </c>
      <c r="M19" s="2">
        <v>2.2999999999999998</v>
      </c>
      <c r="N19" s="2">
        <v>-1.9</v>
      </c>
      <c r="O19" s="2">
        <v>1.3</v>
      </c>
      <c r="P19" s="2">
        <v>2.5</v>
      </c>
      <c r="Q19" s="2">
        <v>0.8</v>
      </c>
      <c r="R19" s="2">
        <v>0.3</v>
      </c>
      <c r="S19" s="2">
        <v>1</v>
      </c>
      <c r="T19" s="2">
        <v>-0.3</v>
      </c>
      <c r="U19" s="2">
        <v>-0.6</v>
      </c>
      <c r="V19" s="2">
        <v>1.8</v>
      </c>
      <c r="W19" s="27">
        <v>2.6</v>
      </c>
    </row>
    <row r="20" spans="1:23" ht="12.75" customHeight="1" x14ac:dyDescent="0.25">
      <c r="A20" s="4" t="s">
        <v>43</v>
      </c>
      <c r="B20" s="4" t="s">
        <v>44</v>
      </c>
      <c r="C20" s="2">
        <v>-1.9</v>
      </c>
      <c r="D20" s="2">
        <v>3.6</v>
      </c>
      <c r="E20" s="2">
        <v>-2.6</v>
      </c>
      <c r="F20" s="2">
        <v>-1.5</v>
      </c>
      <c r="G20" s="2">
        <v>-0.5</v>
      </c>
      <c r="H20" s="2">
        <v>3.2</v>
      </c>
      <c r="I20" s="2">
        <v>11.3</v>
      </c>
      <c r="J20" s="2">
        <v>0.8</v>
      </c>
      <c r="K20" s="2">
        <v>-1.3</v>
      </c>
      <c r="L20" s="2">
        <v>-2.8</v>
      </c>
      <c r="M20" s="2">
        <v>0.1</v>
      </c>
      <c r="N20" s="2">
        <v>-5.2</v>
      </c>
      <c r="O20" s="2">
        <v>5.8</v>
      </c>
      <c r="P20" s="2">
        <v>0</v>
      </c>
      <c r="Q20" s="2">
        <v>3.2</v>
      </c>
      <c r="R20" s="2">
        <v>7.4</v>
      </c>
      <c r="S20" s="2">
        <v>6.4</v>
      </c>
      <c r="T20" s="2">
        <v>-2.9</v>
      </c>
      <c r="U20" s="2">
        <v>0.4</v>
      </c>
      <c r="V20" s="2">
        <v>3.1</v>
      </c>
      <c r="W20" s="27">
        <v>6.1</v>
      </c>
    </row>
    <row r="21" spans="1:23" ht="12.75" customHeight="1" x14ac:dyDescent="0.25">
      <c r="A21" s="4" t="s">
        <v>45</v>
      </c>
      <c r="B21" s="4" t="s">
        <v>46</v>
      </c>
      <c r="C21" s="2">
        <v>1.4</v>
      </c>
      <c r="D21" s="2">
        <v>2.6</v>
      </c>
      <c r="E21" s="2">
        <v>1.4</v>
      </c>
      <c r="F21" s="2">
        <v>0.6</v>
      </c>
      <c r="G21" s="2">
        <v>1</v>
      </c>
      <c r="H21" s="2">
        <v>0.5</v>
      </c>
      <c r="I21" s="2">
        <v>3.4</v>
      </c>
      <c r="J21" s="2">
        <v>7</v>
      </c>
      <c r="K21" s="2">
        <v>8</v>
      </c>
      <c r="L21" s="2">
        <v>2.1</v>
      </c>
      <c r="M21" s="2">
        <v>2.1</v>
      </c>
      <c r="N21" s="2">
        <v>1.9</v>
      </c>
      <c r="O21" s="2">
        <v>-0.6</v>
      </c>
      <c r="P21" s="2">
        <v>1.2</v>
      </c>
      <c r="Q21" s="2">
        <v>2.4</v>
      </c>
      <c r="R21" s="2">
        <v>2.8</v>
      </c>
      <c r="S21" s="2">
        <v>3.2</v>
      </c>
      <c r="T21" s="2">
        <v>2.9</v>
      </c>
      <c r="U21" s="2">
        <v>2.7</v>
      </c>
      <c r="V21" s="2">
        <v>2.5</v>
      </c>
      <c r="W21" s="27">
        <v>3.4</v>
      </c>
    </row>
    <row r="22" spans="1:23" ht="12.75" customHeight="1" x14ac:dyDescent="0.25">
      <c r="A22" s="4" t="s">
        <v>47</v>
      </c>
      <c r="B22" s="4" t="s">
        <v>48</v>
      </c>
      <c r="C22" s="2">
        <v>-4.5</v>
      </c>
      <c r="D22" s="2">
        <v>-5.2</v>
      </c>
      <c r="E22" s="2">
        <v>4.4000000000000004</v>
      </c>
      <c r="F22" s="2">
        <v>-4</v>
      </c>
      <c r="G22" s="2">
        <v>-0.3</v>
      </c>
      <c r="H22" s="2">
        <v>2.6</v>
      </c>
      <c r="I22" s="2">
        <v>20.399999999999999</v>
      </c>
      <c r="J22" s="2">
        <v>11.1</v>
      </c>
      <c r="K22" s="2">
        <v>16.7</v>
      </c>
      <c r="L22" s="2">
        <v>6.5</v>
      </c>
      <c r="M22" s="2">
        <v>8.3000000000000007</v>
      </c>
      <c r="N22" s="2">
        <v>-19.3</v>
      </c>
      <c r="O22" s="2">
        <v>14.5</v>
      </c>
      <c r="P22" s="2">
        <v>11.2</v>
      </c>
      <c r="Q22" s="2">
        <v>-4</v>
      </c>
      <c r="R22" s="2">
        <v>-5.5</v>
      </c>
      <c r="S22" s="2">
        <v>0.9</v>
      </c>
      <c r="T22" s="2">
        <v>-9.1999999999999993</v>
      </c>
      <c r="U22" s="2">
        <v>-5.5</v>
      </c>
      <c r="V22" s="2">
        <v>10.199999999999999</v>
      </c>
      <c r="W22" s="27">
        <v>8.6999999999999993</v>
      </c>
    </row>
    <row r="23" spans="1:23" ht="12.75" customHeight="1" x14ac:dyDescent="0.25">
      <c r="A23" s="4" t="s">
        <v>49</v>
      </c>
      <c r="B23" s="4" t="s">
        <v>50</v>
      </c>
      <c r="C23" s="2">
        <v>1</v>
      </c>
      <c r="D23" s="2">
        <v>0.4</v>
      </c>
      <c r="E23" s="2">
        <v>1</v>
      </c>
      <c r="F23" s="2">
        <v>0.5</v>
      </c>
      <c r="G23" s="2">
        <v>0.3</v>
      </c>
      <c r="H23" s="2">
        <v>0.6</v>
      </c>
      <c r="I23" s="2">
        <v>6.9</v>
      </c>
      <c r="J23" s="2">
        <v>5.7</v>
      </c>
      <c r="K23" s="2">
        <v>4.0999999999999996</v>
      </c>
      <c r="L23" s="2">
        <v>3.9</v>
      </c>
      <c r="M23" s="2">
        <v>7.7</v>
      </c>
      <c r="N23" s="2">
        <v>0</v>
      </c>
      <c r="O23" s="2">
        <v>0.6</v>
      </c>
      <c r="P23" s="2">
        <v>3.5</v>
      </c>
      <c r="Q23" s="2">
        <v>1.4</v>
      </c>
      <c r="R23" s="2">
        <v>0.5</v>
      </c>
      <c r="S23" s="2">
        <v>0.8</v>
      </c>
      <c r="T23" s="2">
        <v>0.1</v>
      </c>
      <c r="U23" s="2">
        <v>-0.6</v>
      </c>
      <c r="V23" s="2">
        <v>1.5</v>
      </c>
      <c r="W23" s="27">
        <v>4.3</v>
      </c>
    </row>
    <row r="24" spans="1:23" ht="12.75" customHeight="1" x14ac:dyDescent="0.25">
      <c r="A24" s="4" t="s">
        <v>51</v>
      </c>
      <c r="B24" s="4" t="s">
        <v>52</v>
      </c>
      <c r="C24" s="2">
        <v>0.8</v>
      </c>
      <c r="D24" s="2">
        <v>1.1000000000000001</v>
      </c>
      <c r="E24" s="2">
        <v>0.8</v>
      </c>
      <c r="F24" s="2">
        <v>0.9</v>
      </c>
      <c r="G24" s="2">
        <v>0.4</v>
      </c>
      <c r="H24" s="2">
        <v>0.6</v>
      </c>
      <c r="I24" s="2">
        <v>2.2999999999999998</v>
      </c>
      <c r="J24" s="2">
        <v>4</v>
      </c>
      <c r="K24" s="2">
        <v>3.2</v>
      </c>
      <c r="L24" s="2">
        <v>3.1</v>
      </c>
      <c r="M24" s="2">
        <v>4.2</v>
      </c>
      <c r="N24" s="2">
        <v>2.5</v>
      </c>
      <c r="O24" s="2">
        <v>0.2</v>
      </c>
      <c r="P24" s="2">
        <v>2.5</v>
      </c>
      <c r="Q24" s="2">
        <v>2.2000000000000002</v>
      </c>
      <c r="R24" s="2">
        <v>1.6</v>
      </c>
      <c r="S24" s="2">
        <v>1.7</v>
      </c>
      <c r="T24" s="2">
        <v>1.2</v>
      </c>
      <c r="U24" s="2">
        <v>0.6</v>
      </c>
      <c r="V24" s="2">
        <v>1.1000000000000001</v>
      </c>
      <c r="W24" s="27">
        <v>2</v>
      </c>
    </row>
    <row r="25" spans="1:23" ht="12.75" customHeight="1" x14ac:dyDescent="0.25">
      <c r="A25" s="4" t="s">
        <v>53</v>
      </c>
      <c r="B25" s="4" t="s">
        <v>54</v>
      </c>
      <c r="C25" s="2">
        <v>-14.4</v>
      </c>
      <c r="D25" s="2">
        <v>-12.2</v>
      </c>
      <c r="E25" s="2">
        <v>-10.199999999999999</v>
      </c>
      <c r="F25" s="2">
        <v>-11.2</v>
      </c>
      <c r="G25" s="2">
        <v>-4.8</v>
      </c>
      <c r="H25" s="2">
        <v>-7.7</v>
      </c>
      <c r="I25" s="2">
        <v>-5.8</v>
      </c>
      <c r="J25" s="2">
        <v>-4.0999999999999996</v>
      </c>
      <c r="K25" s="2">
        <v>-5.7</v>
      </c>
      <c r="L25" s="2">
        <v>-6.4</v>
      </c>
      <c r="M25" s="2">
        <v>-7</v>
      </c>
      <c r="N25" s="2">
        <v>-4.5999999999999996</v>
      </c>
      <c r="O25" s="2">
        <v>-3.6</v>
      </c>
      <c r="P25" s="2">
        <v>-2</v>
      </c>
      <c r="Q25" s="2">
        <v>-1.7</v>
      </c>
      <c r="R25" s="2">
        <v>-1.3</v>
      </c>
      <c r="S25" s="2">
        <v>-1.7</v>
      </c>
      <c r="T25" s="2">
        <v>-1.4</v>
      </c>
      <c r="U25" s="2">
        <v>-2.9</v>
      </c>
      <c r="V25" s="2">
        <v>-0.4</v>
      </c>
      <c r="W25" s="27">
        <v>-0.5</v>
      </c>
    </row>
    <row r="26" spans="1:23" ht="12.75" customHeight="1" x14ac:dyDescent="0.25">
      <c r="A26" s="4" t="s">
        <v>55</v>
      </c>
      <c r="B26" s="4" t="s">
        <v>56</v>
      </c>
      <c r="C26" s="2">
        <v>-0.4</v>
      </c>
      <c r="D26" s="2">
        <v>-0.6</v>
      </c>
      <c r="E26" s="2">
        <v>1.1000000000000001</v>
      </c>
      <c r="F26" s="2">
        <v>-0.1</v>
      </c>
      <c r="G26" s="2">
        <v>-0.8</v>
      </c>
      <c r="H26" s="2">
        <v>-0.4</v>
      </c>
      <c r="I26" s="2">
        <v>3.6</v>
      </c>
      <c r="J26" s="2">
        <v>4.5999999999999996</v>
      </c>
      <c r="K26" s="2">
        <v>7.6</v>
      </c>
      <c r="L26" s="2">
        <v>4.5999999999999996</v>
      </c>
      <c r="M26" s="2">
        <v>4.7</v>
      </c>
      <c r="N26" s="2">
        <v>0.9</v>
      </c>
      <c r="O26" s="2">
        <v>2.1</v>
      </c>
      <c r="P26" s="2">
        <v>3</v>
      </c>
      <c r="Q26" s="2">
        <v>1.9</v>
      </c>
      <c r="R26" s="2">
        <v>-0.1</v>
      </c>
      <c r="S26" s="2">
        <v>0.1</v>
      </c>
      <c r="T26" s="2">
        <v>-0.6</v>
      </c>
      <c r="U26" s="2">
        <v>-1.2</v>
      </c>
      <c r="V26" s="2">
        <v>1.6</v>
      </c>
      <c r="W26" s="27">
        <v>4.0999999999999996</v>
      </c>
    </row>
    <row r="27" spans="1:23" ht="12.75" customHeight="1" x14ac:dyDescent="0.25">
      <c r="A27" s="4" t="s">
        <v>57</v>
      </c>
      <c r="B27" s="4" t="s">
        <v>58</v>
      </c>
      <c r="C27" s="2">
        <v>-0.9</v>
      </c>
      <c r="D27" s="2">
        <v>0.3</v>
      </c>
      <c r="E27" s="2">
        <v>0.4</v>
      </c>
      <c r="F27" s="2">
        <v>-0.5</v>
      </c>
      <c r="G27" s="2">
        <v>-1.3</v>
      </c>
      <c r="H27" s="2">
        <v>-0.2</v>
      </c>
      <c r="I27" s="2">
        <v>1.1000000000000001</v>
      </c>
      <c r="J27" s="2">
        <v>0.3</v>
      </c>
      <c r="K27" s="2">
        <v>-0.3</v>
      </c>
      <c r="L27" s="2">
        <v>1.1000000000000001</v>
      </c>
      <c r="M27" s="2">
        <v>2</v>
      </c>
      <c r="N27" s="2">
        <v>1</v>
      </c>
      <c r="O27" s="2">
        <v>0.8</v>
      </c>
      <c r="P27" s="2">
        <v>1.5</v>
      </c>
      <c r="Q27" s="2">
        <v>2</v>
      </c>
      <c r="R27" s="2">
        <v>0.7</v>
      </c>
      <c r="S27" s="2">
        <v>1.3</v>
      </c>
      <c r="T27" s="2">
        <v>1.5</v>
      </c>
      <c r="U27" s="2">
        <v>-0.2</v>
      </c>
      <c r="V27" s="2">
        <v>1.1000000000000001</v>
      </c>
      <c r="W27" s="27">
        <v>1.5</v>
      </c>
    </row>
    <row r="28" spans="1:23" ht="12.75" customHeight="1" x14ac:dyDescent="0.25">
      <c r="A28" s="4" t="s">
        <v>59</v>
      </c>
      <c r="B28" s="4" t="s">
        <v>60</v>
      </c>
      <c r="C28" s="2">
        <v>0.7</v>
      </c>
      <c r="D28" s="2">
        <v>1.1000000000000001</v>
      </c>
      <c r="E28" s="2">
        <v>2.8</v>
      </c>
      <c r="F28" s="2">
        <v>2.5</v>
      </c>
      <c r="G28" s="2">
        <v>0.9</v>
      </c>
      <c r="H28" s="2">
        <v>2.6</v>
      </c>
      <c r="I28" s="2">
        <v>3.4</v>
      </c>
      <c r="J28" s="2">
        <v>3.4</v>
      </c>
      <c r="K28" s="2">
        <v>3.3</v>
      </c>
      <c r="L28" s="2">
        <v>2.1</v>
      </c>
      <c r="M28" s="2">
        <v>2.8</v>
      </c>
      <c r="N28" s="2">
        <v>1.5</v>
      </c>
      <c r="O28" s="2">
        <v>1.1000000000000001</v>
      </c>
      <c r="P28" s="2">
        <v>2.2000000000000002</v>
      </c>
      <c r="Q28" s="2">
        <v>1.7</v>
      </c>
      <c r="R28" s="2">
        <v>1.4</v>
      </c>
      <c r="S28" s="2">
        <v>1.4</v>
      </c>
      <c r="T28" s="2">
        <v>1</v>
      </c>
      <c r="U28" s="2">
        <v>0.5</v>
      </c>
      <c r="V28" s="2">
        <v>1</v>
      </c>
      <c r="W28" s="27">
        <v>1.5</v>
      </c>
    </row>
    <row r="29" spans="1:23" ht="12.75" customHeight="1" x14ac:dyDescent="0.25">
      <c r="A29" s="4" t="s">
        <v>61</v>
      </c>
      <c r="B29" s="4" t="s">
        <v>62</v>
      </c>
      <c r="C29" s="2">
        <v>1.2</v>
      </c>
      <c r="D29" s="2">
        <v>1.3</v>
      </c>
      <c r="E29" s="2">
        <v>1.5</v>
      </c>
      <c r="F29" s="2">
        <v>1.3</v>
      </c>
      <c r="G29" s="2">
        <v>1</v>
      </c>
      <c r="H29" s="2">
        <v>0.9</v>
      </c>
      <c r="I29" s="2">
        <v>1.9</v>
      </c>
      <c r="J29" s="2">
        <v>3.6</v>
      </c>
      <c r="K29" s="2">
        <v>3.1</v>
      </c>
      <c r="L29" s="2">
        <v>2.2000000000000002</v>
      </c>
      <c r="M29" s="2">
        <v>3.5</v>
      </c>
      <c r="N29" s="2">
        <v>2.7</v>
      </c>
      <c r="O29" s="2">
        <v>0.1</v>
      </c>
      <c r="P29" s="2">
        <v>1.9</v>
      </c>
      <c r="Q29" s="2">
        <v>2.6</v>
      </c>
      <c r="R29" s="2">
        <v>1.4</v>
      </c>
      <c r="S29" s="2">
        <v>1.9</v>
      </c>
      <c r="T29" s="2">
        <v>1.2</v>
      </c>
      <c r="U29" s="2">
        <v>0.6</v>
      </c>
      <c r="V29" s="2">
        <v>1.6</v>
      </c>
      <c r="W29" s="27">
        <v>2.5</v>
      </c>
    </row>
    <row r="30" spans="1:23" ht="12.75" customHeight="1" x14ac:dyDescent="0.25">
      <c r="A30" s="4" t="s">
        <v>63</v>
      </c>
      <c r="B30" s="4" t="s">
        <v>64</v>
      </c>
      <c r="C30" s="2">
        <v>0.7</v>
      </c>
      <c r="D30" s="2">
        <v>0.9</v>
      </c>
      <c r="E30" s="2">
        <v>0.8</v>
      </c>
      <c r="F30" s="2">
        <v>1</v>
      </c>
      <c r="G30" s="2">
        <v>0.7</v>
      </c>
      <c r="H30" s="2">
        <v>1.2</v>
      </c>
      <c r="I30" s="2">
        <v>1.6</v>
      </c>
      <c r="J30" s="2">
        <v>2.1</v>
      </c>
      <c r="K30" s="2">
        <v>2.4</v>
      </c>
      <c r="L30" s="2">
        <v>2.1</v>
      </c>
      <c r="M30" s="2">
        <v>2.8</v>
      </c>
      <c r="N30" s="2">
        <v>1</v>
      </c>
      <c r="O30" s="2">
        <v>1.2</v>
      </c>
      <c r="P30" s="2">
        <v>2.4</v>
      </c>
      <c r="Q30" s="2">
        <v>1.3</v>
      </c>
      <c r="R30" s="2">
        <v>1.1000000000000001</v>
      </c>
      <c r="S30" s="2">
        <v>0.5</v>
      </c>
      <c r="T30" s="2">
        <v>1</v>
      </c>
      <c r="U30" s="2">
        <v>0.3</v>
      </c>
      <c r="V30" s="2">
        <v>0.9</v>
      </c>
      <c r="W30" s="27">
        <v>1.4</v>
      </c>
    </row>
    <row r="31" spans="1:23" ht="12.75" customHeight="1" x14ac:dyDescent="0.25">
      <c r="A31" s="4" t="s">
        <v>65</v>
      </c>
      <c r="B31" s="4" t="s">
        <v>66</v>
      </c>
      <c r="C31" s="2">
        <v>-2.1</v>
      </c>
      <c r="D31" s="2">
        <v>2.1</v>
      </c>
      <c r="E31" s="2">
        <v>7.5</v>
      </c>
      <c r="F31" s="2">
        <v>0.5</v>
      </c>
      <c r="G31" s="2">
        <v>-1.1000000000000001</v>
      </c>
      <c r="H31" s="2">
        <v>5.3</v>
      </c>
      <c r="I31" s="2">
        <v>6.7</v>
      </c>
      <c r="J31" s="2">
        <v>9.9</v>
      </c>
      <c r="K31" s="2">
        <v>6.4</v>
      </c>
      <c r="L31" s="2">
        <v>5.4</v>
      </c>
      <c r="M31" s="2">
        <v>13.1</v>
      </c>
      <c r="N31" s="2">
        <v>-10.9</v>
      </c>
      <c r="O31" s="2">
        <v>9.6</v>
      </c>
      <c r="P31" s="2">
        <v>13.7</v>
      </c>
      <c r="Q31" s="2">
        <v>1.6</v>
      </c>
      <c r="R31" s="2">
        <v>-0.2</v>
      </c>
      <c r="S31" s="2">
        <v>0.3</v>
      </c>
      <c r="T31" s="2">
        <v>-10.9</v>
      </c>
      <c r="U31" s="2">
        <v>-4.9000000000000004</v>
      </c>
      <c r="V31" s="2">
        <v>6</v>
      </c>
      <c r="W31" s="27">
        <v>6.4</v>
      </c>
    </row>
    <row r="32" spans="1:23" ht="12.75" customHeight="1" x14ac:dyDescent="0.25">
      <c r="A32" s="4" t="s">
        <v>67</v>
      </c>
      <c r="B32" s="4" t="s">
        <v>68</v>
      </c>
      <c r="C32" s="2">
        <v>-0.7</v>
      </c>
      <c r="D32" s="2">
        <v>2.2999999999999998</v>
      </c>
      <c r="E32" s="2">
        <v>2.1</v>
      </c>
      <c r="F32" s="2">
        <v>4.0999999999999996</v>
      </c>
      <c r="G32" s="2">
        <v>-0.1</v>
      </c>
      <c r="H32" s="2">
        <v>4.0999999999999996</v>
      </c>
      <c r="I32" s="2">
        <v>5</v>
      </c>
      <c r="J32" s="2">
        <v>1.2</v>
      </c>
      <c r="K32" s="2">
        <v>0.2</v>
      </c>
      <c r="L32" s="2">
        <v>7.4</v>
      </c>
      <c r="M32" s="2">
        <v>9.3000000000000007</v>
      </c>
      <c r="N32" s="2">
        <v>-1.6</v>
      </c>
      <c r="O32" s="2">
        <v>4.0999999999999996</v>
      </c>
      <c r="P32" s="2">
        <v>8.6999999999999993</v>
      </c>
      <c r="Q32" s="2">
        <v>3.8</v>
      </c>
      <c r="R32" s="2">
        <v>1</v>
      </c>
      <c r="S32" s="2">
        <v>3.7</v>
      </c>
      <c r="T32" s="2">
        <v>-3.7</v>
      </c>
      <c r="U32" s="2">
        <v>-2.2999999999999998</v>
      </c>
      <c r="V32" s="2">
        <v>1.4</v>
      </c>
      <c r="W32" s="27">
        <v>0.3</v>
      </c>
    </row>
    <row r="33" spans="1:23" ht="12.75" customHeight="1" x14ac:dyDescent="0.25">
      <c r="A33" s="4" t="s">
        <v>69</v>
      </c>
      <c r="B33" s="4" t="s">
        <v>70</v>
      </c>
      <c r="C33" s="2">
        <v>-0.2</v>
      </c>
      <c r="D33" s="2">
        <v>-2.4</v>
      </c>
      <c r="E33" s="2">
        <v>0.3</v>
      </c>
      <c r="F33" s="2">
        <v>0.1</v>
      </c>
      <c r="G33" s="2">
        <v>-1.1000000000000001</v>
      </c>
      <c r="H33" s="2">
        <v>0.2</v>
      </c>
      <c r="I33" s="2">
        <v>1.8</v>
      </c>
      <c r="J33" s="2">
        <v>3.5</v>
      </c>
      <c r="K33" s="2">
        <v>3.3</v>
      </c>
      <c r="L33" s="2">
        <v>1.4</v>
      </c>
      <c r="M33" s="2">
        <v>3.4</v>
      </c>
      <c r="N33" s="2">
        <v>1.1000000000000001</v>
      </c>
      <c r="O33" s="2">
        <v>2.5</v>
      </c>
      <c r="P33" s="2">
        <v>8.6</v>
      </c>
      <c r="Q33" s="2">
        <v>0.3</v>
      </c>
      <c r="R33" s="2">
        <v>0.8</v>
      </c>
      <c r="S33" s="2">
        <v>1.6</v>
      </c>
      <c r="T33" s="2">
        <v>-0.6</v>
      </c>
      <c r="U33" s="2">
        <v>-0.4</v>
      </c>
      <c r="V33" s="2">
        <v>0.8</v>
      </c>
      <c r="W33" s="27">
        <v>3</v>
      </c>
    </row>
    <row r="34" spans="1:23" ht="12.75" customHeight="1" x14ac:dyDescent="0.25">
      <c r="A34" s="4" t="s">
        <v>71</v>
      </c>
      <c r="B34" s="4" t="s">
        <v>72</v>
      </c>
      <c r="C34" s="2">
        <v>0.8</v>
      </c>
      <c r="D34" s="2">
        <v>0.2</v>
      </c>
      <c r="E34" s="2">
        <v>0.5</v>
      </c>
      <c r="F34" s="2">
        <v>0.2</v>
      </c>
      <c r="G34" s="2">
        <v>-0.5</v>
      </c>
      <c r="H34" s="2">
        <v>0.7</v>
      </c>
      <c r="I34" s="2">
        <v>0.6</v>
      </c>
      <c r="J34" s="2">
        <v>0.7</v>
      </c>
      <c r="K34" s="2">
        <v>1</v>
      </c>
      <c r="L34" s="2">
        <v>1.4</v>
      </c>
      <c r="M34" s="2">
        <v>1.8</v>
      </c>
      <c r="N34" s="2">
        <v>1.7</v>
      </c>
      <c r="O34" s="2">
        <v>0.6</v>
      </c>
      <c r="P34" s="2">
        <v>2.2999999999999998</v>
      </c>
      <c r="Q34" s="2">
        <v>2.6</v>
      </c>
      <c r="R34" s="2">
        <v>2.7</v>
      </c>
      <c r="S34" s="2">
        <v>1.9</v>
      </c>
      <c r="T34" s="2">
        <v>1.4</v>
      </c>
      <c r="U34" s="2">
        <v>0</v>
      </c>
      <c r="V34" s="2">
        <v>1</v>
      </c>
      <c r="W34" s="27">
        <v>0.8</v>
      </c>
    </row>
    <row r="35" spans="1:23" ht="12.75" customHeight="1" x14ac:dyDescent="0.25">
      <c r="A35" s="4" t="s">
        <v>73</v>
      </c>
      <c r="B35" s="4" t="s">
        <v>74</v>
      </c>
      <c r="C35" s="2">
        <v>2.4</v>
      </c>
      <c r="D35" s="2">
        <v>0.3</v>
      </c>
      <c r="E35" s="2">
        <v>8.3000000000000007</v>
      </c>
      <c r="F35" s="2">
        <v>-0.3</v>
      </c>
      <c r="G35" s="2">
        <v>-2.2000000000000002</v>
      </c>
      <c r="H35" s="2">
        <v>0.6</v>
      </c>
      <c r="I35" s="2">
        <v>2.7</v>
      </c>
      <c r="J35" s="2">
        <v>4.9000000000000004</v>
      </c>
      <c r="K35" s="2">
        <v>5.9</v>
      </c>
      <c r="L35" s="2">
        <v>2.9</v>
      </c>
      <c r="M35" s="2">
        <v>6.7</v>
      </c>
      <c r="N35" s="2">
        <v>0.2</v>
      </c>
      <c r="O35" s="2">
        <v>3.9</v>
      </c>
      <c r="P35" s="2">
        <v>3.5</v>
      </c>
      <c r="Q35" s="2">
        <v>0.2</v>
      </c>
      <c r="R35" s="2">
        <v>2.8</v>
      </c>
      <c r="S35" s="2">
        <v>1.3</v>
      </c>
      <c r="T35" s="2">
        <v>-0.2</v>
      </c>
      <c r="U35" s="2">
        <v>-1.2</v>
      </c>
      <c r="V35" s="2">
        <v>3.8</v>
      </c>
      <c r="W35" s="27">
        <v>4.2</v>
      </c>
    </row>
    <row r="36" spans="1:23" ht="12.75" customHeight="1" x14ac:dyDescent="0.25">
      <c r="A36" s="4" t="s">
        <v>75</v>
      </c>
      <c r="B36" s="4" t="s">
        <v>76</v>
      </c>
      <c r="C36" s="2">
        <v>1.6</v>
      </c>
      <c r="D36" s="2">
        <v>1.6</v>
      </c>
      <c r="E36" s="2">
        <v>1.8</v>
      </c>
      <c r="F36" s="2">
        <v>-0.6</v>
      </c>
      <c r="G36" s="2">
        <v>-2.9</v>
      </c>
      <c r="H36" s="2">
        <v>0.7</v>
      </c>
      <c r="I36" s="2">
        <v>1.1000000000000001</v>
      </c>
      <c r="J36" s="2">
        <v>3.8</v>
      </c>
      <c r="K36" s="2">
        <v>4.0999999999999996</v>
      </c>
      <c r="L36" s="2">
        <v>1.4</v>
      </c>
      <c r="M36" s="2">
        <v>1.7</v>
      </c>
      <c r="N36" s="2">
        <v>-0.2</v>
      </c>
      <c r="O36" s="2">
        <v>0.2</v>
      </c>
      <c r="P36" s="2">
        <v>1.6</v>
      </c>
      <c r="Q36" s="2">
        <v>0.2</v>
      </c>
      <c r="R36" s="2">
        <v>0.5</v>
      </c>
      <c r="S36" s="2">
        <v>0.5</v>
      </c>
      <c r="T36" s="2">
        <v>0.4</v>
      </c>
      <c r="U36" s="2">
        <v>0.1</v>
      </c>
      <c r="V36" s="2">
        <v>0.7</v>
      </c>
      <c r="W36" s="27">
        <v>1</v>
      </c>
    </row>
    <row r="37" spans="1:23" ht="12.75" customHeight="1" x14ac:dyDescent="0.25">
      <c r="A37" s="4" t="s">
        <v>77</v>
      </c>
      <c r="B37" s="4" t="s">
        <v>78</v>
      </c>
      <c r="C37" s="2">
        <v>-21.3</v>
      </c>
      <c r="D37" s="2">
        <v>14.4</v>
      </c>
      <c r="E37" s="2">
        <v>45.8</v>
      </c>
      <c r="F37" s="2">
        <v>-7.2</v>
      </c>
      <c r="G37" s="2">
        <v>-5</v>
      </c>
      <c r="H37" s="2">
        <v>21.3</v>
      </c>
      <c r="I37" s="2">
        <v>21.5</v>
      </c>
      <c r="J37" s="2">
        <v>34.5</v>
      </c>
      <c r="K37" s="2">
        <v>17.3</v>
      </c>
      <c r="L37" s="2">
        <v>9.9</v>
      </c>
      <c r="M37" s="2">
        <v>26.2</v>
      </c>
      <c r="N37" s="2">
        <v>-34.1</v>
      </c>
      <c r="O37" s="2">
        <v>28.9</v>
      </c>
      <c r="P37" s="2">
        <v>30.8</v>
      </c>
      <c r="Q37" s="2">
        <v>1.2</v>
      </c>
      <c r="R37" s="2">
        <v>-3.7</v>
      </c>
      <c r="S37" s="2">
        <v>-5.2</v>
      </c>
      <c r="T37" s="2">
        <v>-34.5</v>
      </c>
      <c r="U37" s="2">
        <v>-18.7</v>
      </c>
      <c r="V37" s="2">
        <v>21.9</v>
      </c>
      <c r="W37" s="27">
        <v>22.8</v>
      </c>
    </row>
    <row r="38" spans="1:23" ht="12.75" customHeight="1" x14ac:dyDescent="0.25">
      <c r="A38" s="4" t="s">
        <v>79</v>
      </c>
      <c r="B38" s="4" t="s">
        <v>80</v>
      </c>
      <c r="C38" s="2">
        <v>0.2</v>
      </c>
      <c r="D38" s="2">
        <v>0.4</v>
      </c>
      <c r="E38" s="2">
        <v>5.8</v>
      </c>
      <c r="F38" s="2">
        <v>0.6</v>
      </c>
      <c r="G38" s="2">
        <v>-0.2</v>
      </c>
      <c r="H38" s="2">
        <v>4.5999999999999996</v>
      </c>
      <c r="I38" s="2">
        <v>6.1</v>
      </c>
      <c r="J38" s="2">
        <v>9.8000000000000007</v>
      </c>
      <c r="K38" s="2">
        <v>6</v>
      </c>
      <c r="L38" s="2">
        <v>3.2</v>
      </c>
      <c r="M38" s="2">
        <v>11.8</v>
      </c>
      <c r="N38" s="2">
        <v>-4.7</v>
      </c>
      <c r="O38" s="2">
        <v>7.1</v>
      </c>
      <c r="P38" s="2">
        <v>11</v>
      </c>
      <c r="Q38" s="2">
        <v>-0.1</v>
      </c>
      <c r="R38" s="2">
        <v>0.8</v>
      </c>
      <c r="S38" s="2">
        <v>1.4</v>
      </c>
      <c r="T38" s="2">
        <v>-4.8</v>
      </c>
      <c r="U38" s="2">
        <v>-1.9</v>
      </c>
      <c r="V38" s="2">
        <v>5.6</v>
      </c>
      <c r="W38" s="27">
        <v>5.2</v>
      </c>
    </row>
    <row r="39" spans="1:23" ht="12.75" customHeight="1" x14ac:dyDescent="0.25">
      <c r="A39" s="4" t="s">
        <v>81</v>
      </c>
      <c r="B39" s="4" t="s">
        <v>82</v>
      </c>
      <c r="C39" s="2">
        <v>-0.7</v>
      </c>
      <c r="D39" s="2">
        <v>0.3</v>
      </c>
      <c r="E39" s="2">
        <v>2.4</v>
      </c>
      <c r="F39" s="2">
        <v>0.9</v>
      </c>
      <c r="G39" s="2">
        <v>-0.2</v>
      </c>
      <c r="H39" s="2">
        <v>2.1</v>
      </c>
      <c r="I39" s="2">
        <v>2.7</v>
      </c>
      <c r="J39" s="2">
        <v>7.2</v>
      </c>
      <c r="K39" s="2">
        <v>6.5</v>
      </c>
      <c r="L39" s="2">
        <v>0.3</v>
      </c>
      <c r="M39" s="2">
        <v>7.1</v>
      </c>
      <c r="N39" s="2">
        <v>-0.7</v>
      </c>
      <c r="O39" s="2">
        <v>2.8</v>
      </c>
      <c r="P39" s="2">
        <v>6.4</v>
      </c>
      <c r="Q39" s="2">
        <v>2.6</v>
      </c>
      <c r="R39" s="2">
        <v>2.1</v>
      </c>
      <c r="S39" s="2">
        <v>1</v>
      </c>
      <c r="T39" s="2">
        <v>-1.1000000000000001</v>
      </c>
      <c r="U39" s="2">
        <v>-1.2</v>
      </c>
      <c r="V39" s="2">
        <v>1.9</v>
      </c>
      <c r="W39" s="27">
        <v>3.1</v>
      </c>
    </row>
    <row r="40" spans="1:23" ht="12.75" customHeight="1" x14ac:dyDescent="0.25">
      <c r="A40" s="4" t="s">
        <v>83</v>
      </c>
      <c r="B40" s="5" t="s">
        <v>84</v>
      </c>
      <c r="C40" s="2">
        <v>-2</v>
      </c>
      <c r="D40" s="2">
        <v>0.5</v>
      </c>
      <c r="E40" s="2">
        <v>1.8</v>
      </c>
      <c r="F40" s="2">
        <v>-2.1</v>
      </c>
      <c r="G40" s="2">
        <v>-0.6</v>
      </c>
      <c r="H40" s="2">
        <v>0</v>
      </c>
      <c r="I40" s="2">
        <v>3.9</v>
      </c>
      <c r="J40" s="2">
        <v>3.4</v>
      </c>
      <c r="K40" s="2">
        <v>4.3</v>
      </c>
      <c r="L40" s="2">
        <v>2.2999999999999998</v>
      </c>
      <c r="M40" s="2">
        <v>3.2</v>
      </c>
      <c r="N40" s="2">
        <v>4.8</v>
      </c>
      <c r="O40" s="2">
        <v>0.9</v>
      </c>
      <c r="P40" s="2">
        <v>2.9</v>
      </c>
      <c r="Q40" s="2">
        <v>2.5</v>
      </c>
      <c r="R40" s="2">
        <v>1.8</v>
      </c>
      <c r="S40" s="2">
        <v>1.1000000000000001</v>
      </c>
      <c r="T40" s="2">
        <v>0.7</v>
      </c>
      <c r="U40" s="2">
        <v>0.5</v>
      </c>
      <c r="V40" s="2">
        <v>1.3</v>
      </c>
      <c r="W40" s="27">
        <v>2.4</v>
      </c>
    </row>
    <row r="41" spans="1:23" ht="12.75" customHeight="1" x14ac:dyDescent="0.25">
      <c r="A41" s="4" t="s">
        <v>85</v>
      </c>
      <c r="B41" s="5" t="s">
        <v>86</v>
      </c>
      <c r="C41" s="2">
        <v>-0.7</v>
      </c>
      <c r="D41" s="2">
        <v>0.8</v>
      </c>
      <c r="E41" s="2">
        <v>2</v>
      </c>
      <c r="F41" s="2">
        <v>0.3</v>
      </c>
      <c r="G41" s="2">
        <v>-0.5</v>
      </c>
      <c r="H41" s="2">
        <v>0.5</v>
      </c>
      <c r="I41" s="2">
        <v>2</v>
      </c>
      <c r="J41" s="2">
        <v>2.6</v>
      </c>
      <c r="K41" s="2">
        <v>3</v>
      </c>
      <c r="L41" s="2">
        <v>2.9</v>
      </c>
      <c r="M41" s="2">
        <v>2.1</v>
      </c>
      <c r="N41" s="2">
        <v>0.9</v>
      </c>
      <c r="O41" s="2">
        <v>0.9</v>
      </c>
      <c r="P41" s="2">
        <v>2</v>
      </c>
      <c r="Q41" s="2">
        <v>2.5</v>
      </c>
      <c r="R41" s="2">
        <v>1.4</v>
      </c>
      <c r="S41" s="2">
        <v>1.2</v>
      </c>
      <c r="T41" s="2">
        <v>1.4</v>
      </c>
      <c r="U41" s="2">
        <v>0</v>
      </c>
      <c r="V41" s="2">
        <v>0.3</v>
      </c>
      <c r="W41" s="27">
        <v>1.2</v>
      </c>
    </row>
    <row r="42" spans="1:23" ht="12.75" customHeight="1" x14ac:dyDescent="0.25">
      <c r="A42" s="4" t="s">
        <v>87</v>
      </c>
      <c r="B42" s="4" t="s">
        <v>205</v>
      </c>
      <c r="C42" s="2">
        <v>0</v>
      </c>
      <c r="D42" s="2">
        <v>2.7</v>
      </c>
      <c r="E42" s="2">
        <v>1.1000000000000001</v>
      </c>
      <c r="F42" s="2">
        <v>-1.5</v>
      </c>
      <c r="G42" s="2">
        <v>7</v>
      </c>
      <c r="H42" s="2">
        <v>0.9</v>
      </c>
      <c r="I42" s="2">
        <v>0.8</v>
      </c>
      <c r="J42" s="2">
        <v>2.7</v>
      </c>
      <c r="K42" s="2">
        <v>4.0999999999999996</v>
      </c>
      <c r="L42" s="2">
        <v>0.8</v>
      </c>
      <c r="M42" s="2">
        <v>-0.6</v>
      </c>
      <c r="N42" s="2">
        <v>2.7</v>
      </c>
      <c r="O42" s="2">
        <v>2.5</v>
      </c>
      <c r="P42" s="2">
        <v>3</v>
      </c>
      <c r="Q42" s="2">
        <v>0</v>
      </c>
      <c r="R42" s="2">
        <v>-1.4</v>
      </c>
      <c r="S42" s="2">
        <v>-0.5</v>
      </c>
      <c r="T42" s="2">
        <v>-0.6</v>
      </c>
      <c r="U42" s="2">
        <v>-4</v>
      </c>
      <c r="V42" s="2">
        <v>-1.8</v>
      </c>
      <c r="W42" s="27">
        <v>0.9</v>
      </c>
    </row>
    <row r="43" spans="1:23" ht="12.75" customHeight="1" x14ac:dyDescent="0.25">
      <c r="A43" s="4" t="s">
        <v>89</v>
      </c>
      <c r="B43" s="4" t="s">
        <v>206</v>
      </c>
      <c r="C43" s="2">
        <v>1.5</v>
      </c>
      <c r="D43" s="2">
        <v>2.1</v>
      </c>
      <c r="E43" s="2">
        <v>2.5</v>
      </c>
      <c r="F43" s="2">
        <v>5.0999999999999996</v>
      </c>
      <c r="G43" s="2">
        <v>2.2000000000000002</v>
      </c>
      <c r="H43" s="2">
        <v>3.8</v>
      </c>
      <c r="I43" s="2">
        <v>4.5</v>
      </c>
      <c r="J43" s="2">
        <v>6.3</v>
      </c>
      <c r="K43" s="2">
        <v>3.3</v>
      </c>
      <c r="L43" s="2">
        <v>3</v>
      </c>
      <c r="M43" s="2">
        <v>5.9</v>
      </c>
      <c r="N43" s="2">
        <v>1.7</v>
      </c>
      <c r="O43" s="2">
        <v>-2.2000000000000002</v>
      </c>
      <c r="P43" s="2">
        <v>4.9000000000000004</v>
      </c>
      <c r="Q43" s="2">
        <v>4.3</v>
      </c>
      <c r="R43" s="2">
        <v>2</v>
      </c>
      <c r="S43" s="2">
        <v>3.2</v>
      </c>
      <c r="T43" s="2">
        <v>4.9000000000000004</v>
      </c>
      <c r="U43" s="2">
        <v>3.2</v>
      </c>
      <c r="V43" s="2">
        <v>1</v>
      </c>
      <c r="W43" s="27">
        <v>3.1</v>
      </c>
    </row>
    <row r="44" spans="1:23" ht="12.75" customHeight="1" x14ac:dyDescent="0.25">
      <c r="A44" s="4" t="s">
        <v>91</v>
      </c>
      <c r="B44" s="4" t="s">
        <v>207</v>
      </c>
      <c r="C44" s="2">
        <v>0</v>
      </c>
      <c r="D44" s="2">
        <v>-0.5</v>
      </c>
      <c r="E44" s="2">
        <v>0.4</v>
      </c>
      <c r="F44" s="2">
        <v>0</v>
      </c>
      <c r="G44" s="2">
        <v>-5.7</v>
      </c>
      <c r="H44" s="2">
        <v>-3.1</v>
      </c>
      <c r="I44" s="2">
        <v>0.4</v>
      </c>
      <c r="J44" s="2">
        <v>1</v>
      </c>
      <c r="K44" s="2">
        <v>1.4</v>
      </c>
      <c r="L44" s="2">
        <v>2.4</v>
      </c>
      <c r="M44" s="2">
        <v>3.4</v>
      </c>
      <c r="N44" s="2">
        <v>-2.2000000000000002</v>
      </c>
      <c r="O44" s="2">
        <v>6.3</v>
      </c>
      <c r="P44" s="2">
        <v>0.5</v>
      </c>
      <c r="Q44" s="2">
        <v>6.6</v>
      </c>
      <c r="R44" s="2">
        <v>0.3</v>
      </c>
      <c r="S44" s="2">
        <v>0.2</v>
      </c>
      <c r="T44" s="2">
        <v>-0.1</v>
      </c>
      <c r="U44" s="2">
        <v>0.5</v>
      </c>
      <c r="V44" s="2">
        <v>-0.5</v>
      </c>
      <c r="W44" s="27">
        <v>-0.4</v>
      </c>
    </row>
    <row r="45" spans="1:23" ht="12.75" customHeight="1" x14ac:dyDescent="0.25">
      <c r="A45" s="4" t="s">
        <v>93</v>
      </c>
      <c r="B45" s="4" t="s">
        <v>208</v>
      </c>
      <c r="C45" s="2">
        <v>-1.8</v>
      </c>
      <c r="D45" s="2">
        <v>0</v>
      </c>
      <c r="E45" s="2">
        <v>2.6</v>
      </c>
      <c r="F45" s="2">
        <v>-0.2</v>
      </c>
      <c r="G45" s="2">
        <v>-2.5</v>
      </c>
      <c r="H45" s="2">
        <v>0.4</v>
      </c>
      <c r="I45" s="2">
        <v>2.2999999999999998</v>
      </c>
      <c r="J45" s="2">
        <v>2.1</v>
      </c>
      <c r="K45" s="2">
        <v>2.9</v>
      </c>
      <c r="L45" s="2">
        <v>3.6</v>
      </c>
      <c r="M45" s="2">
        <v>1.5</v>
      </c>
      <c r="N45" s="2">
        <v>1.2</v>
      </c>
      <c r="O45" s="2">
        <v>-0.3</v>
      </c>
      <c r="P45" s="2">
        <v>1.5</v>
      </c>
      <c r="Q45" s="2">
        <v>1.5</v>
      </c>
      <c r="R45" s="2">
        <v>2.2999999999999998</v>
      </c>
      <c r="S45" s="2">
        <v>1.4</v>
      </c>
      <c r="T45" s="2">
        <v>1.6</v>
      </c>
      <c r="U45" s="2">
        <v>0.4</v>
      </c>
      <c r="V45" s="2">
        <v>1</v>
      </c>
      <c r="W45" s="27">
        <v>1.1000000000000001</v>
      </c>
    </row>
    <row r="46" spans="1:23" ht="12.75" customHeight="1" x14ac:dyDescent="0.25">
      <c r="A46" s="4" t="s">
        <v>95</v>
      </c>
      <c r="B46" s="5" t="s">
        <v>88</v>
      </c>
      <c r="C46" s="2">
        <v>0.7</v>
      </c>
      <c r="D46" s="2">
        <v>3</v>
      </c>
      <c r="E46" s="2">
        <v>7.1</v>
      </c>
      <c r="F46" s="2">
        <v>3.8</v>
      </c>
      <c r="G46" s="2">
        <v>1.5</v>
      </c>
      <c r="H46" s="2">
        <v>2.7</v>
      </c>
      <c r="I46" s="2">
        <v>3</v>
      </c>
      <c r="J46" s="2">
        <v>4.9000000000000004</v>
      </c>
      <c r="K46" s="2">
        <v>4.2</v>
      </c>
      <c r="L46" s="2">
        <v>2.8</v>
      </c>
      <c r="M46" s="2">
        <v>6.9</v>
      </c>
      <c r="N46" s="2">
        <v>-4</v>
      </c>
      <c r="O46" s="2">
        <v>3.8</v>
      </c>
      <c r="P46" s="2">
        <v>5.2</v>
      </c>
      <c r="Q46" s="2">
        <v>2.8</v>
      </c>
      <c r="R46" s="2">
        <v>1.6</v>
      </c>
      <c r="S46" s="2">
        <v>1.7</v>
      </c>
      <c r="T46" s="2">
        <v>-1.2</v>
      </c>
      <c r="U46" s="2">
        <v>-0.4</v>
      </c>
      <c r="V46" s="2">
        <v>2.2999999999999998</v>
      </c>
      <c r="W46" s="27">
        <v>4.3</v>
      </c>
    </row>
    <row r="47" spans="1:23" ht="12.75" customHeight="1" x14ac:dyDescent="0.25">
      <c r="A47" s="4" t="s">
        <v>97</v>
      </c>
      <c r="B47" s="4" t="s">
        <v>90</v>
      </c>
      <c r="C47" s="2">
        <v>-0.3</v>
      </c>
      <c r="D47" s="2">
        <v>5.2</v>
      </c>
      <c r="E47" s="2">
        <v>17.5</v>
      </c>
      <c r="F47" s="2">
        <v>8.1</v>
      </c>
      <c r="G47" s="2">
        <v>1.7</v>
      </c>
      <c r="H47" s="2">
        <v>2.2000000000000002</v>
      </c>
      <c r="I47" s="2">
        <v>0.8</v>
      </c>
      <c r="J47" s="2">
        <v>5.6</v>
      </c>
      <c r="K47" s="2">
        <v>5.2</v>
      </c>
      <c r="L47" s="2">
        <v>2.2000000000000002</v>
      </c>
      <c r="M47" s="2">
        <v>9</v>
      </c>
      <c r="N47" s="2">
        <v>-7.2</v>
      </c>
      <c r="O47" s="2">
        <v>6.3</v>
      </c>
      <c r="P47" s="2">
        <v>6.9</v>
      </c>
      <c r="Q47" s="2">
        <v>4.9000000000000004</v>
      </c>
      <c r="R47" s="2">
        <v>0.7</v>
      </c>
      <c r="S47" s="2">
        <v>2.2000000000000002</v>
      </c>
      <c r="T47" s="2">
        <v>-3.8</v>
      </c>
      <c r="U47" s="2">
        <v>-2.2000000000000002</v>
      </c>
      <c r="V47" s="2">
        <v>1.5</v>
      </c>
      <c r="W47" s="27">
        <v>2.9</v>
      </c>
    </row>
    <row r="48" spans="1:23" ht="12.75" customHeight="1" x14ac:dyDescent="0.25">
      <c r="A48" s="4" t="s">
        <v>99</v>
      </c>
      <c r="B48" s="4" t="s">
        <v>92</v>
      </c>
      <c r="C48" s="2">
        <v>1.3</v>
      </c>
      <c r="D48" s="2">
        <v>0</v>
      </c>
      <c r="E48" s="2">
        <v>1.5</v>
      </c>
      <c r="F48" s="2">
        <v>2.1</v>
      </c>
      <c r="G48" s="2">
        <v>2.1</v>
      </c>
      <c r="H48" s="2">
        <v>1.4</v>
      </c>
      <c r="I48" s="2">
        <v>3.7</v>
      </c>
      <c r="J48" s="2">
        <v>9.8000000000000007</v>
      </c>
      <c r="K48" s="2">
        <v>8.5</v>
      </c>
      <c r="L48" s="2">
        <v>3.7</v>
      </c>
      <c r="M48" s="2">
        <v>11.4</v>
      </c>
      <c r="N48" s="2">
        <v>-5</v>
      </c>
      <c r="O48" s="2">
        <v>4.7</v>
      </c>
      <c r="P48" s="2">
        <v>8.1</v>
      </c>
      <c r="Q48" s="2">
        <v>4.4000000000000004</v>
      </c>
      <c r="R48" s="2">
        <v>3.1</v>
      </c>
      <c r="S48" s="2">
        <v>1.8</v>
      </c>
      <c r="T48" s="2">
        <v>-3.3</v>
      </c>
      <c r="U48" s="2">
        <v>-1.9</v>
      </c>
      <c r="V48" s="2">
        <v>3.5</v>
      </c>
      <c r="W48" s="27">
        <v>5.5</v>
      </c>
    </row>
    <row r="49" spans="1:23" ht="12.75" customHeight="1" x14ac:dyDescent="0.25">
      <c r="A49" s="4" t="s">
        <v>101</v>
      </c>
      <c r="B49" s="4" t="s">
        <v>94</v>
      </c>
      <c r="C49" s="2">
        <v>3.5</v>
      </c>
      <c r="D49" s="2">
        <v>9.8000000000000007</v>
      </c>
      <c r="E49" s="2">
        <v>7.7</v>
      </c>
      <c r="F49" s="2">
        <v>3.6</v>
      </c>
      <c r="G49" s="2">
        <v>3.7</v>
      </c>
      <c r="H49" s="2">
        <v>8.4</v>
      </c>
      <c r="I49" s="2">
        <v>1.4</v>
      </c>
      <c r="J49" s="2">
        <v>2.1</v>
      </c>
      <c r="K49" s="2">
        <v>0.5</v>
      </c>
      <c r="L49" s="2">
        <v>-1.1000000000000001</v>
      </c>
      <c r="M49" s="2">
        <v>8.3000000000000007</v>
      </c>
      <c r="N49" s="2">
        <v>-13.3</v>
      </c>
      <c r="O49" s="2">
        <v>8</v>
      </c>
      <c r="P49" s="2">
        <v>2.4</v>
      </c>
      <c r="Q49" s="2">
        <v>-1.8</v>
      </c>
      <c r="R49" s="2">
        <v>-0.1</v>
      </c>
      <c r="S49" s="2">
        <v>2.7</v>
      </c>
      <c r="T49" s="2">
        <v>-0.4</v>
      </c>
      <c r="U49" s="2">
        <v>-0.8</v>
      </c>
      <c r="V49" s="2">
        <v>4.2</v>
      </c>
      <c r="W49" s="27">
        <v>5.8</v>
      </c>
    </row>
    <row r="50" spans="1:23" ht="12.75" customHeight="1" x14ac:dyDescent="0.25">
      <c r="A50" s="4" t="s">
        <v>103</v>
      </c>
      <c r="B50" s="4" t="s">
        <v>96</v>
      </c>
      <c r="C50" s="2">
        <v>2.2000000000000002</v>
      </c>
      <c r="D50" s="2">
        <v>2.7</v>
      </c>
      <c r="E50" s="2">
        <v>4.2</v>
      </c>
      <c r="F50" s="2">
        <v>2.8</v>
      </c>
      <c r="G50" s="2">
        <v>1.4</v>
      </c>
      <c r="H50" s="2">
        <v>2.8</v>
      </c>
      <c r="I50" s="2">
        <v>3.8</v>
      </c>
      <c r="J50" s="2">
        <v>5.5</v>
      </c>
      <c r="K50" s="2">
        <v>3.7</v>
      </c>
      <c r="L50" s="2">
        <v>1.9</v>
      </c>
      <c r="M50" s="2">
        <v>6.4</v>
      </c>
      <c r="N50" s="2">
        <v>-4.2</v>
      </c>
      <c r="O50" s="2">
        <v>1.8</v>
      </c>
      <c r="P50" s="2">
        <v>5.8</v>
      </c>
      <c r="Q50" s="2">
        <v>3.3</v>
      </c>
      <c r="R50" s="2">
        <v>1.4</v>
      </c>
      <c r="S50" s="2">
        <v>1.6</v>
      </c>
      <c r="T50" s="2">
        <v>-1.7</v>
      </c>
      <c r="U50" s="2">
        <v>-0.7</v>
      </c>
      <c r="V50" s="2">
        <v>2.2000000000000002</v>
      </c>
      <c r="W50" s="27">
        <v>6.3</v>
      </c>
    </row>
    <row r="51" spans="1:23" ht="12.75" customHeight="1" x14ac:dyDescent="0.25">
      <c r="A51" s="4" t="s">
        <v>105</v>
      </c>
      <c r="B51" s="4" t="s">
        <v>98</v>
      </c>
      <c r="C51" s="2">
        <v>1</v>
      </c>
      <c r="D51" s="2">
        <v>0.1</v>
      </c>
      <c r="E51" s="2">
        <v>2.7</v>
      </c>
      <c r="F51" s="2">
        <v>3.1</v>
      </c>
      <c r="G51" s="2">
        <v>2.5</v>
      </c>
      <c r="H51" s="2">
        <v>5.8</v>
      </c>
      <c r="I51" s="2">
        <v>5</v>
      </c>
      <c r="J51" s="2">
        <v>4.2</v>
      </c>
      <c r="K51" s="2">
        <v>4.9000000000000004</v>
      </c>
      <c r="L51" s="2">
        <v>1.5</v>
      </c>
      <c r="M51" s="2">
        <v>5</v>
      </c>
      <c r="N51" s="2">
        <v>5.2</v>
      </c>
      <c r="O51" s="2">
        <v>4.5</v>
      </c>
      <c r="P51" s="2">
        <v>4.9000000000000004</v>
      </c>
      <c r="Q51" s="2">
        <v>1.7</v>
      </c>
      <c r="R51" s="2">
        <v>3.2</v>
      </c>
      <c r="S51" s="2">
        <v>0.4</v>
      </c>
      <c r="T51" s="2">
        <v>1.5</v>
      </c>
      <c r="U51" s="2">
        <v>2.2999999999999998</v>
      </c>
      <c r="V51" s="2">
        <v>1.6</v>
      </c>
      <c r="W51" s="27">
        <v>1.3</v>
      </c>
    </row>
    <row r="52" spans="1:23" ht="12.75" customHeight="1" x14ac:dyDescent="0.25">
      <c r="A52" s="4" t="s">
        <v>107</v>
      </c>
      <c r="B52" s="4" t="s">
        <v>100</v>
      </c>
      <c r="C52" s="2">
        <v>-3.8</v>
      </c>
      <c r="D52" s="2">
        <v>-1</v>
      </c>
      <c r="E52" s="2">
        <v>3.6</v>
      </c>
      <c r="F52" s="2">
        <v>3</v>
      </c>
      <c r="G52" s="2">
        <v>1.4</v>
      </c>
      <c r="H52" s="2">
        <v>2</v>
      </c>
      <c r="I52" s="2">
        <v>4.3</v>
      </c>
      <c r="J52" s="2">
        <v>3.9</v>
      </c>
      <c r="K52" s="2">
        <v>7.6</v>
      </c>
      <c r="L52" s="2">
        <v>5</v>
      </c>
      <c r="M52" s="2">
        <v>5.7</v>
      </c>
      <c r="N52" s="2">
        <v>-1.1000000000000001</v>
      </c>
      <c r="O52" s="2">
        <v>8</v>
      </c>
      <c r="P52" s="2">
        <v>4.5</v>
      </c>
      <c r="Q52" s="2">
        <v>1.9</v>
      </c>
      <c r="R52" s="2">
        <v>6</v>
      </c>
      <c r="S52" s="2">
        <v>1.6</v>
      </c>
      <c r="T52" s="2">
        <v>-0.4</v>
      </c>
      <c r="U52" s="2">
        <v>4.3</v>
      </c>
      <c r="V52" s="2">
        <v>2.2999999999999998</v>
      </c>
      <c r="W52" s="27">
        <v>2.7</v>
      </c>
    </row>
    <row r="53" spans="1:23" ht="12.75" customHeight="1" x14ac:dyDescent="0.25">
      <c r="A53" s="4" t="s">
        <v>108</v>
      </c>
      <c r="B53" s="4" t="s">
        <v>102</v>
      </c>
      <c r="C53" s="2">
        <v>-0.7</v>
      </c>
      <c r="D53" s="2">
        <v>2.4</v>
      </c>
      <c r="E53" s="2">
        <v>6</v>
      </c>
      <c r="F53" s="2">
        <v>2.6</v>
      </c>
      <c r="G53" s="2">
        <v>0.9</v>
      </c>
      <c r="H53" s="2">
        <v>2.4</v>
      </c>
      <c r="I53" s="2">
        <v>4.0999999999999996</v>
      </c>
      <c r="J53" s="2">
        <v>4.5</v>
      </c>
      <c r="K53" s="2">
        <v>4.3</v>
      </c>
      <c r="L53" s="2">
        <v>4.7</v>
      </c>
      <c r="M53" s="2">
        <v>5.9</v>
      </c>
      <c r="N53" s="2">
        <v>-2.1</v>
      </c>
      <c r="O53" s="2">
        <v>5.0999999999999996</v>
      </c>
      <c r="P53" s="2">
        <v>6.3</v>
      </c>
      <c r="Q53" s="2">
        <v>3.5</v>
      </c>
      <c r="R53" s="2">
        <v>2.8</v>
      </c>
      <c r="S53" s="2">
        <v>2.4</v>
      </c>
      <c r="T53" s="2">
        <v>0.7</v>
      </c>
      <c r="U53" s="2">
        <v>0.2</v>
      </c>
      <c r="V53" s="2">
        <v>2.5</v>
      </c>
      <c r="W53" s="27">
        <v>3.6</v>
      </c>
    </row>
    <row r="54" spans="1:23" ht="12.75" customHeight="1" x14ac:dyDescent="0.25">
      <c r="A54" s="4" t="s">
        <v>110</v>
      </c>
      <c r="B54" s="4" t="s">
        <v>104</v>
      </c>
      <c r="C54" s="2">
        <v>1.2</v>
      </c>
      <c r="D54" s="2">
        <v>2.2999999999999998</v>
      </c>
      <c r="E54" s="2">
        <v>1.8</v>
      </c>
      <c r="F54" s="2">
        <v>2.1</v>
      </c>
      <c r="G54" s="2">
        <v>1.2</v>
      </c>
      <c r="H54" s="2">
        <v>1.3</v>
      </c>
      <c r="I54" s="2">
        <v>0.8</v>
      </c>
      <c r="J54" s="2">
        <v>0.5</v>
      </c>
      <c r="K54" s="2">
        <v>0.9</v>
      </c>
      <c r="L54" s="2">
        <v>5.0999999999999996</v>
      </c>
      <c r="M54" s="2">
        <v>4</v>
      </c>
      <c r="N54" s="2">
        <v>0.6</v>
      </c>
      <c r="O54" s="2">
        <v>-1.5</v>
      </c>
      <c r="P54" s="2">
        <v>-1.8</v>
      </c>
      <c r="Q54" s="2">
        <v>-2.1</v>
      </c>
      <c r="R54" s="2">
        <v>-1.3</v>
      </c>
      <c r="S54" s="2">
        <v>0.2</v>
      </c>
      <c r="T54" s="2">
        <v>1.4</v>
      </c>
      <c r="U54" s="2">
        <v>0.7</v>
      </c>
      <c r="V54" s="2">
        <v>2.7</v>
      </c>
      <c r="W54" s="27">
        <v>3.8</v>
      </c>
    </row>
    <row r="55" spans="1:23" ht="12.75" customHeight="1" x14ac:dyDescent="0.25">
      <c r="A55" s="4" t="s">
        <v>112</v>
      </c>
      <c r="B55" s="5" t="s">
        <v>106</v>
      </c>
      <c r="C55" s="2">
        <v>0.1</v>
      </c>
      <c r="D55" s="2">
        <v>0</v>
      </c>
      <c r="E55" s="2">
        <v>0.2</v>
      </c>
      <c r="F55" s="2">
        <v>0.4</v>
      </c>
      <c r="G55" s="2">
        <v>-0.4</v>
      </c>
      <c r="H55" s="2">
        <v>0.2</v>
      </c>
      <c r="I55" s="2">
        <v>-0.2</v>
      </c>
      <c r="J55" s="2">
        <v>-1.1000000000000001</v>
      </c>
      <c r="K55" s="2">
        <v>-0.1</v>
      </c>
      <c r="L55" s="2">
        <v>-0.2</v>
      </c>
      <c r="M55" s="2">
        <v>0.1</v>
      </c>
      <c r="N55" s="2">
        <v>-0.9</v>
      </c>
      <c r="O55" s="2">
        <v>-0.4</v>
      </c>
      <c r="P55" s="2">
        <v>0.1</v>
      </c>
      <c r="Q55" s="2">
        <v>0.7</v>
      </c>
      <c r="R55" s="2">
        <v>0.3</v>
      </c>
      <c r="S55" s="2">
        <v>0</v>
      </c>
      <c r="T55" s="2">
        <v>-1.1000000000000001</v>
      </c>
      <c r="U55" s="2">
        <v>-0.5</v>
      </c>
      <c r="V55" s="2">
        <v>-0.6</v>
      </c>
      <c r="W55" s="27">
        <v>0</v>
      </c>
    </row>
    <row r="56" spans="1:23" ht="12.75" customHeight="1" x14ac:dyDescent="0.25">
      <c r="A56" s="4" t="s">
        <v>113</v>
      </c>
      <c r="B56" s="4" t="s">
        <v>209</v>
      </c>
      <c r="C56" s="2">
        <v>1.5</v>
      </c>
      <c r="D56" s="2">
        <v>1.6</v>
      </c>
      <c r="E56" s="2">
        <v>2.2000000000000002</v>
      </c>
      <c r="F56" s="2">
        <v>2.2000000000000002</v>
      </c>
      <c r="G56" s="2">
        <v>0.6</v>
      </c>
      <c r="H56" s="2">
        <v>0.3</v>
      </c>
      <c r="I56" s="2">
        <v>-0.3</v>
      </c>
      <c r="J56" s="2">
        <v>1.5</v>
      </c>
      <c r="K56" s="2">
        <v>2.1</v>
      </c>
      <c r="L56" s="2">
        <v>0.7</v>
      </c>
      <c r="M56" s="2">
        <v>1.8</v>
      </c>
      <c r="N56" s="2">
        <v>0.4</v>
      </c>
      <c r="O56" s="2">
        <v>-0.4</v>
      </c>
      <c r="P56" s="2">
        <v>0.9</v>
      </c>
      <c r="Q56" s="2">
        <v>0.6</v>
      </c>
      <c r="R56" s="2">
        <v>1.2</v>
      </c>
      <c r="S56" s="2">
        <v>0.8</v>
      </c>
      <c r="T56" s="2">
        <v>0.3</v>
      </c>
      <c r="U56" s="2">
        <v>0.6</v>
      </c>
      <c r="V56" s="2">
        <v>0.5</v>
      </c>
      <c r="W56" s="27">
        <v>0.7</v>
      </c>
    </row>
    <row r="57" spans="1:23" ht="12.75" customHeight="1" x14ac:dyDescent="0.25">
      <c r="A57" s="4" t="s">
        <v>115</v>
      </c>
      <c r="B57" s="4" t="s">
        <v>109</v>
      </c>
      <c r="C57" s="2">
        <v>0.5</v>
      </c>
      <c r="D57" s="2">
        <v>1.9</v>
      </c>
      <c r="E57" s="2">
        <v>2.1</v>
      </c>
      <c r="F57" s="2">
        <v>2</v>
      </c>
      <c r="G57" s="2">
        <v>-0.3</v>
      </c>
      <c r="H57" s="2">
        <v>-0.7</v>
      </c>
      <c r="I57" s="2">
        <v>1.4</v>
      </c>
      <c r="J57" s="2">
        <v>-1.2</v>
      </c>
      <c r="K57" s="2">
        <v>-1.3</v>
      </c>
      <c r="L57" s="2">
        <v>0</v>
      </c>
      <c r="M57" s="2">
        <v>0</v>
      </c>
      <c r="N57" s="2">
        <v>-5.4</v>
      </c>
      <c r="O57" s="2">
        <v>1.1000000000000001</v>
      </c>
      <c r="P57" s="2">
        <v>-0.3</v>
      </c>
      <c r="Q57" s="2">
        <v>2.2999999999999998</v>
      </c>
      <c r="R57" s="2">
        <v>-0.9</v>
      </c>
      <c r="S57" s="2">
        <v>0</v>
      </c>
      <c r="T57" s="2">
        <v>-0.5</v>
      </c>
      <c r="U57" s="2">
        <v>3</v>
      </c>
      <c r="V57" s="2">
        <v>0.3</v>
      </c>
      <c r="W57" s="27">
        <v>1.6</v>
      </c>
    </row>
    <row r="58" spans="1:23" ht="12.75" customHeight="1" x14ac:dyDescent="0.25">
      <c r="A58" s="4" t="s">
        <v>117</v>
      </c>
      <c r="B58" s="4" t="s">
        <v>111</v>
      </c>
      <c r="C58" s="2">
        <v>-1</v>
      </c>
      <c r="D58" s="2">
        <v>-1.3</v>
      </c>
      <c r="E58" s="2">
        <v>-1.3</v>
      </c>
      <c r="F58" s="2">
        <v>-0.8</v>
      </c>
      <c r="G58" s="2">
        <v>-0.9</v>
      </c>
      <c r="H58" s="2">
        <v>0.3</v>
      </c>
      <c r="I58" s="2">
        <v>-0.4</v>
      </c>
      <c r="J58" s="2">
        <v>-2.6</v>
      </c>
      <c r="K58" s="2">
        <v>-1.2</v>
      </c>
      <c r="L58" s="2">
        <v>-0.5</v>
      </c>
      <c r="M58" s="2">
        <v>-0.9</v>
      </c>
      <c r="N58" s="2">
        <v>-0.8</v>
      </c>
      <c r="O58" s="2">
        <v>-0.7</v>
      </c>
      <c r="P58" s="2">
        <v>-0.2</v>
      </c>
      <c r="Q58" s="2">
        <v>0.6</v>
      </c>
      <c r="R58" s="2">
        <v>0.4</v>
      </c>
      <c r="S58" s="2">
        <v>-0.3</v>
      </c>
      <c r="T58" s="2">
        <v>-2.1</v>
      </c>
      <c r="U58" s="2">
        <v>-1.4</v>
      </c>
      <c r="V58" s="2">
        <v>-1.3</v>
      </c>
      <c r="W58" s="27">
        <v>-0.2</v>
      </c>
    </row>
    <row r="59" spans="1:23" ht="12.75" customHeight="1" x14ac:dyDescent="0.25">
      <c r="A59" s="4" t="s">
        <v>119</v>
      </c>
      <c r="B59" s="4" t="s">
        <v>210</v>
      </c>
      <c r="C59" s="2">
        <v>2.1</v>
      </c>
      <c r="D59" s="2">
        <v>1.6</v>
      </c>
      <c r="E59" s="2">
        <v>1.5</v>
      </c>
      <c r="F59" s="2">
        <v>1</v>
      </c>
      <c r="G59" s="2">
        <v>0.2</v>
      </c>
      <c r="H59" s="2">
        <v>0</v>
      </c>
      <c r="I59" s="2">
        <v>-1</v>
      </c>
      <c r="J59" s="2">
        <v>1.1000000000000001</v>
      </c>
      <c r="K59" s="2">
        <v>1.4</v>
      </c>
      <c r="L59" s="2">
        <v>-1.2</v>
      </c>
      <c r="M59" s="2">
        <v>0.8</v>
      </c>
      <c r="N59" s="2">
        <v>0.4</v>
      </c>
      <c r="O59" s="2">
        <v>-0.2</v>
      </c>
      <c r="P59" s="2">
        <v>0.2</v>
      </c>
      <c r="Q59" s="2">
        <v>0.2</v>
      </c>
      <c r="R59" s="2">
        <v>-0.1</v>
      </c>
      <c r="S59" s="2">
        <v>-0.1</v>
      </c>
      <c r="T59" s="2">
        <v>-0.1</v>
      </c>
      <c r="U59" s="2">
        <v>-1</v>
      </c>
      <c r="V59" s="2">
        <v>-0.3</v>
      </c>
      <c r="W59" s="27">
        <v>-0.7</v>
      </c>
    </row>
    <row r="60" spans="1:23" ht="12.75" customHeight="1" x14ac:dyDescent="0.25">
      <c r="A60" s="4" t="s">
        <v>121</v>
      </c>
      <c r="B60" s="5" t="s">
        <v>114</v>
      </c>
      <c r="C60" s="2">
        <v>1.2</v>
      </c>
      <c r="D60" s="2">
        <v>1.1000000000000001</v>
      </c>
      <c r="E60" s="2">
        <v>2.2000000000000002</v>
      </c>
      <c r="F60" s="2">
        <v>1.9</v>
      </c>
      <c r="G60" s="2">
        <v>2.7</v>
      </c>
      <c r="H60" s="2">
        <v>2.5</v>
      </c>
      <c r="I60" s="2">
        <v>2.9</v>
      </c>
      <c r="J60" s="2">
        <v>2.6</v>
      </c>
      <c r="K60" s="2">
        <v>2.8</v>
      </c>
      <c r="L60" s="2">
        <v>2.2000000000000002</v>
      </c>
      <c r="M60" s="2">
        <v>1.3</v>
      </c>
      <c r="N60" s="2">
        <v>-1.6</v>
      </c>
      <c r="O60" s="2">
        <v>1.6</v>
      </c>
      <c r="P60" s="2">
        <v>1.6</v>
      </c>
      <c r="Q60" s="2">
        <v>2.4</v>
      </c>
      <c r="R60" s="2">
        <v>2.7</v>
      </c>
      <c r="S60" s="2">
        <v>3.3</v>
      </c>
      <c r="T60" s="2">
        <v>2.4</v>
      </c>
      <c r="U60" s="2">
        <v>2.8</v>
      </c>
      <c r="V60" s="2">
        <v>2.8</v>
      </c>
      <c r="W60" s="27">
        <v>3.8</v>
      </c>
    </row>
    <row r="61" spans="1:23" ht="12.75" customHeight="1" x14ac:dyDescent="0.25">
      <c r="A61" s="4" t="s">
        <v>123</v>
      </c>
      <c r="B61" s="5" t="s">
        <v>116</v>
      </c>
      <c r="C61" s="2">
        <v>0.2</v>
      </c>
      <c r="D61" s="2">
        <v>-1.1000000000000001</v>
      </c>
      <c r="E61" s="2">
        <v>0.8</v>
      </c>
      <c r="F61" s="2">
        <v>0.6</v>
      </c>
      <c r="G61" s="2">
        <v>2.1</v>
      </c>
      <c r="H61" s="2">
        <v>2.9</v>
      </c>
      <c r="I61" s="2">
        <v>3.3</v>
      </c>
      <c r="J61" s="2">
        <v>2.4</v>
      </c>
      <c r="K61" s="2">
        <v>2.2999999999999998</v>
      </c>
      <c r="L61" s="2">
        <v>2.5</v>
      </c>
      <c r="M61" s="2">
        <v>0.4</v>
      </c>
      <c r="N61" s="2">
        <v>-4.5</v>
      </c>
      <c r="O61" s="2">
        <v>4</v>
      </c>
      <c r="P61" s="2">
        <v>2.2999999999999998</v>
      </c>
      <c r="Q61" s="2">
        <v>3.3</v>
      </c>
      <c r="R61" s="2">
        <v>3.6</v>
      </c>
      <c r="S61" s="2">
        <v>4.5999999999999996</v>
      </c>
      <c r="T61" s="2">
        <v>2.2999999999999998</v>
      </c>
      <c r="U61" s="2">
        <v>3.4</v>
      </c>
      <c r="V61" s="2">
        <v>2.9</v>
      </c>
      <c r="W61" s="27">
        <v>5.3</v>
      </c>
    </row>
    <row r="62" spans="1:23" ht="12.75" customHeight="1" x14ac:dyDescent="0.25">
      <c r="A62" s="4" t="s">
        <v>125</v>
      </c>
      <c r="B62" s="4" t="s">
        <v>118</v>
      </c>
      <c r="C62" s="2">
        <v>-0.1</v>
      </c>
      <c r="D62" s="2">
        <v>-1.1000000000000001</v>
      </c>
      <c r="E62" s="2">
        <v>4.4000000000000004</v>
      </c>
      <c r="F62" s="2">
        <v>1</v>
      </c>
      <c r="G62" s="2">
        <v>2</v>
      </c>
      <c r="H62" s="2">
        <v>2.6</v>
      </c>
      <c r="I62" s="2">
        <v>2.6</v>
      </c>
      <c r="J62" s="2">
        <v>1.8</v>
      </c>
      <c r="K62" s="2">
        <v>2.8</v>
      </c>
      <c r="L62" s="2">
        <v>2.1</v>
      </c>
      <c r="M62" s="2">
        <v>0.9</v>
      </c>
      <c r="N62" s="2">
        <v>-8.4</v>
      </c>
      <c r="O62" s="2">
        <v>5.4</v>
      </c>
      <c r="P62" s="2">
        <v>1</v>
      </c>
      <c r="Q62" s="2">
        <v>4.9000000000000004</v>
      </c>
      <c r="R62" s="2">
        <v>4.9000000000000004</v>
      </c>
      <c r="S62" s="2">
        <v>5.9</v>
      </c>
      <c r="T62" s="2">
        <v>3.3</v>
      </c>
      <c r="U62" s="2">
        <v>7.5</v>
      </c>
      <c r="V62" s="2">
        <v>5.9</v>
      </c>
      <c r="W62" s="27">
        <v>8.3000000000000007</v>
      </c>
    </row>
    <row r="63" spans="1:23" ht="12.75" customHeight="1" x14ac:dyDescent="0.25">
      <c r="A63" s="4" t="s">
        <v>127</v>
      </c>
      <c r="B63" s="4" t="s">
        <v>120</v>
      </c>
      <c r="C63" s="2">
        <v>-1.7</v>
      </c>
      <c r="D63" s="2">
        <v>-4.8</v>
      </c>
      <c r="E63" s="2">
        <v>-5.6</v>
      </c>
      <c r="F63" s="2">
        <v>-1.7</v>
      </c>
      <c r="G63" s="2">
        <v>0.9</v>
      </c>
      <c r="H63" s="2">
        <v>1.9</v>
      </c>
      <c r="I63" s="2">
        <v>5.3</v>
      </c>
      <c r="J63" s="2">
        <v>4.3</v>
      </c>
      <c r="K63" s="2">
        <v>3.5</v>
      </c>
      <c r="L63" s="2">
        <v>6</v>
      </c>
      <c r="M63" s="2">
        <v>-0.2</v>
      </c>
      <c r="N63" s="2">
        <v>-7.2</v>
      </c>
      <c r="O63" s="2">
        <v>5.5</v>
      </c>
      <c r="P63" s="2">
        <v>5.9</v>
      </c>
      <c r="Q63" s="2">
        <v>3.5</v>
      </c>
      <c r="R63" s="2">
        <v>5.7</v>
      </c>
      <c r="S63" s="2">
        <v>7.5</v>
      </c>
      <c r="T63" s="2">
        <v>1.8</v>
      </c>
      <c r="U63" s="2">
        <v>0.9</v>
      </c>
      <c r="V63" s="2">
        <v>3.6</v>
      </c>
      <c r="W63" s="27">
        <v>4.8</v>
      </c>
    </row>
    <row r="64" spans="1:23" ht="12.75" customHeight="1" x14ac:dyDescent="0.25">
      <c r="A64" s="4" t="s">
        <v>129</v>
      </c>
      <c r="B64" s="4" t="s">
        <v>122</v>
      </c>
      <c r="C64" s="2">
        <v>1.5</v>
      </c>
      <c r="D64" s="2">
        <v>1.1000000000000001</v>
      </c>
      <c r="E64" s="2">
        <v>1.3</v>
      </c>
      <c r="F64" s="2">
        <v>2.2999999999999998</v>
      </c>
      <c r="G64" s="2">
        <v>2.9</v>
      </c>
      <c r="H64" s="2">
        <v>3.7</v>
      </c>
      <c r="I64" s="2">
        <v>2.7</v>
      </c>
      <c r="J64" s="2">
        <v>1.7</v>
      </c>
      <c r="K64" s="2">
        <v>1</v>
      </c>
      <c r="L64" s="2">
        <v>0.5</v>
      </c>
      <c r="M64" s="2">
        <v>-0.1</v>
      </c>
      <c r="N64" s="2">
        <v>1.6</v>
      </c>
      <c r="O64" s="2">
        <v>1.5</v>
      </c>
      <c r="P64" s="2">
        <v>1.4</v>
      </c>
      <c r="Q64" s="2">
        <v>1.2</v>
      </c>
      <c r="R64" s="2">
        <v>1.2</v>
      </c>
      <c r="S64" s="2">
        <v>1.7</v>
      </c>
      <c r="T64" s="2">
        <v>1.4</v>
      </c>
      <c r="U64" s="2">
        <v>1.1000000000000001</v>
      </c>
      <c r="V64" s="2">
        <v>0.4</v>
      </c>
      <c r="W64" s="27">
        <v>3.2</v>
      </c>
    </row>
    <row r="65" spans="1:23" ht="12.75" customHeight="1" x14ac:dyDescent="0.25">
      <c r="A65" s="4" t="s">
        <v>131</v>
      </c>
      <c r="B65" s="4" t="s">
        <v>124</v>
      </c>
      <c r="C65" s="2">
        <v>2.7</v>
      </c>
      <c r="D65" s="2">
        <v>1.4</v>
      </c>
      <c r="E65" s="2">
        <v>3.6</v>
      </c>
      <c r="F65" s="2">
        <v>-1.3</v>
      </c>
      <c r="G65" s="2">
        <v>2.8</v>
      </c>
      <c r="H65" s="2">
        <v>4</v>
      </c>
      <c r="I65" s="2">
        <v>3.4</v>
      </c>
      <c r="J65" s="2">
        <v>3.3</v>
      </c>
      <c r="K65" s="2">
        <v>2.8</v>
      </c>
      <c r="L65" s="2">
        <v>2.8</v>
      </c>
      <c r="M65" s="2">
        <v>1.7</v>
      </c>
      <c r="N65" s="2">
        <v>-4.3</v>
      </c>
      <c r="O65" s="2">
        <v>4.7</v>
      </c>
      <c r="P65" s="2">
        <v>2</v>
      </c>
      <c r="Q65" s="2">
        <v>7.6</v>
      </c>
      <c r="R65" s="2">
        <v>3.1</v>
      </c>
      <c r="S65" s="2">
        <v>4.3</v>
      </c>
      <c r="T65" s="2">
        <v>4.8</v>
      </c>
      <c r="U65" s="2">
        <v>6.8</v>
      </c>
      <c r="V65" s="2">
        <v>1.4</v>
      </c>
      <c r="W65" s="27">
        <v>5.9</v>
      </c>
    </row>
    <row r="66" spans="1:23" ht="12.75" customHeight="1" x14ac:dyDescent="0.25">
      <c r="A66" s="4" t="s">
        <v>133</v>
      </c>
      <c r="B66" s="5" t="s">
        <v>126</v>
      </c>
      <c r="C66" s="2">
        <v>2</v>
      </c>
      <c r="D66" s="2">
        <v>2.8</v>
      </c>
      <c r="E66" s="2">
        <v>3.3</v>
      </c>
      <c r="F66" s="2">
        <v>2.9</v>
      </c>
      <c r="G66" s="2">
        <v>3.1</v>
      </c>
      <c r="H66" s="2">
        <v>2.2000000000000002</v>
      </c>
      <c r="I66" s="2">
        <v>2.6</v>
      </c>
      <c r="J66" s="2">
        <v>2.7</v>
      </c>
      <c r="K66" s="2">
        <v>3.1</v>
      </c>
      <c r="L66" s="2">
        <v>2</v>
      </c>
      <c r="M66" s="2">
        <v>2</v>
      </c>
      <c r="N66" s="2">
        <v>0.6</v>
      </c>
      <c r="O66" s="2">
        <v>-0.1</v>
      </c>
      <c r="P66" s="2">
        <v>1.2</v>
      </c>
      <c r="Q66" s="2">
        <v>1.7</v>
      </c>
      <c r="R66" s="2">
        <v>2</v>
      </c>
      <c r="S66" s="2">
        <v>2.4</v>
      </c>
      <c r="T66" s="2">
        <v>2.5</v>
      </c>
      <c r="U66" s="2">
        <v>2.4</v>
      </c>
      <c r="V66" s="2">
        <v>2.7</v>
      </c>
      <c r="W66" s="27">
        <v>2.7</v>
      </c>
    </row>
    <row r="67" spans="1:23" ht="12.75" customHeight="1" x14ac:dyDescent="0.25">
      <c r="A67" s="4" t="s">
        <v>135</v>
      </c>
      <c r="B67" s="4" t="s">
        <v>128</v>
      </c>
      <c r="C67" s="2">
        <v>2.6</v>
      </c>
      <c r="D67" s="2">
        <v>2.8</v>
      </c>
      <c r="E67" s="2">
        <v>3.1</v>
      </c>
      <c r="F67" s="2">
        <v>3.3</v>
      </c>
      <c r="G67" s="2">
        <v>3.3</v>
      </c>
      <c r="H67" s="2">
        <v>2.1</v>
      </c>
      <c r="I67" s="2">
        <v>2.5</v>
      </c>
      <c r="J67" s="2">
        <v>2.7</v>
      </c>
      <c r="K67" s="2">
        <v>3.1</v>
      </c>
      <c r="L67" s="2">
        <v>2</v>
      </c>
      <c r="M67" s="2">
        <v>1.8</v>
      </c>
      <c r="N67" s="2">
        <v>0.5</v>
      </c>
      <c r="O67" s="2">
        <v>-0.2</v>
      </c>
      <c r="P67" s="2">
        <v>1.1000000000000001</v>
      </c>
      <c r="Q67" s="2">
        <v>1.7</v>
      </c>
      <c r="R67" s="2">
        <v>2</v>
      </c>
      <c r="S67" s="2">
        <v>2.6</v>
      </c>
      <c r="T67" s="2">
        <v>2.9</v>
      </c>
      <c r="U67" s="2">
        <v>2.8</v>
      </c>
      <c r="V67" s="2">
        <v>2.9</v>
      </c>
      <c r="W67" s="27">
        <v>2.8</v>
      </c>
    </row>
    <row r="68" spans="1:23" ht="12.75" customHeight="1" x14ac:dyDescent="0.25">
      <c r="A68" s="4" t="s">
        <v>137</v>
      </c>
      <c r="B68" s="4" t="s">
        <v>220</v>
      </c>
      <c r="C68" s="2">
        <v>3.2</v>
      </c>
      <c r="D68" s="2">
        <v>2.8</v>
      </c>
      <c r="E68" s="2">
        <v>3.2</v>
      </c>
      <c r="F68" s="2">
        <v>4</v>
      </c>
      <c r="G68" s="2">
        <v>3.9</v>
      </c>
      <c r="H68" s="2">
        <v>2.6</v>
      </c>
      <c r="I68" s="2">
        <v>2.6</v>
      </c>
      <c r="J68" s="2">
        <v>2.7</v>
      </c>
      <c r="K68" s="2">
        <v>3.6</v>
      </c>
      <c r="L68" s="2">
        <v>3.5</v>
      </c>
      <c r="M68" s="2">
        <v>2.2000000000000002</v>
      </c>
      <c r="N68" s="2">
        <v>1.7</v>
      </c>
      <c r="O68" s="2">
        <v>0</v>
      </c>
      <c r="P68" s="2">
        <v>1.4</v>
      </c>
      <c r="Q68" s="2">
        <v>2.2000000000000002</v>
      </c>
      <c r="R68" s="2">
        <v>2.2999999999999998</v>
      </c>
      <c r="S68" s="2">
        <v>2.8</v>
      </c>
      <c r="T68" s="2">
        <v>3.1</v>
      </c>
      <c r="U68" s="2">
        <v>3.3</v>
      </c>
      <c r="V68" s="2">
        <v>3.4</v>
      </c>
      <c r="W68" s="27">
        <v>3.4</v>
      </c>
    </row>
    <row r="69" spans="1:23" ht="12.75" customHeight="1" x14ac:dyDescent="0.25">
      <c r="A69" s="4" t="s">
        <v>139</v>
      </c>
      <c r="B69" s="4" t="s">
        <v>221</v>
      </c>
      <c r="C69" s="2">
        <v>1.4</v>
      </c>
      <c r="D69" s="2">
        <v>2.7</v>
      </c>
      <c r="E69" s="2">
        <v>2.8</v>
      </c>
      <c r="F69" s="2">
        <v>1.9</v>
      </c>
      <c r="G69" s="2">
        <v>2</v>
      </c>
      <c r="H69" s="2">
        <v>1.2</v>
      </c>
      <c r="I69" s="2">
        <v>2.2000000000000002</v>
      </c>
      <c r="J69" s="2">
        <v>2.7</v>
      </c>
      <c r="K69" s="2">
        <v>2.4</v>
      </c>
      <c r="L69" s="2">
        <v>-0.5</v>
      </c>
      <c r="M69" s="2">
        <v>1.2</v>
      </c>
      <c r="N69" s="2">
        <v>-1.8</v>
      </c>
      <c r="O69" s="2">
        <v>-0.7</v>
      </c>
      <c r="P69" s="2">
        <v>0.6</v>
      </c>
      <c r="Q69" s="2">
        <v>0.7</v>
      </c>
      <c r="R69" s="2">
        <v>1.5</v>
      </c>
      <c r="S69" s="2">
        <v>2.2000000000000002</v>
      </c>
      <c r="T69" s="2">
        <v>2.5</v>
      </c>
      <c r="U69" s="2">
        <v>1.7</v>
      </c>
      <c r="V69" s="2">
        <v>2</v>
      </c>
      <c r="W69" s="27">
        <v>1.8</v>
      </c>
    </row>
    <row r="70" spans="1:23" ht="12.75" customHeight="1" x14ac:dyDescent="0.25">
      <c r="A70" s="4" t="s">
        <v>141</v>
      </c>
      <c r="B70" s="4" t="s">
        <v>130</v>
      </c>
      <c r="C70" s="2">
        <v>-3</v>
      </c>
      <c r="D70" s="2">
        <v>2.5</v>
      </c>
      <c r="E70" s="2">
        <v>5.0999999999999996</v>
      </c>
      <c r="F70" s="2">
        <v>0</v>
      </c>
      <c r="G70" s="2">
        <v>1.6</v>
      </c>
      <c r="H70" s="2">
        <v>2.4</v>
      </c>
      <c r="I70" s="2">
        <v>3.4</v>
      </c>
      <c r="J70" s="2">
        <v>3.1</v>
      </c>
      <c r="K70" s="2">
        <v>3.3</v>
      </c>
      <c r="L70" s="2">
        <v>2.5</v>
      </c>
      <c r="M70" s="2">
        <v>3.3</v>
      </c>
      <c r="N70" s="2">
        <v>1.7</v>
      </c>
      <c r="O70" s="2">
        <v>1</v>
      </c>
      <c r="P70" s="2">
        <v>1.7</v>
      </c>
      <c r="Q70" s="2">
        <v>1.5</v>
      </c>
      <c r="R70" s="2">
        <v>1.4</v>
      </c>
      <c r="S70" s="2">
        <v>1.3</v>
      </c>
      <c r="T70" s="2">
        <v>-0.9</v>
      </c>
      <c r="U70" s="2">
        <v>-0.8</v>
      </c>
      <c r="V70" s="2">
        <v>1.2</v>
      </c>
      <c r="W70" s="27">
        <v>2</v>
      </c>
    </row>
    <row r="71" spans="1:23" ht="12.75" customHeight="1" x14ac:dyDescent="0.25">
      <c r="A71" s="4" t="s">
        <v>143</v>
      </c>
      <c r="B71" s="5" t="s">
        <v>132</v>
      </c>
      <c r="C71" s="2">
        <v>2.9</v>
      </c>
      <c r="D71" s="2">
        <v>3.2</v>
      </c>
      <c r="E71" s="2">
        <v>4.0999999999999996</v>
      </c>
      <c r="F71" s="2">
        <v>1.4</v>
      </c>
      <c r="G71" s="2">
        <v>1.4</v>
      </c>
      <c r="H71" s="2">
        <v>1.7</v>
      </c>
      <c r="I71" s="2">
        <v>4.2</v>
      </c>
      <c r="J71" s="2">
        <v>3.2</v>
      </c>
      <c r="K71" s="2">
        <v>3.8</v>
      </c>
      <c r="L71" s="2">
        <v>3.4</v>
      </c>
      <c r="M71" s="2">
        <v>2.2000000000000002</v>
      </c>
      <c r="N71" s="2">
        <v>0.7</v>
      </c>
      <c r="O71" s="2">
        <v>0.7</v>
      </c>
      <c r="P71" s="2">
        <v>1.3</v>
      </c>
      <c r="Q71" s="2">
        <v>1.2</v>
      </c>
      <c r="R71" s="2">
        <v>1.4</v>
      </c>
      <c r="S71" s="2">
        <v>0.8</v>
      </c>
      <c r="T71" s="2">
        <v>1.6</v>
      </c>
      <c r="U71" s="2">
        <v>0.9</v>
      </c>
      <c r="V71" s="2">
        <v>1.3</v>
      </c>
      <c r="W71" s="27">
        <v>1.3</v>
      </c>
    </row>
    <row r="72" spans="1:23" ht="12.75" customHeight="1" x14ac:dyDescent="0.25">
      <c r="A72" s="4" t="s">
        <v>145</v>
      </c>
      <c r="B72" s="5" t="s">
        <v>134</v>
      </c>
      <c r="C72" s="2">
        <v>2.4</v>
      </c>
      <c r="D72" s="2">
        <v>3.1</v>
      </c>
      <c r="E72" s="2">
        <v>3.4</v>
      </c>
      <c r="F72" s="2">
        <v>1.7</v>
      </c>
      <c r="G72" s="2">
        <v>1.4</v>
      </c>
      <c r="H72" s="2">
        <v>2.1</v>
      </c>
      <c r="I72" s="2">
        <v>3.2</v>
      </c>
      <c r="J72" s="2">
        <v>3.3</v>
      </c>
      <c r="K72" s="2">
        <v>3.5</v>
      </c>
      <c r="L72" s="2">
        <v>2.9</v>
      </c>
      <c r="M72" s="2">
        <v>2.2000000000000002</v>
      </c>
      <c r="N72" s="2">
        <v>0.3</v>
      </c>
      <c r="O72" s="2">
        <v>0.9</v>
      </c>
      <c r="P72" s="2">
        <v>1.5</v>
      </c>
      <c r="Q72" s="2">
        <v>1.3</v>
      </c>
      <c r="R72" s="2">
        <v>1.4</v>
      </c>
      <c r="S72" s="2">
        <v>0.9</v>
      </c>
      <c r="T72" s="2">
        <v>1.7</v>
      </c>
      <c r="U72" s="2">
        <v>0.6</v>
      </c>
      <c r="V72" s="2">
        <v>1.5</v>
      </c>
      <c r="W72" s="27">
        <v>1.5</v>
      </c>
    </row>
    <row r="73" spans="1:23" ht="12.75" customHeight="1" x14ac:dyDescent="0.25">
      <c r="A73" s="4" t="s">
        <v>147</v>
      </c>
      <c r="B73" s="4" t="s">
        <v>136</v>
      </c>
      <c r="C73" s="2">
        <v>4</v>
      </c>
      <c r="D73" s="2">
        <v>2.5</v>
      </c>
      <c r="E73" s="2">
        <v>3.5</v>
      </c>
      <c r="F73" s="2">
        <v>4.5</v>
      </c>
      <c r="G73" s="2">
        <v>4.3</v>
      </c>
      <c r="H73" s="2">
        <v>5.0999999999999996</v>
      </c>
      <c r="I73" s="2">
        <v>6.5</v>
      </c>
      <c r="J73" s="2">
        <v>7.4</v>
      </c>
      <c r="K73" s="2">
        <v>3.8</v>
      </c>
      <c r="L73" s="2">
        <v>4.2</v>
      </c>
      <c r="M73" s="2">
        <v>3.1</v>
      </c>
      <c r="N73" s="2">
        <v>0.2</v>
      </c>
      <c r="O73" s="2">
        <v>3.5</v>
      </c>
      <c r="P73" s="2">
        <v>3.7</v>
      </c>
      <c r="Q73" s="2">
        <v>3.1</v>
      </c>
      <c r="R73" s="2">
        <v>3.6</v>
      </c>
      <c r="S73" s="2">
        <v>3.5</v>
      </c>
      <c r="T73" s="2">
        <v>3.2</v>
      </c>
      <c r="U73" s="2">
        <v>2.2000000000000002</v>
      </c>
      <c r="V73" s="2">
        <v>3.5</v>
      </c>
      <c r="W73" s="27">
        <v>2.7</v>
      </c>
    </row>
    <row r="74" spans="1:23" ht="12.75" customHeight="1" x14ac:dyDescent="0.25">
      <c r="A74" s="4" t="s">
        <v>149</v>
      </c>
      <c r="B74" s="4" t="s">
        <v>138</v>
      </c>
      <c r="C74" s="2">
        <v>-1.5</v>
      </c>
      <c r="D74" s="2">
        <v>1.3</v>
      </c>
      <c r="E74" s="2">
        <v>2.1</v>
      </c>
      <c r="F74" s="2">
        <v>-0.1</v>
      </c>
      <c r="G74" s="2">
        <v>-2.1</v>
      </c>
      <c r="H74" s="2">
        <v>-2.6</v>
      </c>
      <c r="I74" s="2">
        <v>-2.2000000000000002</v>
      </c>
      <c r="J74" s="2">
        <v>-0.7</v>
      </c>
      <c r="K74" s="2">
        <v>0.6</v>
      </c>
      <c r="L74" s="2">
        <v>-0.1</v>
      </c>
      <c r="M74" s="2">
        <v>0.9</v>
      </c>
      <c r="N74" s="2">
        <v>-1.1000000000000001</v>
      </c>
      <c r="O74" s="2">
        <v>-2.2999999999999998</v>
      </c>
      <c r="P74" s="2">
        <v>0.1</v>
      </c>
      <c r="Q74" s="2">
        <v>-0.8</v>
      </c>
      <c r="R74" s="2">
        <v>-0.3</v>
      </c>
      <c r="S74" s="2">
        <v>-0.5</v>
      </c>
      <c r="T74" s="2">
        <v>-0.5</v>
      </c>
      <c r="U74" s="2">
        <v>-1</v>
      </c>
      <c r="V74" s="2">
        <v>-1.1000000000000001</v>
      </c>
      <c r="W74" s="27">
        <v>-0.4</v>
      </c>
    </row>
    <row r="75" spans="1:23" ht="12.75" customHeight="1" x14ac:dyDescent="0.25">
      <c r="A75" s="4" t="s">
        <v>151</v>
      </c>
      <c r="B75" s="4" t="s">
        <v>140</v>
      </c>
      <c r="C75" s="2">
        <v>3</v>
      </c>
      <c r="D75" s="2">
        <v>3.7</v>
      </c>
      <c r="E75" s="2">
        <v>3.8</v>
      </c>
      <c r="F75" s="2">
        <v>1.5</v>
      </c>
      <c r="G75" s="2">
        <v>1.5</v>
      </c>
      <c r="H75" s="2">
        <v>2.5</v>
      </c>
      <c r="I75" s="2">
        <v>3.6</v>
      </c>
      <c r="J75" s="2">
        <v>3</v>
      </c>
      <c r="K75" s="2">
        <v>4.0999999999999996</v>
      </c>
      <c r="L75" s="2">
        <v>3.3</v>
      </c>
      <c r="M75" s="2">
        <v>2.2999999999999998</v>
      </c>
      <c r="N75" s="2">
        <v>0.8</v>
      </c>
      <c r="O75" s="2">
        <v>1.1000000000000001</v>
      </c>
      <c r="P75" s="2">
        <v>1.4</v>
      </c>
      <c r="Q75" s="2">
        <v>1.4</v>
      </c>
      <c r="R75" s="2">
        <v>1.4</v>
      </c>
      <c r="S75" s="2">
        <v>0.6</v>
      </c>
      <c r="T75" s="2">
        <v>1.9</v>
      </c>
      <c r="U75" s="2">
        <v>0.7</v>
      </c>
      <c r="V75" s="2">
        <v>1.8</v>
      </c>
      <c r="W75" s="27">
        <v>1.8</v>
      </c>
    </row>
    <row r="76" spans="1:23" ht="12.75" customHeight="1" x14ac:dyDescent="0.25">
      <c r="A76" s="4" t="s">
        <v>153</v>
      </c>
      <c r="B76" s="5" t="s">
        <v>142</v>
      </c>
      <c r="C76" s="2">
        <v>5.6</v>
      </c>
      <c r="D76" s="2">
        <v>4.7</v>
      </c>
      <c r="E76" s="2">
        <v>6.8</v>
      </c>
      <c r="F76" s="2">
        <v>-1.3</v>
      </c>
      <c r="G76" s="2">
        <v>1.3</v>
      </c>
      <c r="H76" s="2">
        <v>2.2999999999999998</v>
      </c>
      <c r="I76" s="2">
        <v>10.9</v>
      </c>
      <c r="J76" s="2">
        <v>4.3</v>
      </c>
      <c r="K76" s="2">
        <v>5.9</v>
      </c>
      <c r="L76" s="2">
        <v>7.3</v>
      </c>
      <c r="M76" s="2">
        <v>1.9</v>
      </c>
      <c r="N76" s="2">
        <v>1.4</v>
      </c>
      <c r="O76" s="2">
        <v>1.1000000000000001</v>
      </c>
      <c r="P76" s="2">
        <v>1</v>
      </c>
      <c r="Q76" s="2">
        <v>0.9</v>
      </c>
      <c r="R76" s="2">
        <v>0.9</v>
      </c>
      <c r="S76" s="2">
        <v>-1</v>
      </c>
      <c r="T76" s="2">
        <v>1.2</v>
      </c>
      <c r="U76" s="2">
        <v>0</v>
      </c>
      <c r="V76" s="2">
        <v>0</v>
      </c>
      <c r="W76" s="27">
        <v>-0.1</v>
      </c>
    </row>
    <row r="77" spans="1:23" ht="12.75" customHeight="1" x14ac:dyDescent="0.25">
      <c r="A77" s="4" t="s">
        <v>155</v>
      </c>
      <c r="B77" s="5" t="s">
        <v>144</v>
      </c>
      <c r="C77" s="2">
        <v>2.4</v>
      </c>
      <c r="D77" s="2">
        <v>2.9</v>
      </c>
      <c r="E77" s="2">
        <v>4.0999999999999996</v>
      </c>
      <c r="F77" s="2">
        <v>2.2999999999999998</v>
      </c>
      <c r="G77" s="2">
        <v>1.7</v>
      </c>
      <c r="H77" s="2">
        <v>0.6</v>
      </c>
      <c r="I77" s="2">
        <v>2.9</v>
      </c>
      <c r="J77" s="2">
        <v>2.1</v>
      </c>
      <c r="K77" s="2">
        <v>3.2</v>
      </c>
      <c r="L77" s="2">
        <v>2.2000000000000002</v>
      </c>
      <c r="M77" s="2">
        <v>2.5</v>
      </c>
      <c r="N77" s="2">
        <v>1.1000000000000001</v>
      </c>
      <c r="O77" s="2">
        <v>0.2</v>
      </c>
      <c r="P77" s="2">
        <v>1.1000000000000001</v>
      </c>
      <c r="Q77" s="2">
        <v>1.2</v>
      </c>
      <c r="R77" s="2">
        <v>1.5</v>
      </c>
      <c r="S77" s="2">
        <v>1.7</v>
      </c>
      <c r="T77" s="2">
        <v>1.8</v>
      </c>
      <c r="U77" s="2">
        <v>2.1</v>
      </c>
      <c r="V77" s="2">
        <v>1.6</v>
      </c>
      <c r="W77" s="27">
        <v>1.7</v>
      </c>
    </row>
    <row r="78" spans="1:23" ht="12.75" customHeight="1" x14ac:dyDescent="0.25">
      <c r="A78" s="4" t="s">
        <v>157</v>
      </c>
      <c r="B78" s="4" t="s">
        <v>146</v>
      </c>
      <c r="C78" s="2">
        <v>2.7</v>
      </c>
      <c r="D78" s="2">
        <v>2.9</v>
      </c>
      <c r="E78" s="2">
        <v>4</v>
      </c>
      <c r="F78" s="2">
        <v>2.1</v>
      </c>
      <c r="G78" s="2">
        <v>1.6</v>
      </c>
      <c r="H78" s="2">
        <v>0.3</v>
      </c>
      <c r="I78" s="2">
        <v>3</v>
      </c>
      <c r="J78" s="2">
        <v>2.1</v>
      </c>
      <c r="K78" s="2">
        <v>3.2</v>
      </c>
      <c r="L78" s="2">
        <v>2</v>
      </c>
      <c r="M78" s="2">
        <v>2.2999999999999998</v>
      </c>
      <c r="N78" s="2">
        <v>1</v>
      </c>
      <c r="O78" s="2">
        <v>-0.1</v>
      </c>
      <c r="P78" s="2">
        <v>0.9</v>
      </c>
      <c r="Q78" s="2">
        <v>1.1000000000000001</v>
      </c>
      <c r="R78" s="2">
        <v>1.5</v>
      </c>
      <c r="S78" s="2">
        <v>1.6</v>
      </c>
      <c r="T78" s="2">
        <v>1.9</v>
      </c>
      <c r="U78" s="2">
        <v>2.1</v>
      </c>
      <c r="V78" s="2">
        <v>1.5</v>
      </c>
      <c r="W78" s="27">
        <v>1.4</v>
      </c>
    </row>
    <row r="79" spans="1:23" ht="12.75" customHeight="1" x14ac:dyDescent="0.25">
      <c r="A79" s="4" t="s">
        <v>158</v>
      </c>
      <c r="B79" s="4" t="s">
        <v>148</v>
      </c>
      <c r="C79" s="2">
        <v>-0.1</v>
      </c>
      <c r="D79" s="2">
        <v>3</v>
      </c>
      <c r="E79" s="2">
        <v>5.2</v>
      </c>
      <c r="F79" s="2">
        <v>3.9</v>
      </c>
      <c r="G79" s="2">
        <v>2.7</v>
      </c>
      <c r="H79" s="2">
        <v>3.1</v>
      </c>
      <c r="I79" s="2">
        <v>2.5</v>
      </c>
      <c r="J79" s="2">
        <v>1.8</v>
      </c>
      <c r="K79" s="2">
        <v>2.9</v>
      </c>
      <c r="L79" s="2">
        <v>3.5</v>
      </c>
      <c r="M79" s="2">
        <v>4.7</v>
      </c>
      <c r="N79" s="2">
        <v>2.1</v>
      </c>
      <c r="O79" s="2">
        <v>2.7</v>
      </c>
      <c r="P79" s="2">
        <v>2.7</v>
      </c>
      <c r="Q79" s="2">
        <v>1.6</v>
      </c>
      <c r="R79" s="2">
        <v>1.8</v>
      </c>
      <c r="S79" s="2">
        <v>2.4</v>
      </c>
      <c r="T79" s="2">
        <v>0.9</v>
      </c>
      <c r="U79" s="2">
        <v>2.6</v>
      </c>
      <c r="V79" s="2">
        <v>2.7</v>
      </c>
      <c r="W79" s="27">
        <v>4.3</v>
      </c>
    </row>
    <row r="80" spans="1:23" ht="12.75" customHeight="1" x14ac:dyDescent="0.25">
      <c r="A80" s="4" t="s">
        <v>160</v>
      </c>
      <c r="B80" s="5" t="s">
        <v>150</v>
      </c>
      <c r="C80" s="2">
        <v>2.8</v>
      </c>
      <c r="D80" s="2">
        <v>2.6</v>
      </c>
      <c r="E80" s="2">
        <v>3.3</v>
      </c>
      <c r="F80" s="2">
        <v>3.7</v>
      </c>
      <c r="G80" s="2">
        <v>2.5</v>
      </c>
      <c r="H80" s="2">
        <v>2.9</v>
      </c>
      <c r="I80" s="2">
        <v>3.1</v>
      </c>
      <c r="J80" s="2">
        <v>3.3</v>
      </c>
      <c r="K80" s="2">
        <v>2.9</v>
      </c>
      <c r="L80" s="2">
        <v>3.5</v>
      </c>
      <c r="M80" s="2">
        <v>2.7</v>
      </c>
      <c r="N80" s="2">
        <v>2.1</v>
      </c>
      <c r="O80" s="2">
        <v>2</v>
      </c>
      <c r="P80" s="2">
        <v>1.9</v>
      </c>
      <c r="Q80" s="2">
        <v>1.7</v>
      </c>
      <c r="R80" s="2">
        <v>1.6</v>
      </c>
      <c r="S80" s="2">
        <v>1.6</v>
      </c>
      <c r="T80" s="2">
        <v>1.2</v>
      </c>
      <c r="U80" s="2">
        <v>1.6</v>
      </c>
      <c r="V80" s="2">
        <v>1.9</v>
      </c>
      <c r="W80" s="27">
        <v>1.9</v>
      </c>
    </row>
    <row r="81" spans="1:23" ht="12.75" customHeight="1" x14ac:dyDescent="0.25">
      <c r="A81" s="4" t="s">
        <v>162</v>
      </c>
      <c r="B81" s="5" t="s">
        <v>152</v>
      </c>
      <c r="C81" s="2">
        <v>3.1</v>
      </c>
      <c r="D81" s="2">
        <v>3.5</v>
      </c>
      <c r="E81" s="2">
        <v>4.0999999999999996</v>
      </c>
      <c r="F81" s="2">
        <v>3.3</v>
      </c>
      <c r="G81" s="2">
        <v>2.4</v>
      </c>
      <c r="H81" s="2">
        <v>4</v>
      </c>
      <c r="I81" s="2">
        <v>3.9</v>
      </c>
      <c r="J81" s="2">
        <v>4.5</v>
      </c>
      <c r="K81" s="2">
        <v>4</v>
      </c>
      <c r="L81" s="2">
        <v>3.5</v>
      </c>
      <c r="M81" s="2">
        <v>3.7</v>
      </c>
      <c r="N81" s="2">
        <v>2.1</v>
      </c>
      <c r="O81" s="2">
        <v>2.1</v>
      </c>
      <c r="P81" s="2">
        <v>2.8</v>
      </c>
      <c r="Q81" s="2">
        <v>2.7</v>
      </c>
      <c r="R81" s="2">
        <v>2.6</v>
      </c>
      <c r="S81" s="2">
        <v>2.5</v>
      </c>
      <c r="T81" s="2">
        <v>1.7</v>
      </c>
      <c r="U81" s="2">
        <v>1.8</v>
      </c>
      <c r="V81" s="2">
        <v>2.5</v>
      </c>
      <c r="W81" s="27">
        <v>2.2999999999999998</v>
      </c>
    </row>
    <row r="82" spans="1:23" ht="12.75" customHeight="1" x14ac:dyDescent="0.25">
      <c r="A82" s="4" t="s">
        <v>164</v>
      </c>
      <c r="B82" s="5" t="s">
        <v>154</v>
      </c>
      <c r="C82" s="2">
        <v>2.7</v>
      </c>
      <c r="D82" s="2">
        <v>2.5</v>
      </c>
      <c r="E82" s="2">
        <v>3.1</v>
      </c>
      <c r="F82" s="2">
        <v>3.7</v>
      </c>
      <c r="G82" s="2">
        <v>2.5</v>
      </c>
      <c r="H82" s="2">
        <v>2.8</v>
      </c>
      <c r="I82" s="2">
        <v>3</v>
      </c>
      <c r="J82" s="2">
        <v>3.2</v>
      </c>
      <c r="K82" s="2">
        <v>2.8</v>
      </c>
      <c r="L82" s="2">
        <v>3.4</v>
      </c>
      <c r="M82" s="2">
        <v>2.6</v>
      </c>
      <c r="N82" s="2">
        <v>2.1</v>
      </c>
      <c r="O82" s="2">
        <v>2</v>
      </c>
      <c r="P82" s="2">
        <v>1.8</v>
      </c>
      <c r="Q82" s="2">
        <v>1.6</v>
      </c>
      <c r="R82" s="2">
        <v>1.4</v>
      </c>
      <c r="S82" s="2">
        <v>1.4</v>
      </c>
      <c r="T82" s="2">
        <v>1.1000000000000001</v>
      </c>
      <c r="U82" s="2">
        <v>1.6</v>
      </c>
      <c r="V82" s="2">
        <v>1.8</v>
      </c>
      <c r="W82" s="27">
        <v>1.8</v>
      </c>
    </row>
    <row r="83" spans="1:23" ht="12.75" customHeight="1" x14ac:dyDescent="0.25">
      <c r="A83" s="4" t="s">
        <v>166</v>
      </c>
      <c r="B83" s="4" t="s">
        <v>156</v>
      </c>
      <c r="C83" s="2">
        <v>2.2999999999999998</v>
      </c>
      <c r="D83" s="2">
        <v>2.2000000000000002</v>
      </c>
      <c r="E83" s="2">
        <v>2.2999999999999998</v>
      </c>
      <c r="F83" s="2">
        <v>3.1</v>
      </c>
      <c r="G83" s="2">
        <v>1.3</v>
      </c>
      <c r="H83" s="2">
        <v>2.1</v>
      </c>
      <c r="I83" s="2">
        <v>2.5</v>
      </c>
      <c r="J83" s="2">
        <v>2.8</v>
      </c>
      <c r="K83" s="2">
        <v>2</v>
      </c>
      <c r="L83" s="2">
        <v>3.7</v>
      </c>
      <c r="M83" s="2">
        <v>2.2000000000000002</v>
      </c>
      <c r="N83" s="2">
        <v>2.2000000000000002</v>
      </c>
      <c r="O83" s="2">
        <v>2.1</v>
      </c>
      <c r="P83" s="2">
        <v>1.5</v>
      </c>
      <c r="Q83" s="2">
        <v>1.3</v>
      </c>
      <c r="R83" s="2">
        <v>0.8</v>
      </c>
      <c r="S83" s="2">
        <v>1</v>
      </c>
      <c r="T83" s="2">
        <v>0.1</v>
      </c>
      <c r="U83" s="2">
        <v>0.9</v>
      </c>
      <c r="V83" s="2">
        <v>1</v>
      </c>
      <c r="W83" s="27">
        <v>1.1000000000000001</v>
      </c>
    </row>
    <row r="84" spans="1:23" ht="12.75" customHeight="1" x14ac:dyDescent="0.25">
      <c r="A84" s="4" t="s">
        <v>168</v>
      </c>
      <c r="B84" s="4" t="s">
        <v>211</v>
      </c>
      <c r="C84" s="2">
        <v>2.7</v>
      </c>
      <c r="D84" s="2">
        <v>2.5</v>
      </c>
      <c r="E84" s="2">
        <v>3.3</v>
      </c>
      <c r="F84" s="2">
        <v>4.3</v>
      </c>
      <c r="G84" s="2">
        <v>3.6</v>
      </c>
      <c r="H84" s="2">
        <v>3.6</v>
      </c>
      <c r="I84" s="2">
        <v>3.6</v>
      </c>
      <c r="J84" s="2">
        <v>3.5</v>
      </c>
      <c r="K84" s="2">
        <v>3.5</v>
      </c>
      <c r="L84" s="2">
        <v>3</v>
      </c>
      <c r="M84" s="2">
        <v>2.8</v>
      </c>
      <c r="N84" s="2">
        <v>2.1</v>
      </c>
      <c r="O84" s="2">
        <v>2</v>
      </c>
      <c r="P84" s="2">
        <v>1.8</v>
      </c>
      <c r="Q84" s="2">
        <v>1.9</v>
      </c>
      <c r="R84" s="2">
        <v>1.9</v>
      </c>
      <c r="S84" s="2">
        <v>1.8</v>
      </c>
      <c r="T84" s="2">
        <v>1.7</v>
      </c>
      <c r="U84" s="2">
        <v>1.9</v>
      </c>
      <c r="V84" s="2">
        <v>2.1</v>
      </c>
      <c r="W84" s="27">
        <v>2.2000000000000002</v>
      </c>
    </row>
    <row r="85" spans="1:23" ht="12.75" customHeight="1" x14ac:dyDescent="0.25">
      <c r="A85" s="4" t="s">
        <v>170</v>
      </c>
      <c r="B85" s="4" t="s">
        <v>212</v>
      </c>
      <c r="C85" s="2">
        <v>3.7</v>
      </c>
      <c r="D85" s="2">
        <v>3.3</v>
      </c>
      <c r="E85" s="2">
        <v>4.7</v>
      </c>
      <c r="F85" s="2">
        <v>5.0999999999999996</v>
      </c>
      <c r="G85" s="2">
        <v>3.6</v>
      </c>
      <c r="H85" s="2">
        <v>3.3</v>
      </c>
      <c r="I85" s="2">
        <v>3.5</v>
      </c>
      <c r="J85" s="2">
        <v>3.7</v>
      </c>
      <c r="K85" s="2">
        <v>3</v>
      </c>
      <c r="L85" s="2">
        <v>4</v>
      </c>
      <c r="M85" s="2">
        <v>3.5</v>
      </c>
      <c r="N85" s="2">
        <v>2.5</v>
      </c>
      <c r="O85" s="2">
        <v>1.8</v>
      </c>
      <c r="P85" s="2">
        <v>2.1</v>
      </c>
      <c r="Q85" s="2">
        <v>1.5</v>
      </c>
      <c r="R85" s="2">
        <v>1</v>
      </c>
      <c r="S85" s="2">
        <v>1.3</v>
      </c>
      <c r="T85" s="2">
        <v>2.1</v>
      </c>
      <c r="U85" s="2">
        <v>2.5</v>
      </c>
      <c r="V85" s="2">
        <v>2.6</v>
      </c>
      <c r="W85" s="27">
        <v>3</v>
      </c>
    </row>
    <row r="86" spans="1:23" ht="12.75" customHeight="1" x14ac:dyDescent="0.25">
      <c r="A86" s="4" t="s">
        <v>172</v>
      </c>
      <c r="B86" s="4" t="s">
        <v>159</v>
      </c>
      <c r="C86" s="2">
        <v>3.4</v>
      </c>
      <c r="D86" s="2">
        <v>3.3</v>
      </c>
      <c r="E86" s="2">
        <v>4.5999999999999996</v>
      </c>
      <c r="F86" s="2">
        <v>3</v>
      </c>
      <c r="G86" s="2">
        <v>3.2</v>
      </c>
      <c r="H86" s="2">
        <v>2.1</v>
      </c>
      <c r="I86" s="2">
        <v>2.8</v>
      </c>
      <c r="J86" s="2">
        <v>3.5</v>
      </c>
      <c r="K86" s="2">
        <v>3.7</v>
      </c>
      <c r="L86" s="2">
        <v>3.3</v>
      </c>
      <c r="M86" s="2">
        <v>2.7</v>
      </c>
      <c r="N86" s="2">
        <v>1.2</v>
      </c>
      <c r="O86" s="2">
        <v>1.8</v>
      </c>
      <c r="P86" s="2">
        <v>2.4</v>
      </c>
      <c r="Q86" s="2">
        <v>2</v>
      </c>
      <c r="R86" s="2">
        <v>2.5</v>
      </c>
      <c r="S86" s="2">
        <v>2.4</v>
      </c>
      <c r="T86" s="2">
        <v>2.4</v>
      </c>
      <c r="U86" s="2">
        <v>2.4</v>
      </c>
      <c r="V86" s="2">
        <v>2.8</v>
      </c>
      <c r="W86" s="27">
        <v>2.5</v>
      </c>
    </row>
    <row r="87" spans="1:23" ht="12.75" customHeight="1" x14ac:dyDescent="0.25">
      <c r="A87" s="4" t="s">
        <v>174</v>
      </c>
      <c r="B87" s="5" t="s">
        <v>161</v>
      </c>
      <c r="C87" s="2">
        <v>2.6</v>
      </c>
      <c r="D87" s="2">
        <v>3.1</v>
      </c>
      <c r="E87" s="2">
        <v>3</v>
      </c>
      <c r="F87" s="2">
        <v>3.5</v>
      </c>
      <c r="G87" s="2">
        <v>2.1</v>
      </c>
      <c r="H87" s="2">
        <v>2.2000000000000002</v>
      </c>
      <c r="I87" s="2">
        <v>3</v>
      </c>
      <c r="J87" s="2">
        <v>3.9</v>
      </c>
      <c r="K87" s="2">
        <v>3.5</v>
      </c>
      <c r="L87" s="2">
        <v>3.9</v>
      </c>
      <c r="M87" s="2">
        <v>4.0999999999999996</v>
      </c>
      <c r="N87" s="2">
        <v>2</v>
      </c>
      <c r="O87" s="2">
        <v>1.1000000000000001</v>
      </c>
      <c r="P87" s="2">
        <v>1.8</v>
      </c>
      <c r="Q87" s="2">
        <v>2.9</v>
      </c>
      <c r="R87" s="2">
        <v>2.1</v>
      </c>
      <c r="S87" s="2">
        <v>2.4</v>
      </c>
      <c r="T87" s="2">
        <v>2.6</v>
      </c>
      <c r="U87" s="2">
        <v>2.5</v>
      </c>
      <c r="V87" s="2">
        <v>2.1</v>
      </c>
      <c r="W87" s="27">
        <v>2.5</v>
      </c>
    </row>
    <row r="88" spans="1:23" ht="12.75" customHeight="1" x14ac:dyDescent="0.25">
      <c r="A88" s="4" t="s">
        <v>176</v>
      </c>
      <c r="B88" s="5" t="s">
        <v>163</v>
      </c>
      <c r="C88" s="2">
        <v>2.6</v>
      </c>
      <c r="D88" s="2">
        <v>4.2</v>
      </c>
      <c r="E88" s="2">
        <v>4</v>
      </c>
      <c r="F88" s="2">
        <v>3.1</v>
      </c>
      <c r="G88" s="2">
        <v>2.1</v>
      </c>
      <c r="H88" s="2">
        <v>2.9</v>
      </c>
      <c r="I88" s="2">
        <v>3.1</v>
      </c>
      <c r="J88" s="2">
        <v>3.8</v>
      </c>
      <c r="K88" s="2">
        <v>3.6</v>
      </c>
      <c r="L88" s="2">
        <v>3.4</v>
      </c>
      <c r="M88" s="2">
        <v>3.2</v>
      </c>
      <c r="N88" s="2">
        <v>1</v>
      </c>
      <c r="O88" s="2">
        <v>0.9</v>
      </c>
      <c r="P88" s="2">
        <v>1.5</v>
      </c>
      <c r="Q88" s="2">
        <v>2.5</v>
      </c>
      <c r="R88" s="2">
        <v>1.5</v>
      </c>
      <c r="S88" s="2">
        <v>2</v>
      </c>
      <c r="T88" s="2">
        <v>3</v>
      </c>
      <c r="U88" s="2">
        <v>2.5</v>
      </c>
      <c r="V88" s="2">
        <v>1.7</v>
      </c>
      <c r="W88" s="27">
        <v>2.1</v>
      </c>
    </row>
    <row r="89" spans="1:23" ht="12.75" customHeight="1" x14ac:dyDescent="0.25">
      <c r="A89" s="4" t="s">
        <v>178</v>
      </c>
      <c r="B89" s="4" t="s">
        <v>165</v>
      </c>
      <c r="C89" s="2">
        <v>2.5</v>
      </c>
      <c r="D89" s="2">
        <v>5.7</v>
      </c>
      <c r="E89" s="2">
        <v>5.2</v>
      </c>
      <c r="F89" s="2">
        <v>3.7</v>
      </c>
      <c r="G89" s="2">
        <v>2.2999999999999998</v>
      </c>
      <c r="H89" s="2">
        <v>3.1</v>
      </c>
      <c r="I89" s="2">
        <v>3.8</v>
      </c>
      <c r="J89" s="2">
        <v>4.5</v>
      </c>
      <c r="K89" s="2">
        <v>3.9</v>
      </c>
      <c r="L89" s="2">
        <v>4</v>
      </c>
      <c r="M89" s="2">
        <v>3.4</v>
      </c>
      <c r="N89" s="2">
        <v>1.5</v>
      </c>
      <c r="O89" s="2">
        <v>1.3</v>
      </c>
      <c r="P89" s="2">
        <v>0.8</v>
      </c>
      <c r="Q89" s="2">
        <v>2.1</v>
      </c>
      <c r="R89" s="2">
        <v>1.6</v>
      </c>
      <c r="S89" s="2">
        <v>2</v>
      </c>
      <c r="T89" s="2">
        <v>3.6</v>
      </c>
      <c r="U89" s="2">
        <v>3</v>
      </c>
      <c r="V89" s="2">
        <v>2.2000000000000002</v>
      </c>
      <c r="W89" s="27">
        <v>1.8</v>
      </c>
    </row>
    <row r="90" spans="1:23" ht="12.75" customHeight="1" x14ac:dyDescent="0.25">
      <c r="A90" s="4" t="s">
        <v>180</v>
      </c>
      <c r="B90" s="4" t="s">
        <v>167</v>
      </c>
      <c r="C90" s="2">
        <v>2.7</v>
      </c>
      <c r="D90" s="2">
        <v>2.7</v>
      </c>
      <c r="E90" s="2">
        <v>2.8</v>
      </c>
      <c r="F90" s="2">
        <v>2.6</v>
      </c>
      <c r="G90" s="2">
        <v>2</v>
      </c>
      <c r="H90" s="2">
        <v>2.7</v>
      </c>
      <c r="I90" s="2">
        <v>2.2999999999999998</v>
      </c>
      <c r="J90" s="2">
        <v>3</v>
      </c>
      <c r="K90" s="2">
        <v>3.4</v>
      </c>
      <c r="L90" s="2">
        <v>2.8</v>
      </c>
      <c r="M90" s="2">
        <v>2.9</v>
      </c>
      <c r="N90" s="2">
        <v>0.4</v>
      </c>
      <c r="O90" s="2">
        <v>0.3</v>
      </c>
      <c r="P90" s="2">
        <v>2.4</v>
      </c>
      <c r="Q90" s="2">
        <v>3</v>
      </c>
      <c r="R90" s="2">
        <v>1.4</v>
      </c>
      <c r="S90" s="2">
        <v>1.9</v>
      </c>
      <c r="T90" s="2">
        <v>2.2999999999999998</v>
      </c>
      <c r="U90" s="2">
        <v>1.9</v>
      </c>
      <c r="V90" s="2">
        <v>1.1000000000000001</v>
      </c>
      <c r="W90" s="27">
        <v>2.6</v>
      </c>
    </row>
    <row r="91" spans="1:23" ht="12.75" customHeight="1" x14ac:dyDescent="0.25">
      <c r="A91" s="4" t="s">
        <v>182</v>
      </c>
      <c r="B91" s="5" t="s">
        <v>169</v>
      </c>
      <c r="C91" s="2">
        <v>2.6</v>
      </c>
      <c r="D91" s="2">
        <v>2.8</v>
      </c>
      <c r="E91" s="2">
        <v>2.7</v>
      </c>
      <c r="F91" s="2">
        <v>3.6</v>
      </c>
      <c r="G91" s="2">
        <v>2.1</v>
      </c>
      <c r="H91" s="2">
        <v>2</v>
      </c>
      <c r="I91" s="2">
        <v>3</v>
      </c>
      <c r="J91" s="2">
        <v>3.9</v>
      </c>
      <c r="K91" s="2">
        <v>3.4</v>
      </c>
      <c r="L91" s="2">
        <v>4</v>
      </c>
      <c r="M91" s="2">
        <v>4.4000000000000004</v>
      </c>
      <c r="N91" s="2">
        <v>2.4</v>
      </c>
      <c r="O91" s="2">
        <v>1.1000000000000001</v>
      </c>
      <c r="P91" s="2">
        <v>1.9</v>
      </c>
      <c r="Q91" s="2">
        <v>3</v>
      </c>
      <c r="R91" s="2">
        <v>2.2000000000000002</v>
      </c>
      <c r="S91" s="2">
        <v>2.5</v>
      </c>
      <c r="T91" s="2">
        <v>2.5</v>
      </c>
      <c r="U91" s="2">
        <v>2.5</v>
      </c>
      <c r="V91" s="2">
        <v>2.2999999999999998</v>
      </c>
      <c r="W91" s="27">
        <v>2.6</v>
      </c>
    </row>
    <row r="92" spans="1:23" ht="12.75" customHeight="1" x14ac:dyDescent="0.25">
      <c r="A92" s="4" t="s">
        <v>184</v>
      </c>
      <c r="B92" s="4" t="s">
        <v>171</v>
      </c>
      <c r="C92" s="2">
        <v>3.4</v>
      </c>
      <c r="D92" s="2">
        <v>3.7</v>
      </c>
      <c r="E92" s="2">
        <v>2.9</v>
      </c>
      <c r="F92" s="2">
        <v>4</v>
      </c>
      <c r="G92" s="2">
        <v>0.8</v>
      </c>
      <c r="H92" s="2">
        <v>1.3</v>
      </c>
      <c r="I92" s="2">
        <v>2.4</v>
      </c>
      <c r="J92" s="2">
        <v>5.4</v>
      </c>
      <c r="K92" s="2">
        <v>3.7</v>
      </c>
      <c r="L92" s="2">
        <v>4.7</v>
      </c>
      <c r="M92" s="2">
        <v>3.6</v>
      </c>
      <c r="N92" s="2">
        <v>-1.1000000000000001</v>
      </c>
      <c r="O92" s="2">
        <v>0.1</v>
      </c>
      <c r="P92" s="2">
        <v>2.1</v>
      </c>
      <c r="Q92" s="2">
        <v>2.9</v>
      </c>
      <c r="R92" s="2">
        <v>2.1</v>
      </c>
      <c r="S92" s="2">
        <v>2.8</v>
      </c>
      <c r="T92" s="2">
        <v>2</v>
      </c>
      <c r="U92" s="2">
        <v>2.4</v>
      </c>
      <c r="V92" s="2">
        <v>2.1</v>
      </c>
      <c r="W92" s="27">
        <v>3.1</v>
      </c>
    </row>
    <row r="93" spans="1:23" ht="12.75" customHeight="1" x14ac:dyDescent="0.25">
      <c r="A93" s="4" t="s">
        <v>186</v>
      </c>
      <c r="B93" s="4" t="s">
        <v>173</v>
      </c>
      <c r="C93" s="2">
        <v>2.2999999999999998</v>
      </c>
      <c r="D93" s="2">
        <v>2.5</v>
      </c>
      <c r="E93" s="2">
        <v>2.6</v>
      </c>
      <c r="F93" s="2">
        <v>3.4</v>
      </c>
      <c r="G93" s="2">
        <v>2.6</v>
      </c>
      <c r="H93" s="2">
        <v>2.2000000000000002</v>
      </c>
      <c r="I93" s="2">
        <v>3.2</v>
      </c>
      <c r="J93" s="2">
        <v>3.4</v>
      </c>
      <c r="K93" s="2">
        <v>3.3</v>
      </c>
      <c r="L93" s="2">
        <v>3.8</v>
      </c>
      <c r="M93" s="2">
        <v>4.8</v>
      </c>
      <c r="N93" s="2">
        <v>3.7</v>
      </c>
      <c r="O93" s="2">
        <v>1.5</v>
      </c>
      <c r="P93" s="2">
        <v>1.8</v>
      </c>
      <c r="Q93" s="2">
        <v>3.1</v>
      </c>
      <c r="R93" s="2">
        <v>2.2999999999999998</v>
      </c>
      <c r="S93" s="2">
        <v>2.4</v>
      </c>
      <c r="T93" s="2">
        <v>2.7</v>
      </c>
      <c r="U93" s="2">
        <v>2.6</v>
      </c>
      <c r="V93" s="2">
        <v>2.2999999999999998</v>
      </c>
      <c r="W93" s="27">
        <v>2.5</v>
      </c>
    </row>
    <row r="94" spans="1:23" ht="12.75" customHeight="1" x14ac:dyDescent="0.25">
      <c r="A94" s="4" t="s">
        <v>187</v>
      </c>
      <c r="B94" s="5" t="s">
        <v>175</v>
      </c>
      <c r="C94" s="2">
        <v>2.4</v>
      </c>
      <c r="D94" s="2">
        <v>2.8</v>
      </c>
      <c r="E94" s="2">
        <v>3.6</v>
      </c>
      <c r="F94" s="2">
        <v>3.7</v>
      </c>
      <c r="G94" s="2">
        <v>3</v>
      </c>
      <c r="H94" s="2">
        <v>2.2999999999999998</v>
      </c>
      <c r="I94" s="2">
        <v>3.2</v>
      </c>
      <c r="J94" s="2">
        <v>3.6</v>
      </c>
      <c r="K94" s="2">
        <v>3.8</v>
      </c>
      <c r="L94" s="2">
        <v>3.4</v>
      </c>
      <c r="M94" s="2">
        <v>3.5</v>
      </c>
      <c r="N94" s="2">
        <v>2.4</v>
      </c>
      <c r="O94" s="2">
        <v>2.1</v>
      </c>
      <c r="P94" s="2">
        <v>2.4</v>
      </c>
      <c r="Q94" s="2">
        <v>2.2999999999999998</v>
      </c>
      <c r="R94" s="2">
        <v>2.5</v>
      </c>
      <c r="S94" s="2">
        <v>2.2999999999999998</v>
      </c>
      <c r="T94" s="2">
        <v>2.1</v>
      </c>
      <c r="U94" s="2">
        <v>2</v>
      </c>
      <c r="V94" s="2">
        <v>2.2999999999999998</v>
      </c>
      <c r="W94" s="27">
        <v>2.4</v>
      </c>
    </row>
    <row r="95" spans="1:23" ht="12.75" customHeight="1" x14ac:dyDescent="0.25">
      <c r="A95" s="4" t="s">
        <v>188</v>
      </c>
      <c r="B95" s="5" t="s">
        <v>177</v>
      </c>
      <c r="C95" s="2">
        <v>1.7</v>
      </c>
      <c r="D95" s="2">
        <v>3.4</v>
      </c>
      <c r="E95" s="2">
        <v>4.3</v>
      </c>
      <c r="F95" s="2">
        <v>3.3</v>
      </c>
      <c r="G95" s="2">
        <v>2.9</v>
      </c>
      <c r="H95" s="2">
        <v>4.2</v>
      </c>
      <c r="I95" s="2">
        <v>4.3</v>
      </c>
      <c r="J95" s="2">
        <v>4.9000000000000004</v>
      </c>
      <c r="K95" s="2">
        <v>4.4000000000000004</v>
      </c>
      <c r="L95" s="2">
        <v>4.2</v>
      </c>
      <c r="M95" s="2">
        <v>4.5</v>
      </c>
      <c r="N95" s="2">
        <v>-0.2</v>
      </c>
      <c r="O95" s="2">
        <v>3.2</v>
      </c>
      <c r="P95" s="2">
        <v>3.1</v>
      </c>
      <c r="Q95" s="2">
        <v>1.6</v>
      </c>
      <c r="R95" s="2">
        <v>2.6</v>
      </c>
      <c r="S95" s="2">
        <v>2.2999999999999998</v>
      </c>
      <c r="T95" s="2">
        <v>0.2</v>
      </c>
      <c r="U95" s="2">
        <v>0.4</v>
      </c>
      <c r="V95" s="2">
        <v>2.5</v>
      </c>
      <c r="W95" s="27">
        <v>3.5</v>
      </c>
    </row>
    <row r="96" spans="1:23" ht="12.75" customHeight="1" x14ac:dyDescent="0.25">
      <c r="A96" s="4" t="s">
        <v>190</v>
      </c>
      <c r="B96" s="5" t="s">
        <v>179</v>
      </c>
      <c r="C96" s="2">
        <v>1.3</v>
      </c>
      <c r="D96" s="2">
        <v>2.7</v>
      </c>
      <c r="E96" s="2">
        <v>3.4</v>
      </c>
      <c r="F96" s="2">
        <v>2.8</v>
      </c>
      <c r="G96" s="2">
        <v>4.2</v>
      </c>
      <c r="H96" s="2">
        <v>5</v>
      </c>
      <c r="I96" s="2">
        <v>3.6</v>
      </c>
      <c r="J96" s="2">
        <v>4.3</v>
      </c>
      <c r="K96" s="2">
        <v>3.9</v>
      </c>
      <c r="L96" s="2">
        <v>3.4</v>
      </c>
      <c r="M96" s="2">
        <v>3.3</v>
      </c>
      <c r="N96" s="2">
        <v>0.3</v>
      </c>
      <c r="O96" s="2">
        <v>2.8</v>
      </c>
      <c r="P96" s="2">
        <v>2.9</v>
      </c>
      <c r="Q96" s="2">
        <v>1</v>
      </c>
      <c r="R96" s="2">
        <v>1</v>
      </c>
      <c r="S96" s="2">
        <v>2</v>
      </c>
      <c r="T96" s="2">
        <v>0.8</v>
      </c>
      <c r="U96" s="2">
        <v>0.6</v>
      </c>
      <c r="V96" s="2">
        <v>2.1</v>
      </c>
      <c r="W96" s="27">
        <v>3.3</v>
      </c>
    </row>
    <row r="97" spans="1:23" ht="12.75" customHeight="1" x14ac:dyDescent="0.25">
      <c r="A97" s="4" t="s">
        <v>192</v>
      </c>
      <c r="B97" s="4" t="s">
        <v>181</v>
      </c>
      <c r="C97" s="2">
        <v>1.5</v>
      </c>
      <c r="D97" s="2">
        <v>2.8</v>
      </c>
      <c r="E97" s="2">
        <v>3.9</v>
      </c>
      <c r="F97" s="2">
        <v>2.4</v>
      </c>
      <c r="G97" s="2">
        <v>4.3</v>
      </c>
      <c r="H97" s="2">
        <v>5.4</v>
      </c>
      <c r="I97" s="2">
        <v>4</v>
      </c>
      <c r="J97" s="2">
        <v>4.7</v>
      </c>
      <c r="K97" s="2">
        <v>3.7</v>
      </c>
      <c r="L97" s="2">
        <v>3.3</v>
      </c>
      <c r="M97" s="2">
        <v>3.3</v>
      </c>
      <c r="N97" s="2">
        <v>-0.2</v>
      </c>
      <c r="O97" s="2">
        <v>2.6</v>
      </c>
      <c r="P97" s="2">
        <v>2.9</v>
      </c>
      <c r="Q97" s="2">
        <v>0.9</v>
      </c>
      <c r="R97" s="2">
        <v>1</v>
      </c>
      <c r="S97" s="2">
        <v>1.8</v>
      </c>
      <c r="T97" s="2">
        <v>0.7</v>
      </c>
      <c r="U97" s="2">
        <v>0.8</v>
      </c>
      <c r="V97" s="2">
        <v>2.2000000000000002</v>
      </c>
      <c r="W97" s="27">
        <v>3.4</v>
      </c>
    </row>
    <row r="98" spans="1:23" ht="12.75" customHeight="1" x14ac:dyDescent="0.25">
      <c r="A98" s="4" t="s">
        <v>194</v>
      </c>
      <c r="B98" s="4" t="s">
        <v>222</v>
      </c>
      <c r="C98" s="2">
        <v>1.5</v>
      </c>
      <c r="D98" s="2">
        <v>2.6</v>
      </c>
      <c r="E98" s="2">
        <v>3.9</v>
      </c>
      <c r="F98" s="2">
        <v>2.5</v>
      </c>
      <c r="G98" s="2">
        <v>4.3</v>
      </c>
      <c r="H98" s="2">
        <v>5.9</v>
      </c>
      <c r="I98" s="2">
        <v>4</v>
      </c>
      <c r="J98" s="2">
        <v>5.2</v>
      </c>
      <c r="K98" s="2">
        <v>4</v>
      </c>
      <c r="L98" s="2">
        <v>3.4</v>
      </c>
      <c r="M98" s="2">
        <v>3.6</v>
      </c>
      <c r="N98" s="2">
        <v>-0.9</v>
      </c>
      <c r="O98" s="2">
        <v>2.4</v>
      </c>
      <c r="P98" s="2">
        <v>3.1</v>
      </c>
      <c r="Q98" s="2">
        <v>1.1000000000000001</v>
      </c>
      <c r="R98" s="2">
        <v>0.7</v>
      </c>
      <c r="S98" s="2">
        <v>1.5</v>
      </c>
      <c r="T98" s="2">
        <v>0.3</v>
      </c>
      <c r="U98" s="2">
        <v>0.5</v>
      </c>
      <c r="V98" s="2">
        <v>1.9</v>
      </c>
      <c r="W98" s="27">
        <v>3.3</v>
      </c>
    </row>
    <row r="99" spans="1:23" ht="12.75" customHeight="1" x14ac:dyDescent="0.25">
      <c r="A99" s="4" t="s">
        <v>213</v>
      </c>
      <c r="B99" s="4" t="s">
        <v>223</v>
      </c>
      <c r="C99" s="2">
        <v>1.6</v>
      </c>
      <c r="D99" s="2">
        <v>3.1</v>
      </c>
      <c r="E99" s="2">
        <v>3.9</v>
      </c>
      <c r="F99" s="2">
        <v>2.2000000000000002</v>
      </c>
      <c r="G99" s="2">
        <v>4.3</v>
      </c>
      <c r="H99" s="2">
        <v>4.4000000000000004</v>
      </c>
      <c r="I99" s="2">
        <v>4</v>
      </c>
      <c r="J99" s="2">
        <v>4</v>
      </c>
      <c r="K99" s="2">
        <v>3</v>
      </c>
      <c r="L99" s="2">
        <v>3.2</v>
      </c>
      <c r="M99" s="2">
        <v>2.8</v>
      </c>
      <c r="N99" s="2">
        <v>1</v>
      </c>
      <c r="O99" s="2">
        <v>3</v>
      </c>
      <c r="P99" s="2">
        <v>2.7</v>
      </c>
      <c r="Q99" s="2">
        <v>0.7</v>
      </c>
      <c r="R99" s="2">
        <v>1.7</v>
      </c>
      <c r="S99" s="2">
        <v>2.2000000000000002</v>
      </c>
      <c r="T99" s="2">
        <v>1.3</v>
      </c>
      <c r="U99" s="2">
        <v>1.2</v>
      </c>
      <c r="V99" s="2">
        <v>2.8</v>
      </c>
      <c r="W99" s="27">
        <v>3.7</v>
      </c>
    </row>
    <row r="100" spans="1:23" ht="12.75" customHeight="1" x14ac:dyDescent="0.25">
      <c r="A100" s="4" t="s">
        <v>214</v>
      </c>
      <c r="B100" s="4" t="s">
        <v>183</v>
      </c>
      <c r="C100" s="2">
        <v>0</v>
      </c>
      <c r="D100" s="2">
        <v>2.2000000000000002</v>
      </c>
      <c r="E100" s="2">
        <v>0.5</v>
      </c>
      <c r="F100" s="2">
        <v>5.0999999999999996</v>
      </c>
      <c r="G100" s="2">
        <v>3.4</v>
      </c>
      <c r="H100" s="2">
        <v>2.6</v>
      </c>
      <c r="I100" s="2">
        <v>0.4</v>
      </c>
      <c r="J100" s="2">
        <v>0.4</v>
      </c>
      <c r="K100" s="2">
        <v>5.8</v>
      </c>
      <c r="L100" s="2">
        <v>3.9</v>
      </c>
      <c r="M100" s="2">
        <v>3.7</v>
      </c>
      <c r="N100" s="2">
        <v>4.9000000000000004</v>
      </c>
      <c r="O100" s="2">
        <v>4.2</v>
      </c>
      <c r="P100" s="2">
        <v>2.2999999999999998</v>
      </c>
      <c r="Q100" s="2">
        <v>1.2</v>
      </c>
      <c r="R100" s="2">
        <v>1.2</v>
      </c>
      <c r="S100" s="2">
        <v>4.0999999999999996</v>
      </c>
      <c r="T100" s="2">
        <v>1.2</v>
      </c>
      <c r="U100" s="2">
        <v>-1.9</v>
      </c>
      <c r="V100" s="2">
        <v>0.8</v>
      </c>
      <c r="W100" s="27">
        <v>1.5</v>
      </c>
    </row>
    <row r="101" spans="1:23" ht="12.75" customHeight="1" x14ac:dyDescent="0.25">
      <c r="A101" s="4" t="s">
        <v>215</v>
      </c>
      <c r="B101" s="5" t="s">
        <v>185</v>
      </c>
      <c r="C101" s="2">
        <v>1.9</v>
      </c>
      <c r="D101" s="2">
        <v>3.7</v>
      </c>
      <c r="E101" s="2">
        <v>4.7</v>
      </c>
      <c r="F101" s="2">
        <v>3.6</v>
      </c>
      <c r="G101" s="2">
        <v>2.2999999999999998</v>
      </c>
      <c r="H101" s="2">
        <v>3.8</v>
      </c>
      <c r="I101" s="2">
        <v>4.7</v>
      </c>
      <c r="J101" s="2">
        <v>5.2</v>
      </c>
      <c r="K101" s="2">
        <v>4.5999999999999996</v>
      </c>
      <c r="L101" s="2">
        <v>4.5999999999999996</v>
      </c>
      <c r="M101" s="2">
        <v>5.0999999999999996</v>
      </c>
      <c r="N101" s="2">
        <v>-0.4</v>
      </c>
      <c r="O101" s="2">
        <v>3.4</v>
      </c>
      <c r="P101" s="2">
        <v>3.2</v>
      </c>
      <c r="Q101" s="2">
        <v>1.9</v>
      </c>
      <c r="R101" s="2">
        <v>3.3</v>
      </c>
      <c r="S101" s="2">
        <v>2.5</v>
      </c>
      <c r="T101" s="2">
        <v>0</v>
      </c>
      <c r="U101" s="2">
        <v>0.3</v>
      </c>
      <c r="V101" s="2">
        <v>2.7</v>
      </c>
      <c r="W101" s="27">
        <v>3.5</v>
      </c>
    </row>
    <row r="102" spans="1:23" ht="12.75" customHeight="1" x14ac:dyDescent="0.25">
      <c r="A102" s="4" t="s">
        <v>216</v>
      </c>
      <c r="B102" s="4" t="s">
        <v>181</v>
      </c>
      <c r="C102" s="2">
        <v>2</v>
      </c>
      <c r="D102" s="2">
        <v>4</v>
      </c>
      <c r="E102" s="2">
        <v>4.7</v>
      </c>
      <c r="F102" s="2">
        <v>3.5</v>
      </c>
      <c r="G102" s="2">
        <v>2.5</v>
      </c>
      <c r="H102" s="2">
        <v>3.8</v>
      </c>
      <c r="I102" s="2">
        <v>4.7</v>
      </c>
      <c r="J102" s="2">
        <v>4.9000000000000004</v>
      </c>
      <c r="K102" s="2">
        <v>4.5999999999999996</v>
      </c>
      <c r="L102" s="2">
        <v>4.8</v>
      </c>
      <c r="M102" s="2">
        <v>5</v>
      </c>
      <c r="N102" s="2">
        <v>-0.3</v>
      </c>
      <c r="O102" s="2">
        <v>3.4</v>
      </c>
      <c r="P102" s="2">
        <v>3.2</v>
      </c>
      <c r="Q102" s="2">
        <v>2.2000000000000002</v>
      </c>
      <c r="R102" s="2">
        <v>3.3</v>
      </c>
      <c r="S102" s="2">
        <v>2.2999999999999998</v>
      </c>
      <c r="T102" s="2">
        <v>0.1</v>
      </c>
      <c r="U102" s="2">
        <v>0.3</v>
      </c>
      <c r="V102" s="2">
        <v>2.6</v>
      </c>
      <c r="W102" s="27">
        <v>3.4</v>
      </c>
    </row>
    <row r="103" spans="1:23" ht="12.75" customHeight="1" x14ac:dyDescent="0.25">
      <c r="A103" s="4" t="s">
        <v>217</v>
      </c>
      <c r="B103" s="4" t="s">
        <v>183</v>
      </c>
      <c r="C103" s="2">
        <v>1</v>
      </c>
      <c r="D103" s="2">
        <v>1.6</v>
      </c>
      <c r="E103" s="2">
        <v>4</v>
      </c>
      <c r="F103" s="2">
        <v>4.0999999999999996</v>
      </c>
      <c r="G103" s="2">
        <v>0.8</v>
      </c>
      <c r="H103" s="2">
        <v>3.8</v>
      </c>
      <c r="I103" s="2">
        <v>4.7</v>
      </c>
      <c r="J103" s="2">
        <v>7.2</v>
      </c>
      <c r="K103" s="2">
        <v>4.7</v>
      </c>
      <c r="L103" s="2">
        <v>3.6</v>
      </c>
      <c r="M103" s="2">
        <v>5.7</v>
      </c>
      <c r="N103" s="2">
        <v>-1</v>
      </c>
      <c r="O103" s="2">
        <v>3.4</v>
      </c>
      <c r="P103" s="2">
        <v>3.5</v>
      </c>
      <c r="Q103" s="2">
        <v>0.2</v>
      </c>
      <c r="R103" s="2">
        <v>3.4</v>
      </c>
      <c r="S103" s="2">
        <v>4.0999999999999996</v>
      </c>
      <c r="T103" s="2">
        <v>-1</v>
      </c>
      <c r="U103" s="2">
        <v>-0.2</v>
      </c>
      <c r="V103" s="2">
        <v>3</v>
      </c>
      <c r="W103" s="27">
        <v>4.3</v>
      </c>
    </row>
    <row r="104" spans="1:23" ht="12.75" customHeight="1" x14ac:dyDescent="0.25">
      <c r="A104" s="4" t="s">
        <v>224</v>
      </c>
      <c r="B104" s="5" t="s">
        <v>189</v>
      </c>
      <c r="C104" s="2"/>
      <c r="D104" s="2"/>
      <c r="E104" s="2"/>
      <c r="F104" s="2"/>
      <c r="G104" s="2"/>
      <c r="H104" s="2"/>
      <c r="I104" s="2"/>
      <c r="J104" s="2"/>
      <c r="K104" s="2"/>
      <c r="L104" s="2"/>
      <c r="M104" s="2"/>
      <c r="N104" s="2"/>
      <c r="O104" s="2"/>
      <c r="P104" s="2"/>
      <c r="Q104" s="2"/>
      <c r="R104" s="2"/>
      <c r="S104" s="2"/>
      <c r="T104" s="2"/>
      <c r="U104" s="2"/>
      <c r="V104" s="2"/>
      <c r="W104" s="27"/>
    </row>
    <row r="105" spans="1:23" ht="12.75" customHeight="1" x14ac:dyDescent="0.25">
      <c r="A105" s="4" t="s">
        <v>225</v>
      </c>
      <c r="B105" s="4" t="s">
        <v>191</v>
      </c>
      <c r="C105" s="2">
        <v>-2.5</v>
      </c>
      <c r="D105" s="2">
        <v>0.1</v>
      </c>
      <c r="E105" s="2">
        <v>3.4</v>
      </c>
      <c r="F105" s="2">
        <v>-0.2</v>
      </c>
      <c r="G105" s="2">
        <v>-0.8</v>
      </c>
      <c r="H105" s="2">
        <v>3.5</v>
      </c>
      <c r="I105" s="2">
        <v>5.9</v>
      </c>
      <c r="J105" s="2">
        <v>6.8</v>
      </c>
      <c r="K105" s="2">
        <v>4.8</v>
      </c>
      <c r="L105" s="2">
        <v>4.2</v>
      </c>
      <c r="M105" s="2">
        <v>7.9</v>
      </c>
      <c r="N105" s="2">
        <v>-8.1</v>
      </c>
      <c r="O105" s="2">
        <v>5.7</v>
      </c>
      <c r="P105" s="2">
        <v>8.3000000000000007</v>
      </c>
      <c r="Q105" s="2">
        <v>0.9</v>
      </c>
      <c r="R105" s="2">
        <v>0.8</v>
      </c>
      <c r="S105" s="2">
        <v>0.9</v>
      </c>
      <c r="T105" s="2">
        <v>-6.8</v>
      </c>
      <c r="U105" s="2">
        <v>-2.6</v>
      </c>
      <c r="V105" s="2">
        <v>4.3</v>
      </c>
      <c r="W105" s="27">
        <v>4.5999999999999996</v>
      </c>
    </row>
    <row r="106" spans="1:23" ht="12.75" customHeight="1" x14ac:dyDescent="0.25">
      <c r="A106" s="4" t="s">
        <v>226</v>
      </c>
      <c r="B106" s="4" t="s">
        <v>193</v>
      </c>
      <c r="C106" s="2">
        <v>1.1000000000000001</v>
      </c>
      <c r="D106" s="2">
        <v>1.6</v>
      </c>
      <c r="E106" s="2">
        <v>2.9</v>
      </c>
      <c r="F106" s="2">
        <v>1.9</v>
      </c>
      <c r="G106" s="2">
        <v>1.3</v>
      </c>
      <c r="H106" s="2">
        <v>2</v>
      </c>
      <c r="I106" s="2">
        <v>2.9</v>
      </c>
      <c r="J106" s="2">
        <v>3</v>
      </c>
      <c r="K106" s="2">
        <v>3.1</v>
      </c>
      <c r="L106" s="2">
        <v>2.6</v>
      </c>
      <c r="M106" s="2">
        <v>2.5</v>
      </c>
      <c r="N106" s="2">
        <v>0.1</v>
      </c>
      <c r="O106" s="2">
        <v>1.3</v>
      </c>
      <c r="P106" s="2">
        <v>1.9</v>
      </c>
      <c r="Q106" s="2">
        <v>1.8</v>
      </c>
      <c r="R106" s="2">
        <v>1.9</v>
      </c>
      <c r="S106" s="2">
        <v>2</v>
      </c>
      <c r="T106" s="2">
        <v>1.2</v>
      </c>
      <c r="U106" s="2">
        <v>1.3</v>
      </c>
      <c r="V106" s="2">
        <v>1.8</v>
      </c>
      <c r="W106" s="27">
        <v>2.4</v>
      </c>
    </row>
    <row r="107" spans="1:23" ht="12.75" customHeight="1" x14ac:dyDescent="0.25">
      <c r="A107" s="4" t="s">
        <v>227</v>
      </c>
      <c r="B107" s="4" t="s">
        <v>195</v>
      </c>
      <c r="C107" s="2">
        <v>-7.2</v>
      </c>
      <c r="D107" s="2">
        <v>-5.4</v>
      </c>
      <c r="E107" s="2">
        <v>-4.2</v>
      </c>
      <c r="F107" s="2">
        <v>-4.5999999999999996</v>
      </c>
      <c r="G107" s="2">
        <v>-2.5</v>
      </c>
      <c r="H107" s="2">
        <v>-3</v>
      </c>
      <c r="I107" s="2">
        <v>-2.7</v>
      </c>
      <c r="J107" s="2">
        <v>-2.5</v>
      </c>
      <c r="K107" s="2">
        <v>-2</v>
      </c>
      <c r="L107" s="2">
        <v>-2.2999999999999998</v>
      </c>
      <c r="M107" s="2">
        <v>-2.1</v>
      </c>
      <c r="N107" s="2">
        <v>-1.8</v>
      </c>
      <c r="O107" s="2">
        <v>-1.8</v>
      </c>
      <c r="P107" s="2">
        <v>-0.5</v>
      </c>
      <c r="Q107" s="2">
        <v>-0.3</v>
      </c>
      <c r="R107" s="2">
        <v>-0.1</v>
      </c>
      <c r="S107" s="2">
        <v>-0.5</v>
      </c>
      <c r="T107" s="2">
        <v>-1.4</v>
      </c>
      <c r="U107" s="2">
        <v>-1.3</v>
      </c>
      <c r="V107" s="2">
        <v>-0.9</v>
      </c>
      <c r="W107" s="27">
        <v>-0.4</v>
      </c>
    </row>
    <row r="108" spans="1:23" ht="18" customHeight="1" x14ac:dyDescent="0.3">
      <c r="A108" s="74" t="s">
        <v>196</v>
      </c>
      <c r="B108" s="73"/>
      <c r="C108" s="73"/>
      <c r="D108" s="73"/>
      <c r="E108" s="73"/>
      <c r="F108" s="73"/>
      <c r="G108" s="73"/>
      <c r="H108" s="73"/>
      <c r="I108" s="73"/>
      <c r="J108" s="73"/>
      <c r="K108" s="73"/>
      <c r="L108" s="73"/>
      <c r="M108" s="73"/>
      <c r="N108" s="73"/>
      <c r="O108" s="73"/>
      <c r="P108" s="73"/>
      <c r="Q108" s="73"/>
      <c r="R108" s="73"/>
      <c r="S108" s="73"/>
      <c r="T108" s="73"/>
      <c r="U108" s="73"/>
      <c r="V108" s="73"/>
      <c r="W108" s="73"/>
    </row>
    <row r="109" spans="1:23" ht="15" customHeight="1" x14ac:dyDescent="0.25">
      <c r="A109" s="72" t="s">
        <v>197</v>
      </c>
      <c r="B109" s="73"/>
      <c r="C109" s="73"/>
      <c r="D109" s="73"/>
      <c r="E109" s="73"/>
      <c r="F109" s="73"/>
      <c r="G109" s="73"/>
      <c r="H109" s="73"/>
      <c r="I109" s="73"/>
      <c r="J109" s="73"/>
      <c r="K109" s="73"/>
      <c r="L109" s="73"/>
      <c r="M109" s="73"/>
      <c r="N109" s="73"/>
      <c r="O109" s="73"/>
      <c r="P109" s="73"/>
      <c r="Q109" s="73"/>
      <c r="R109" s="73"/>
      <c r="S109" s="73"/>
      <c r="T109" s="73"/>
      <c r="U109" s="73"/>
      <c r="V109" s="73"/>
      <c r="W109" s="73"/>
    </row>
    <row r="110" spans="1:23" ht="15" customHeight="1" x14ac:dyDescent="0.25">
      <c r="A110" s="72" t="s">
        <v>198</v>
      </c>
      <c r="B110" s="73"/>
      <c r="C110" s="73"/>
      <c r="D110" s="73"/>
      <c r="E110" s="73"/>
      <c r="F110" s="73"/>
      <c r="G110" s="73"/>
      <c r="H110" s="73"/>
      <c r="I110" s="73"/>
      <c r="J110" s="73"/>
      <c r="K110" s="73"/>
      <c r="L110" s="73"/>
      <c r="M110" s="73"/>
      <c r="N110" s="73"/>
      <c r="O110" s="73"/>
      <c r="P110" s="73"/>
      <c r="Q110" s="73"/>
      <c r="R110" s="73"/>
      <c r="S110" s="73"/>
      <c r="T110" s="73"/>
      <c r="U110" s="73"/>
      <c r="V110" s="73"/>
      <c r="W110" s="73"/>
    </row>
    <row r="111" spans="1:23" ht="15" customHeight="1" x14ac:dyDescent="0.25">
      <c r="A111" s="72" t="s">
        <v>218</v>
      </c>
      <c r="B111" s="73"/>
      <c r="C111" s="73"/>
      <c r="D111" s="73"/>
      <c r="E111" s="73"/>
      <c r="F111" s="73"/>
      <c r="G111" s="73"/>
      <c r="H111" s="73"/>
      <c r="I111" s="73"/>
      <c r="J111" s="73"/>
      <c r="K111" s="73"/>
      <c r="L111" s="73"/>
      <c r="M111" s="73"/>
      <c r="N111" s="73"/>
      <c r="O111" s="73"/>
      <c r="P111" s="73"/>
      <c r="Q111" s="73"/>
      <c r="R111" s="73"/>
      <c r="S111" s="73"/>
      <c r="T111" s="73"/>
      <c r="U111" s="73"/>
      <c r="V111" s="73"/>
      <c r="W111" s="73"/>
    </row>
    <row r="112" spans="1:23" ht="15" customHeight="1" x14ac:dyDescent="0.25">
      <c r="A112" s="72" t="s">
        <v>241</v>
      </c>
      <c r="B112" s="73"/>
      <c r="C112" s="73"/>
      <c r="D112" s="73"/>
      <c r="E112" s="73"/>
      <c r="F112" s="73"/>
      <c r="G112" s="73"/>
      <c r="H112" s="73"/>
      <c r="I112" s="73"/>
      <c r="J112" s="73"/>
      <c r="K112" s="73"/>
      <c r="L112" s="73"/>
      <c r="M112" s="73"/>
      <c r="N112" s="73"/>
      <c r="O112" s="73"/>
      <c r="P112" s="73"/>
      <c r="Q112" s="73"/>
      <c r="R112" s="73"/>
      <c r="S112" s="73"/>
      <c r="T112" s="73"/>
      <c r="U112" s="73"/>
      <c r="V112" s="73"/>
      <c r="W112" s="73"/>
    </row>
  </sheetData>
  <mergeCells count="32">
    <mergeCell ref="A1:X1"/>
    <mergeCell ref="A2:X2"/>
    <mergeCell ref="A3:X3"/>
    <mergeCell ref="A4:X4"/>
    <mergeCell ref="A112:W112"/>
    <mergeCell ref="A6"/>
    <mergeCell ref="B6"/>
    <mergeCell ref="C6"/>
    <mergeCell ref="D6"/>
    <mergeCell ref="E6"/>
    <mergeCell ref="F6"/>
    <mergeCell ref="V6"/>
    <mergeCell ref="M6"/>
    <mergeCell ref="N6"/>
    <mergeCell ref="O6"/>
    <mergeCell ref="P6"/>
    <mergeCell ref="G6"/>
    <mergeCell ref="A108:W108"/>
    <mergeCell ref="A109:W109"/>
    <mergeCell ref="A110:W110"/>
    <mergeCell ref="A111:W111"/>
    <mergeCell ref="Q6"/>
    <mergeCell ref="U6"/>
    <mergeCell ref="H6"/>
    <mergeCell ref="I6"/>
    <mergeCell ref="J6"/>
    <mergeCell ref="K6"/>
    <mergeCell ref="L6"/>
    <mergeCell ref="R6"/>
    <mergeCell ref="S6"/>
    <mergeCell ref="T6"/>
    <mergeCell ref="W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13"/>
  <sheetViews>
    <sheetView workbookViewId="0">
      <pane ySplit="6" topLeftCell="A105" activePane="bottomLeft" state="frozen"/>
      <selection sqref="A1:X1"/>
      <selection pane="bottomLeft" activeCell="A2" sqref="A2:X2"/>
    </sheetView>
  </sheetViews>
  <sheetFormatPr defaultRowHeight="15" x14ac:dyDescent="0.25"/>
  <cols>
    <col min="1" max="1" width="5.7109375" style="17" bestFit="1" customWidth="1"/>
    <col min="2" max="2" width="64.85546875" style="17" bestFit="1" customWidth="1"/>
    <col min="3" max="23" width="10.140625" style="17" bestFit="1" customWidth="1"/>
    <col min="24" max="16384" width="9.140625" style="17"/>
  </cols>
  <sheetData>
    <row r="1" spans="1:24" ht="18" x14ac:dyDescent="0.25">
      <c r="A1" s="59" t="s">
        <v>238</v>
      </c>
      <c r="B1" s="59"/>
      <c r="C1" s="59"/>
      <c r="D1" s="59"/>
      <c r="E1" s="59"/>
      <c r="F1" s="59"/>
      <c r="G1" s="59"/>
      <c r="H1" s="59"/>
      <c r="I1" s="59"/>
      <c r="J1" s="59"/>
      <c r="K1" s="59"/>
      <c r="L1" s="59"/>
      <c r="M1" s="59"/>
      <c r="N1" s="59"/>
      <c r="O1" s="59"/>
      <c r="P1" s="59"/>
      <c r="Q1" s="59"/>
      <c r="R1" s="59"/>
      <c r="S1" s="59"/>
      <c r="T1" s="59"/>
      <c r="U1" s="59"/>
      <c r="V1" s="59"/>
      <c r="W1" s="59"/>
      <c r="X1" s="59"/>
    </row>
    <row r="2" spans="1:24" ht="16.5" x14ac:dyDescent="0.25">
      <c r="A2" s="60" t="s">
        <v>244</v>
      </c>
      <c r="B2" s="60"/>
      <c r="C2" s="60"/>
      <c r="D2" s="60"/>
      <c r="E2" s="60"/>
      <c r="F2" s="60"/>
      <c r="G2" s="60"/>
      <c r="H2" s="60"/>
      <c r="I2" s="60"/>
      <c r="J2" s="60"/>
      <c r="K2" s="60"/>
      <c r="L2" s="60"/>
      <c r="M2" s="60"/>
      <c r="N2" s="60"/>
      <c r="O2" s="60"/>
      <c r="P2" s="60"/>
      <c r="Q2" s="60"/>
      <c r="R2" s="60"/>
      <c r="S2" s="60"/>
      <c r="T2" s="60"/>
      <c r="U2" s="60"/>
      <c r="V2" s="60"/>
      <c r="W2" s="60"/>
      <c r="X2" s="60"/>
    </row>
    <row r="3" spans="1:24" x14ac:dyDescent="0.25">
      <c r="A3" s="58" t="s">
        <v>1</v>
      </c>
      <c r="B3" s="58"/>
      <c r="C3" s="58"/>
      <c r="D3" s="58"/>
      <c r="E3" s="58"/>
      <c r="F3" s="58"/>
      <c r="G3" s="58"/>
      <c r="H3" s="58"/>
      <c r="I3" s="58"/>
      <c r="J3" s="58"/>
      <c r="K3" s="58"/>
      <c r="L3" s="58"/>
      <c r="M3" s="58"/>
      <c r="N3" s="58"/>
      <c r="O3" s="58"/>
      <c r="P3" s="58"/>
      <c r="Q3" s="58"/>
      <c r="R3" s="58"/>
      <c r="S3" s="58"/>
      <c r="T3" s="58"/>
      <c r="U3" s="58"/>
      <c r="V3" s="58"/>
      <c r="W3" s="58"/>
      <c r="X3" s="58"/>
    </row>
    <row r="4" spans="1:24" x14ac:dyDescent="0.25">
      <c r="A4" s="58" t="s">
        <v>249</v>
      </c>
      <c r="B4" s="58"/>
      <c r="C4" s="58"/>
      <c r="D4" s="58"/>
      <c r="E4" s="58"/>
      <c r="F4" s="58"/>
      <c r="G4" s="58"/>
      <c r="H4" s="58"/>
      <c r="I4" s="58"/>
      <c r="J4" s="58"/>
      <c r="K4" s="58"/>
      <c r="L4" s="58"/>
      <c r="M4" s="58"/>
      <c r="N4" s="58"/>
      <c r="O4" s="58"/>
      <c r="P4" s="58"/>
      <c r="Q4" s="58"/>
      <c r="R4" s="58"/>
      <c r="S4" s="58"/>
      <c r="T4" s="58"/>
      <c r="U4" s="58"/>
      <c r="V4" s="58"/>
      <c r="W4" s="58"/>
      <c r="X4" s="58"/>
    </row>
    <row r="5" spans="1:24" x14ac:dyDescent="0.25">
      <c r="A5" s="23"/>
      <c r="B5" s="23"/>
      <c r="C5" s="23"/>
      <c r="D5" s="23"/>
      <c r="E5" s="23"/>
      <c r="F5" s="23"/>
      <c r="G5" s="23"/>
      <c r="H5" s="23"/>
      <c r="I5" s="23"/>
      <c r="J5" s="23"/>
      <c r="K5" s="23"/>
      <c r="L5" s="23"/>
      <c r="M5" s="23"/>
      <c r="N5" s="23"/>
      <c r="O5" s="23"/>
      <c r="P5" s="23"/>
      <c r="Q5" s="23"/>
      <c r="R5" s="23"/>
      <c r="S5" s="23"/>
      <c r="T5" s="23"/>
      <c r="U5" s="23"/>
      <c r="V5" s="23"/>
      <c r="W5" s="23"/>
    </row>
    <row r="6" spans="1:24" x14ac:dyDescent="0.25">
      <c r="A6" s="20" t="s">
        <v>2</v>
      </c>
      <c r="B6" s="20" t="s">
        <v>3</v>
      </c>
      <c r="C6" s="20" t="s">
        <v>246</v>
      </c>
      <c r="D6" s="20" t="s">
        <v>4</v>
      </c>
      <c r="E6" s="20" t="s">
        <v>5</v>
      </c>
      <c r="F6" s="20" t="s">
        <v>6</v>
      </c>
      <c r="G6" s="20" t="s">
        <v>7</v>
      </c>
      <c r="H6" s="20" t="s">
        <v>8</v>
      </c>
      <c r="I6" s="20" t="s">
        <v>9</v>
      </c>
      <c r="J6" s="20" t="s">
        <v>10</v>
      </c>
      <c r="K6" s="20" t="s">
        <v>11</v>
      </c>
      <c r="L6" s="20" t="s">
        <v>12</v>
      </c>
      <c r="M6" s="20" t="s">
        <v>13</v>
      </c>
      <c r="N6" s="20" t="s">
        <v>14</v>
      </c>
      <c r="O6" s="20" t="s">
        <v>15</v>
      </c>
      <c r="P6" s="20" t="s">
        <v>16</v>
      </c>
      <c r="Q6" s="20" t="s">
        <v>203</v>
      </c>
      <c r="R6" s="20" t="s">
        <v>204</v>
      </c>
      <c r="S6" s="20" t="s">
        <v>219</v>
      </c>
      <c r="T6" s="20" t="s">
        <v>228</v>
      </c>
      <c r="U6" s="20" t="s">
        <v>229</v>
      </c>
      <c r="V6" s="20" t="s">
        <v>239</v>
      </c>
      <c r="W6" s="20" t="s">
        <v>240</v>
      </c>
      <c r="X6" s="65" t="s">
        <v>248</v>
      </c>
    </row>
    <row r="7" spans="1:24" x14ac:dyDescent="0.25">
      <c r="A7" s="24" t="s">
        <v>17</v>
      </c>
      <c r="B7" s="21" t="s">
        <v>18</v>
      </c>
      <c r="C7" s="26">
        <v>21628914</v>
      </c>
      <c r="D7" s="26">
        <v>22792593</v>
      </c>
      <c r="E7" s="26">
        <v>23954814</v>
      </c>
      <c r="F7" s="26">
        <v>25025387</v>
      </c>
      <c r="G7" s="26">
        <v>25018382</v>
      </c>
      <c r="H7" s="26">
        <v>25181829</v>
      </c>
      <c r="I7" s="26">
        <v>25753891</v>
      </c>
      <c r="J7" s="26">
        <v>26690205</v>
      </c>
      <c r="K7" s="26">
        <v>27742975</v>
      </c>
      <c r="L7" s="26">
        <v>28362320</v>
      </c>
      <c r="M7" s="26">
        <v>28917453</v>
      </c>
      <c r="N7" s="26">
        <v>28533646</v>
      </c>
      <c r="O7" s="26">
        <v>26952011</v>
      </c>
      <c r="P7" s="26">
        <v>27831995</v>
      </c>
      <c r="Q7" s="26">
        <v>28439081</v>
      </c>
      <c r="R7" s="26">
        <v>29186848</v>
      </c>
      <c r="S7" s="26">
        <v>29797729</v>
      </c>
      <c r="T7" s="26">
        <v>30700770</v>
      </c>
      <c r="U7" s="26">
        <v>31448829</v>
      </c>
      <c r="V7" s="26">
        <v>32021475</v>
      </c>
      <c r="W7" s="26">
        <v>32831993</v>
      </c>
      <c r="X7" s="30">
        <v>33790781</v>
      </c>
    </row>
    <row r="8" spans="1:24" x14ac:dyDescent="0.25">
      <c r="A8" s="24" t="s">
        <v>19</v>
      </c>
      <c r="B8" s="21" t="s">
        <v>20</v>
      </c>
      <c r="C8" s="26">
        <v>18932481</v>
      </c>
      <c r="D8" s="26">
        <v>20026536</v>
      </c>
      <c r="E8" s="26">
        <v>21108466</v>
      </c>
      <c r="F8" s="26">
        <v>22114294</v>
      </c>
      <c r="G8" s="26">
        <v>22026068</v>
      </c>
      <c r="H8" s="26">
        <v>22090045</v>
      </c>
      <c r="I8" s="26">
        <v>22612694</v>
      </c>
      <c r="J8" s="26">
        <v>23499855</v>
      </c>
      <c r="K8" s="26">
        <v>24520646</v>
      </c>
      <c r="L8" s="26">
        <v>25092310</v>
      </c>
      <c r="M8" s="26">
        <v>25603866</v>
      </c>
      <c r="N8" s="26">
        <v>25163252</v>
      </c>
      <c r="O8" s="26">
        <v>23466835</v>
      </c>
      <c r="P8" s="26">
        <v>24337229</v>
      </c>
      <c r="Q8" s="26">
        <v>25020336</v>
      </c>
      <c r="R8" s="26">
        <v>25797086</v>
      </c>
      <c r="S8" s="26">
        <v>26458007</v>
      </c>
      <c r="T8" s="26">
        <v>27376900</v>
      </c>
      <c r="U8" s="26">
        <v>28056137</v>
      </c>
      <c r="V8" s="26">
        <v>28558148</v>
      </c>
      <c r="W8" s="26">
        <v>29346249</v>
      </c>
      <c r="X8" s="30">
        <v>30258950</v>
      </c>
    </row>
    <row r="9" spans="1:24" x14ac:dyDescent="0.25">
      <c r="A9" s="24" t="s">
        <v>21</v>
      </c>
      <c r="B9" s="21" t="s">
        <v>22</v>
      </c>
      <c r="C9" s="26">
        <v>414573</v>
      </c>
      <c r="D9" s="26">
        <v>423399</v>
      </c>
      <c r="E9" s="26">
        <v>437947</v>
      </c>
      <c r="F9" s="26">
        <v>431723</v>
      </c>
      <c r="G9" s="26">
        <v>432054</v>
      </c>
      <c r="H9" s="26">
        <v>432189</v>
      </c>
      <c r="I9" s="26">
        <v>444533</v>
      </c>
      <c r="J9" s="26">
        <v>457953</v>
      </c>
      <c r="K9" s="26">
        <v>459954</v>
      </c>
      <c r="L9" s="26">
        <v>461778</v>
      </c>
      <c r="M9" s="26">
        <v>454731</v>
      </c>
      <c r="N9" s="26">
        <v>445275</v>
      </c>
      <c r="O9" s="26">
        <v>461891</v>
      </c>
      <c r="P9" s="26">
        <v>463738</v>
      </c>
      <c r="Q9" s="26">
        <v>452092</v>
      </c>
      <c r="R9" s="26">
        <v>452635</v>
      </c>
      <c r="S9" s="26">
        <v>479069</v>
      </c>
      <c r="T9" s="26">
        <v>495128</v>
      </c>
      <c r="U9" s="26">
        <v>499899</v>
      </c>
      <c r="V9" s="26">
        <v>519996</v>
      </c>
      <c r="W9" s="26">
        <v>529646</v>
      </c>
      <c r="X9" s="30">
        <v>527021</v>
      </c>
    </row>
    <row r="10" spans="1:24" x14ac:dyDescent="0.25">
      <c r="A10" s="24" t="s">
        <v>23</v>
      </c>
      <c r="B10" s="24" t="s">
        <v>24</v>
      </c>
      <c r="C10" s="26">
        <v>367176</v>
      </c>
      <c r="D10" s="26">
        <v>369359</v>
      </c>
      <c r="E10" s="26">
        <v>377786</v>
      </c>
      <c r="F10" s="26">
        <v>382744</v>
      </c>
      <c r="G10" s="26">
        <v>377668</v>
      </c>
      <c r="H10" s="26">
        <v>376139</v>
      </c>
      <c r="I10" s="26">
        <v>387139</v>
      </c>
      <c r="J10" s="26">
        <v>398083</v>
      </c>
      <c r="K10" s="26">
        <v>400798</v>
      </c>
      <c r="L10" s="26">
        <v>403382</v>
      </c>
      <c r="M10" s="26">
        <v>404793</v>
      </c>
      <c r="N10" s="26">
        <v>396139</v>
      </c>
      <c r="O10" s="26">
        <v>415291</v>
      </c>
      <c r="P10" s="26">
        <v>416135</v>
      </c>
      <c r="Q10" s="26">
        <v>402193</v>
      </c>
      <c r="R10" s="26">
        <v>405729</v>
      </c>
      <c r="S10" s="26">
        <v>431363</v>
      </c>
      <c r="T10" s="26">
        <v>442590</v>
      </c>
      <c r="U10" s="26">
        <v>449383</v>
      </c>
      <c r="V10" s="26">
        <v>470701</v>
      </c>
      <c r="W10" s="26">
        <v>477447</v>
      </c>
      <c r="X10" s="30">
        <v>474640</v>
      </c>
    </row>
    <row r="11" spans="1:24" x14ac:dyDescent="0.25">
      <c r="A11" s="24" t="s">
        <v>25</v>
      </c>
      <c r="B11" s="24" t="s">
        <v>26</v>
      </c>
      <c r="C11" s="26">
        <v>47004</v>
      </c>
      <c r="D11" s="26">
        <v>52025</v>
      </c>
      <c r="E11" s="26">
        <v>56709</v>
      </c>
      <c r="F11" s="26">
        <v>49040</v>
      </c>
      <c r="G11" s="26">
        <v>52896</v>
      </c>
      <c r="H11" s="26">
        <v>54147</v>
      </c>
      <c r="I11" s="26">
        <v>55499</v>
      </c>
      <c r="J11" s="26">
        <v>57778</v>
      </c>
      <c r="K11" s="26">
        <v>57248</v>
      </c>
      <c r="L11" s="26">
        <v>56719</v>
      </c>
      <c r="M11" s="26">
        <v>49877</v>
      </c>
      <c r="N11" s="26">
        <v>49046</v>
      </c>
      <c r="O11" s="26">
        <v>47106</v>
      </c>
      <c r="P11" s="26">
        <v>47964</v>
      </c>
      <c r="Q11" s="26">
        <v>49846</v>
      </c>
      <c r="R11" s="26">
        <v>46902</v>
      </c>
      <c r="S11" s="26">
        <v>47715</v>
      </c>
      <c r="T11" s="26">
        <v>52440</v>
      </c>
      <c r="U11" s="26">
        <v>50683</v>
      </c>
      <c r="V11" s="26">
        <v>50129</v>
      </c>
      <c r="W11" s="26">
        <v>52575</v>
      </c>
      <c r="X11" s="30">
        <v>52647</v>
      </c>
    </row>
    <row r="12" spans="1:24" x14ac:dyDescent="0.25">
      <c r="A12" s="24" t="s">
        <v>27</v>
      </c>
      <c r="B12" s="21" t="s">
        <v>28</v>
      </c>
      <c r="C12" s="26">
        <v>416144</v>
      </c>
      <c r="D12" s="26">
        <v>413551</v>
      </c>
      <c r="E12" s="26">
        <v>394307</v>
      </c>
      <c r="F12" s="26">
        <v>414292</v>
      </c>
      <c r="G12" s="26">
        <v>440813</v>
      </c>
      <c r="H12" s="26">
        <v>409578</v>
      </c>
      <c r="I12" s="26">
        <v>418001</v>
      </c>
      <c r="J12" s="26">
        <v>427786</v>
      </c>
      <c r="K12" s="26">
        <v>450444</v>
      </c>
      <c r="L12" s="26">
        <v>481783</v>
      </c>
      <c r="M12" s="26">
        <v>486577</v>
      </c>
      <c r="N12" s="26">
        <v>511620</v>
      </c>
      <c r="O12" s="26">
        <v>491776</v>
      </c>
      <c r="P12" s="26">
        <v>509854</v>
      </c>
      <c r="Q12" s="26">
        <v>558923</v>
      </c>
      <c r="R12" s="26">
        <v>613049</v>
      </c>
      <c r="S12" s="26">
        <v>640955</v>
      </c>
      <c r="T12" s="26">
        <v>725623</v>
      </c>
      <c r="U12" s="26">
        <v>674152</v>
      </c>
      <c r="V12" s="26">
        <v>562123</v>
      </c>
      <c r="W12" s="26">
        <v>629822</v>
      </c>
      <c r="X12" s="30">
        <v>709782</v>
      </c>
    </row>
    <row r="13" spans="1:24" x14ac:dyDescent="0.25">
      <c r="A13" s="24" t="s">
        <v>29</v>
      </c>
      <c r="B13" s="24" t="s">
        <v>30</v>
      </c>
      <c r="C13" s="26">
        <v>262778</v>
      </c>
      <c r="D13" s="26">
        <v>255916</v>
      </c>
      <c r="E13" s="26">
        <v>250553</v>
      </c>
      <c r="F13" s="26">
        <v>260598</v>
      </c>
      <c r="G13" s="26">
        <v>270495</v>
      </c>
      <c r="H13" s="26">
        <v>253624</v>
      </c>
      <c r="I13" s="26">
        <v>254020</v>
      </c>
      <c r="J13" s="26">
        <v>244957</v>
      </c>
      <c r="K13" s="26">
        <v>243296</v>
      </c>
      <c r="L13" s="26">
        <v>245138</v>
      </c>
      <c r="M13" s="26">
        <v>248326</v>
      </c>
      <c r="N13" s="26">
        <v>263137</v>
      </c>
      <c r="O13" s="26">
        <v>286067</v>
      </c>
      <c r="P13" s="26">
        <v>297114</v>
      </c>
      <c r="Q13" s="26">
        <v>326851</v>
      </c>
      <c r="R13" s="26">
        <v>362652</v>
      </c>
      <c r="S13" s="26">
        <v>399759</v>
      </c>
      <c r="T13" s="26">
        <v>451074</v>
      </c>
      <c r="U13" s="26">
        <v>442203</v>
      </c>
      <c r="V13" s="26">
        <v>423998</v>
      </c>
      <c r="W13" s="26">
        <v>456952</v>
      </c>
      <c r="X13" s="30">
        <v>528279</v>
      </c>
    </row>
    <row r="14" spans="1:24" x14ac:dyDescent="0.25">
      <c r="A14" s="24" t="s">
        <v>31</v>
      </c>
      <c r="B14" s="24" t="s">
        <v>32</v>
      </c>
      <c r="C14" s="26">
        <v>132899</v>
      </c>
      <c r="D14" s="26">
        <v>135391</v>
      </c>
      <c r="E14" s="26">
        <v>132152</v>
      </c>
      <c r="F14" s="26">
        <v>134014</v>
      </c>
      <c r="G14" s="26">
        <v>132722</v>
      </c>
      <c r="H14" s="26">
        <v>126496</v>
      </c>
      <c r="I14" s="26">
        <v>127178</v>
      </c>
      <c r="J14" s="26">
        <v>131509</v>
      </c>
      <c r="K14" s="26">
        <v>139160</v>
      </c>
      <c r="L14" s="26">
        <v>147388</v>
      </c>
      <c r="M14" s="26">
        <v>142164</v>
      </c>
      <c r="N14" s="26">
        <v>140162</v>
      </c>
      <c r="O14" s="26">
        <v>125216</v>
      </c>
      <c r="P14" s="26">
        <v>123287</v>
      </c>
      <c r="Q14" s="26">
        <v>130474</v>
      </c>
      <c r="R14" s="26">
        <v>124665</v>
      </c>
      <c r="S14" s="26">
        <v>120530</v>
      </c>
      <c r="T14" s="26">
        <v>125771</v>
      </c>
      <c r="U14" s="26">
        <v>118489</v>
      </c>
      <c r="V14" s="26">
        <v>106046</v>
      </c>
      <c r="W14" s="26">
        <v>110363</v>
      </c>
      <c r="X14" s="30">
        <v>110200</v>
      </c>
    </row>
    <row r="15" spans="1:24" x14ac:dyDescent="0.25">
      <c r="A15" s="24" t="s">
        <v>33</v>
      </c>
      <c r="B15" s="24" t="s">
        <v>34</v>
      </c>
      <c r="C15" s="26">
        <v>28727</v>
      </c>
      <c r="D15" s="26">
        <v>28963</v>
      </c>
      <c r="E15" s="26">
        <v>23400</v>
      </c>
      <c r="F15" s="26">
        <v>29020</v>
      </c>
      <c r="G15" s="26">
        <v>41956</v>
      </c>
      <c r="H15" s="26">
        <v>35352</v>
      </c>
      <c r="I15" s="26">
        <v>41154</v>
      </c>
      <c r="J15" s="26">
        <v>56081</v>
      </c>
      <c r="K15" s="26">
        <v>75628</v>
      </c>
      <c r="L15" s="26">
        <v>100970</v>
      </c>
      <c r="M15" s="26">
        <v>106519</v>
      </c>
      <c r="N15" s="26">
        <v>117180</v>
      </c>
      <c r="O15" s="26">
        <v>80580</v>
      </c>
      <c r="P15" s="26">
        <v>89469</v>
      </c>
      <c r="Q15" s="26">
        <v>101566</v>
      </c>
      <c r="R15" s="26">
        <v>125731</v>
      </c>
      <c r="S15" s="26">
        <v>119830</v>
      </c>
      <c r="T15" s="26">
        <v>146982</v>
      </c>
      <c r="U15" s="26">
        <v>116157</v>
      </c>
      <c r="V15" s="26">
        <v>59814</v>
      </c>
      <c r="W15" s="26">
        <v>84871</v>
      </c>
      <c r="X15" s="30">
        <v>99273</v>
      </c>
    </row>
    <row r="16" spans="1:24" x14ac:dyDescent="0.25">
      <c r="A16" s="24" t="s">
        <v>35</v>
      </c>
      <c r="B16" s="21" t="s">
        <v>36</v>
      </c>
      <c r="C16" s="26">
        <v>398663</v>
      </c>
      <c r="D16" s="26">
        <v>419116</v>
      </c>
      <c r="E16" s="26">
        <v>500564</v>
      </c>
      <c r="F16" s="26">
        <v>550893</v>
      </c>
      <c r="G16" s="26">
        <v>600489</v>
      </c>
      <c r="H16" s="26">
        <v>458139</v>
      </c>
      <c r="I16" s="26">
        <v>435102</v>
      </c>
      <c r="J16" s="26">
        <v>423334</v>
      </c>
      <c r="K16" s="26">
        <v>449311</v>
      </c>
      <c r="L16" s="26">
        <v>433261</v>
      </c>
      <c r="M16" s="26">
        <v>455509</v>
      </c>
      <c r="N16" s="26">
        <v>491071</v>
      </c>
      <c r="O16" s="26">
        <v>436269</v>
      </c>
      <c r="P16" s="26">
        <v>483576</v>
      </c>
      <c r="Q16" s="26">
        <v>465241</v>
      </c>
      <c r="R16" s="26">
        <v>461485</v>
      </c>
      <c r="S16" s="26">
        <v>472925</v>
      </c>
      <c r="T16" s="26">
        <v>486124</v>
      </c>
      <c r="U16" s="26">
        <v>488860</v>
      </c>
      <c r="V16" s="26">
        <v>467111</v>
      </c>
      <c r="W16" s="26">
        <v>455998</v>
      </c>
      <c r="X16" s="30">
        <v>458093</v>
      </c>
    </row>
    <row r="17" spans="1:24" x14ac:dyDescent="0.25">
      <c r="A17" s="24" t="s">
        <v>37</v>
      </c>
      <c r="B17" s="21" t="s">
        <v>38</v>
      </c>
      <c r="C17" s="26">
        <v>1236390</v>
      </c>
      <c r="D17" s="26">
        <v>1317843</v>
      </c>
      <c r="E17" s="26">
        <v>1371272</v>
      </c>
      <c r="F17" s="26">
        <v>1427762</v>
      </c>
      <c r="G17" s="26">
        <v>1437272</v>
      </c>
      <c r="H17" s="26">
        <v>1418886</v>
      </c>
      <c r="I17" s="26">
        <v>1467146</v>
      </c>
      <c r="J17" s="26">
        <v>1526871</v>
      </c>
      <c r="K17" s="26">
        <v>1566759</v>
      </c>
      <c r="L17" s="26">
        <v>1531438</v>
      </c>
      <c r="M17" s="26">
        <v>1449436</v>
      </c>
      <c r="N17" s="26">
        <v>1341001</v>
      </c>
      <c r="O17" s="26">
        <v>1163813</v>
      </c>
      <c r="P17" s="26">
        <v>1075869</v>
      </c>
      <c r="Q17" s="26">
        <v>1047372</v>
      </c>
      <c r="R17" s="26">
        <v>1074580</v>
      </c>
      <c r="S17" s="26">
        <v>1124892</v>
      </c>
      <c r="T17" s="26">
        <v>1182984</v>
      </c>
      <c r="U17" s="26">
        <v>1265737</v>
      </c>
      <c r="V17" s="26">
        <v>1335574</v>
      </c>
      <c r="W17" s="26">
        <v>1357195</v>
      </c>
      <c r="X17" s="30">
        <v>1351865</v>
      </c>
    </row>
    <row r="18" spans="1:24" x14ac:dyDescent="0.25">
      <c r="A18" s="24" t="s">
        <v>39</v>
      </c>
      <c r="B18" s="21" t="s">
        <v>40</v>
      </c>
      <c r="C18" s="26">
        <v>5308380</v>
      </c>
      <c r="D18" s="26">
        <v>5555161</v>
      </c>
      <c r="E18" s="26">
        <v>5751731</v>
      </c>
      <c r="F18" s="26">
        <v>5916444</v>
      </c>
      <c r="G18" s="26">
        <v>5647213</v>
      </c>
      <c r="H18" s="26">
        <v>5602543</v>
      </c>
      <c r="I18" s="26">
        <v>5602486</v>
      </c>
      <c r="J18" s="26">
        <v>5768987</v>
      </c>
      <c r="K18" s="26">
        <v>6003648</v>
      </c>
      <c r="L18" s="26">
        <v>6105512</v>
      </c>
      <c r="M18" s="26">
        <v>6278304</v>
      </c>
      <c r="N18" s="26">
        <v>5934624</v>
      </c>
      <c r="O18" s="26">
        <v>5222157</v>
      </c>
      <c r="P18" s="26">
        <v>5502758</v>
      </c>
      <c r="Q18" s="26">
        <v>5661757</v>
      </c>
      <c r="R18" s="26">
        <v>5771296</v>
      </c>
      <c r="S18" s="26">
        <v>5936124</v>
      </c>
      <c r="T18" s="26">
        <v>5983218</v>
      </c>
      <c r="U18" s="26">
        <v>6015826</v>
      </c>
      <c r="V18" s="26">
        <v>6018423</v>
      </c>
      <c r="W18" s="26">
        <v>6077983</v>
      </c>
      <c r="X18" s="30">
        <v>6218687</v>
      </c>
    </row>
    <row r="19" spans="1:24" x14ac:dyDescent="0.25">
      <c r="A19" s="24" t="s">
        <v>41</v>
      </c>
      <c r="B19" s="24" t="s">
        <v>42</v>
      </c>
      <c r="C19" s="26">
        <v>2224292</v>
      </c>
      <c r="D19" s="26">
        <v>2397395</v>
      </c>
      <c r="E19" s="26">
        <v>2540559</v>
      </c>
      <c r="F19" s="26">
        <v>2665797</v>
      </c>
      <c r="G19" s="26">
        <v>2515641</v>
      </c>
      <c r="H19" s="26">
        <v>2456707</v>
      </c>
      <c r="I19" s="26">
        <v>2486673</v>
      </c>
      <c r="J19" s="26">
        <v>2575304</v>
      </c>
      <c r="K19" s="26">
        <v>2713041</v>
      </c>
      <c r="L19" s="26">
        <v>2804237</v>
      </c>
      <c r="M19" s="26">
        <v>2909713</v>
      </c>
      <c r="N19" s="26">
        <v>2758153</v>
      </c>
      <c r="O19" s="26">
        <v>2252638</v>
      </c>
      <c r="P19" s="26">
        <v>2461404</v>
      </c>
      <c r="Q19" s="26">
        <v>2619903</v>
      </c>
      <c r="R19" s="26">
        <v>2699678</v>
      </c>
      <c r="S19" s="26">
        <v>2781262</v>
      </c>
      <c r="T19" s="26">
        <v>2867625</v>
      </c>
      <c r="U19" s="26">
        <v>2872295</v>
      </c>
      <c r="V19" s="26">
        <v>2835796</v>
      </c>
      <c r="W19" s="26">
        <v>2906986</v>
      </c>
      <c r="X19" s="30">
        <v>3023747</v>
      </c>
    </row>
    <row r="20" spans="1:24" x14ac:dyDescent="0.25">
      <c r="A20" s="24" t="s">
        <v>43</v>
      </c>
      <c r="B20" s="24" t="s">
        <v>44</v>
      </c>
      <c r="C20" s="26">
        <v>99096</v>
      </c>
      <c r="D20" s="26">
        <v>104427</v>
      </c>
      <c r="E20" s="26">
        <v>107654</v>
      </c>
      <c r="F20" s="26">
        <v>107098</v>
      </c>
      <c r="G20" s="26">
        <v>100675</v>
      </c>
      <c r="H20" s="26">
        <v>103705</v>
      </c>
      <c r="I20" s="26">
        <v>103316</v>
      </c>
      <c r="J20" s="26">
        <v>106266</v>
      </c>
      <c r="K20" s="26">
        <v>114110</v>
      </c>
      <c r="L20" s="26">
        <v>115363</v>
      </c>
      <c r="M20" s="26">
        <v>107036</v>
      </c>
      <c r="N20" s="26">
        <v>92224</v>
      </c>
      <c r="O20" s="26">
        <v>71970</v>
      </c>
      <c r="P20" s="26">
        <v>74195</v>
      </c>
      <c r="Q20" s="26">
        <v>75328</v>
      </c>
      <c r="R20" s="26">
        <v>80770</v>
      </c>
      <c r="S20" s="26">
        <v>84363</v>
      </c>
      <c r="T20" s="26">
        <v>85448</v>
      </c>
      <c r="U20" s="26">
        <v>91079</v>
      </c>
      <c r="V20" s="26">
        <v>94763</v>
      </c>
      <c r="W20" s="26">
        <v>98148</v>
      </c>
      <c r="X20" s="30">
        <v>95396</v>
      </c>
    </row>
    <row r="21" spans="1:24" x14ac:dyDescent="0.25">
      <c r="A21" s="24" t="s">
        <v>45</v>
      </c>
      <c r="B21" s="24" t="s">
        <v>46</v>
      </c>
      <c r="C21" s="26">
        <v>120834</v>
      </c>
      <c r="D21" s="26">
        <v>127243</v>
      </c>
      <c r="E21" s="26">
        <v>129506</v>
      </c>
      <c r="F21" s="26">
        <v>130384</v>
      </c>
      <c r="G21" s="26">
        <v>125276</v>
      </c>
      <c r="H21" s="26">
        <v>125205</v>
      </c>
      <c r="I21" s="26">
        <v>126227</v>
      </c>
      <c r="J21" s="26">
        <v>129479</v>
      </c>
      <c r="K21" s="26">
        <v>133769</v>
      </c>
      <c r="L21" s="26">
        <v>137666</v>
      </c>
      <c r="M21" s="26">
        <v>137746</v>
      </c>
      <c r="N21" s="26">
        <v>120199</v>
      </c>
      <c r="O21" s="26">
        <v>92759</v>
      </c>
      <c r="P21" s="26">
        <v>95766</v>
      </c>
      <c r="Q21" s="26">
        <v>96346</v>
      </c>
      <c r="R21" s="26">
        <v>99639</v>
      </c>
      <c r="S21" s="26">
        <v>103366</v>
      </c>
      <c r="T21" s="26">
        <v>107059</v>
      </c>
      <c r="U21" s="26">
        <v>108967</v>
      </c>
      <c r="V21" s="26">
        <v>110961</v>
      </c>
      <c r="W21" s="26">
        <v>112017</v>
      </c>
      <c r="X21" s="30">
        <v>111969</v>
      </c>
    </row>
    <row r="22" spans="1:24" x14ac:dyDescent="0.25">
      <c r="A22" s="24" t="s">
        <v>47</v>
      </c>
      <c r="B22" s="24" t="s">
        <v>48</v>
      </c>
      <c r="C22" s="26">
        <v>277649</v>
      </c>
      <c r="D22" s="26">
        <v>287955</v>
      </c>
      <c r="E22" s="26">
        <v>285313</v>
      </c>
      <c r="F22" s="26">
        <v>271707</v>
      </c>
      <c r="G22" s="26">
        <v>248805</v>
      </c>
      <c r="H22" s="26">
        <v>253769</v>
      </c>
      <c r="I22" s="26">
        <v>244697</v>
      </c>
      <c r="J22" s="26">
        <v>268514</v>
      </c>
      <c r="K22" s="26">
        <v>269012</v>
      </c>
      <c r="L22" s="26">
        <v>265321</v>
      </c>
      <c r="M22" s="26">
        <v>273942</v>
      </c>
      <c r="N22" s="26">
        <v>276515</v>
      </c>
      <c r="O22" s="26">
        <v>204274</v>
      </c>
      <c r="P22" s="26">
        <v>251527</v>
      </c>
      <c r="Q22" s="26">
        <v>270151</v>
      </c>
      <c r="R22" s="26">
        <v>269217</v>
      </c>
      <c r="S22" s="26">
        <v>278615</v>
      </c>
      <c r="T22" s="26">
        <v>278483</v>
      </c>
      <c r="U22" s="26">
        <v>262158</v>
      </c>
      <c r="V22" s="26">
        <v>251002</v>
      </c>
      <c r="W22" s="26">
        <v>248075</v>
      </c>
      <c r="X22" s="30">
        <v>261679</v>
      </c>
    </row>
    <row r="23" spans="1:24" x14ac:dyDescent="0.25">
      <c r="A23" s="24" t="s">
        <v>49</v>
      </c>
      <c r="B23" s="24" t="s">
        <v>50</v>
      </c>
      <c r="C23" s="26">
        <v>352786</v>
      </c>
      <c r="D23" s="26">
        <v>364689</v>
      </c>
      <c r="E23" s="26">
        <v>366857</v>
      </c>
      <c r="F23" s="26">
        <v>380027</v>
      </c>
      <c r="G23" s="26">
        <v>354631</v>
      </c>
      <c r="H23" s="26">
        <v>345541</v>
      </c>
      <c r="I23" s="26">
        <v>339822</v>
      </c>
      <c r="J23" s="26">
        <v>338592</v>
      </c>
      <c r="K23" s="26">
        <v>354342</v>
      </c>
      <c r="L23" s="26">
        <v>374218</v>
      </c>
      <c r="M23" s="26">
        <v>389804</v>
      </c>
      <c r="N23" s="26">
        <v>377880</v>
      </c>
      <c r="O23" s="26">
        <v>295900</v>
      </c>
      <c r="P23" s="26">
        <v>310410</v>
      </c>
      <c r="Q23" s="26">
        <v>331371</v>
      </c>
      <c r="R23" s="26">
        <v>343518</v>
      </c>
      <c r="S23" s="26">
        <v>348681</v>
      </c>
      <c r="T23" s="26">
        <v>355792</v>
      </c>
      <c r="U23" s="26">
        <v>346785</v>
      </c>
      <c r="V23" s="26">
        <v>334738</v>
      </c>
      <c r="W23" s="26">
        <v>355919</v>
      </c>
      <c r="X23" s="30">
        <v>370587</v>
      </c>
    </row>
    <row r="24" spans="1:24" x14ac:dyDescent="0.25">
      <c r="A24" s="24" t="s">
        <v>51</v>
      </c>
      <c r="B24" s="24" t="s">
        <v>52</v>
      </c>
      <c r="C24" s="26">
        <v>358349</v>
      </c>
      <c r="D24" s="26">
        <v>366273</v>
      </c>
      <c r="E24" s="26">
        <v>359684</v>
      </c>
      <c r="F24" s="26">
        <v>381210</v>
      </c>
      <c r="G24" s="26">
        <v>339860</v>
      </c>
      <c r="H24" s="26">
        <v>315482</v>
      </c>
      <c r="I24" s="26">
        <v>317816</v>
      </c>
      <c r="J24" s="26">
        <v>330141</v>
      </c>
      <c r="K24" s="26">
        <v>356990</v>
      </c>
      <c r="L24" s="26">
        <v>374682</v>
      </c>
      <c r="M24" s="26">
        <v>389191</v>
      </c>
      <c r="N24" s="26">
        <v>380988</v>
      </c>
      <c r="O24" s="26">
        <v>299639</v>
      </c>
      <c r="P24" s="26">
        <v>333927</v>
      </c>
      <c r="Q24" s="26">
        <v>376955</v>
      </c>
      <c r="R24" s="26">
        <v>404480</v>
      </c>
      <c r="S24" s="26">
        <v>390627</v>
      </c>
      <c r="T24" s="26">
        <v>395800</v>
      </c>
      <c r="U24" s="26">
        <v>362479</v>
      </c>
      <c r="V24" s="26">
        <v>333453</v>
      </c>
      <c r="W24" s="26">
        <v>357924</v>
      </c>
      <c r="X24" s="30">
        <v>368324</v>
      </c>
    </row>
    <row r="25" spans="1:24" x14ac:dyDescent="0.25">
      <c r="A25" s="24" t="s">
        <v>53</v>
      </c>
      <c r="B25" s="24" t="s">
        <v>54</v>
      </c>
      <c r="C25" s="26">
        <v>159420</v>
      </c>
      <c r="D25" s="26">
        <v>187626</v>
      </c>
      <c r="E25" s="26">
        <v>223724</v>
      </c>
      <c r="F25" s="26">
        <v>281180</v>
      </c>
      <c r="G25" s="26">
        <v>266238</v>
      </c>
      <c r="H25" s="26">
        <v>236630</v>
      </c>
      <c r="I25" s="26">
        <v>254880</v>
      </c>
      <c r="J25" s="26">
        <v>277902</v>
      </c>
      <c r="K25" s="26">
        <v>296831</v>
      </c>
      <c r="L25" s="26">
        <v>328744</v>
      </c>
      <c r="M25" s="26">
        <v>366318</v>
      </c>
      <c r="N25" s="26">
        <v>375082</v>
      </c>
      <c r="O25" s="26">
        <v>325263</v>
      </c>
      <c r="P25" s="26">
        <v>345739</v>
      </c>
      <c r="Q25" s="26">
        <v>355179</v>
      </c>
      <c r="R25" s="26">
        <v>354078</v>
      </c>
      <c r="S25" s="26">
        <v>357024</v>
      </c>
      <c r="T25" s="26">
        <v>358518</v>
      </c>
      <c r="U25" s="26">
        <v>363766</v>
      </c>
      <c r="V25" s="26">
        <v>366485</v>
      </c>
      <c r="W25" s="26">
        <v>381137</v>
      </c>
      <c r="X25" s="30">
        <v>409920</v>
      </c>
    </row>
    <row r="26" spans="1:24" x14ac:dyDescent="0.25">
      <c r="A26" s="24" t="s">
        <v>55</v>
      </c>
      <c r="B26" s="24" t="s">
        <v>56</v>
      </c>
      <c r="C26" s="26">
        <v>151356</v>
      </c>
      <c r="D26" s="26">
        <v>157006</v>
      </c>
      <c r="E26" s="26">
        <v>160917</v>
      </c>
      <c r="F26" s="26">
        <v>170330</v>
      </c>
      <c r="G26" s="26">
        <v>150736</v>
      </c>
      <c r="H26" s="26">
        <v>138682</v>
      </c>
      <c r="I26" s="26">
        <v>135189</v>
      </c>
      <c r="J26" s="26">
        <v>136527</v>
      </c>
      <c r="K26" s="26">
        <v>138587</v>
      </c>
      <c r="L26" s="26">
        <v>138819</v>
      </c>
      <c r="M26" s="26">
        <v>142954</v>
      </c>
      <c r="N26" s="26">
        <v>137279</v>
      </c>
      <c r="O26" s="26">
        <v>110108</v>
      </c>
      <c r="P26" s="26">
        <v>113968</v>
      </c>
      <c r="Q26" s="26">
        <v>120063</v>
      </c>
      <c r="R26" s="26">
        <v>122825</v>
      </c>
      <c r="S26" s="26">
        <v>123702</v>
      </c>
      <c r="T26" s="26">
        <v>126539</v>
      </c>
      <c r="U26" s="26">
        <v>126793</v>
      </c>
      <c r="V26" s="26">
        <v>126579</v>
      </c>
      <c r="W26" s="26">
        <v>129222</v>
      </c>
      <c r="X26" s="30">
        <v>131089</v>
      </c>
    </row>
    <row r="27" spans="1:24" x14ac:dyDescent="0.25">
      <c r="A27" s="24" t="s">
        <v>57</v>
      </c>
      <c r="B27" s="24" t="s">
        <v>58</v>
      </c>
      <c r="C27" s="26">
        <v>463788</v>
      </c>
      <c r="D27" s="26">
        <v>486340</v>
      </c>
      <c r="E27" s="26">
        <v>544920</v>
      </c>
      <c r="F27" s="26">
        <v>520223</v>
      </c>
      <c r="G27" s="26">
        <v>496887</v>
      </c>
      <c r="H27" s="26">
        <v>524185</v>
      </c>
      <c r="I27" s="26">
        <v>537837</v>
      </c>
      <c r="J27" s="26">
        <v>553240</v>
      </c>
      <c r="K27" s="26">
        <v>567877</v>
      </c>
      <c r="L27" s="26">
        <v>572183</v>
      </c>
      <c r="M27" s="26">
        <v>552110</v>
      </c>
      <c r="N27" s="26">
        <v>448314</v>
      </c>
      <c r="O27" s="26">
        <v>357616</v>
      </c>
      <c r="P27" s="26">
        <v>450208</v>
      </c>
      <c r="Q27" s="26">
        <v>508116</v>
      </c>
      <c r="R27" s="26">
        <v>513233</v>
      </c>
      <c r="S27" s="26">
        <v>561128</v>
      </c>
      <c r="T27" s="26">
        <v>616280</v>
      </c>
      <c r="U27" s="26">
        <v>654121</v>
      </c>
      <c r="V27" s="26">
        <v>678048</v>
      </c>
      <c r="W27" s="26">
        <v>680850</v>
      </c>
      <c r="X27" s="30">
        <v>711736</v>
      </c>
    </row>
    <row r="28" spans="1:24" x14ac:dyDescent="0.25">
      <c r="A28" s="24" t="s">
        <v>59</v>
      </c>
      <c r="B28" s="24" t="s">
        <v>60</v>
      </c>
      <c r="C28" s="26">
        <v>213260</v>
      </c>
      <c r="D28" s="26">
        <v>250383</v>
      </c>
      <c r="E28" s="26">
        <v>242843</v>
      </c>
      <c r="F28" s="26">
        <v>212109</v>
      </c>
      <c r="G28" s="26">
        <v>231919</v>
      </c>
      <c r="H28" s="26">
        <v>222857</v>
      </c>
      <c r="I28" s="26">
        <v>212752</v>
      </c>
      <c r="J28" s="26">
        <v>211348</v>
      </c>
      <c r="K28" s="26">
        <v>238218</v>
      </c>
      <c r="L28" s="26">
        <v>239499</v>
      </c>
      <c r="M28" s="26">
        <v>288979</v>
      </c>
      <c r="N28" s="26">
        <v>287172</v>
      </c>
      <c r="O28" s="26">
        <v>260535</v>
      </c>
      <c r="P28" s="26">
        <v>258797</v>
      </c>
      <c r="Q28" s="26">
        <v>263109</v>
      </c>
      <c r="R28" s="26">
        <v>290545</v>
      </c>
      <c r="S28" s="26">
        <v>301653</v>
      </c>
      <c r="T28" s="26">
        <v>315973</v>
      </c>
      <c r="U28" s="26">
        <v>320602</v>
      </c>
      <c r="V28" s="26">
        <v>302893</v>
      </c>
      <c r="W28" s="26">
        <v>303521</v>
      </c>
      <c r="X28" s="30">
        <v>321877</v>
      </c>
    </row>
    <row r="29" spans="1:24" x14ac:dyDescent="0.25">
      <c r="A29" s="24" t="s">
        <v>61</v>
      </c>
      <c r="B29" s="24" t="s">
        <v>62</v>
      </c>
      <c r="C29" s="26">
        <v>84341</v>
      </c>
      <c r="D29" s="26">
        <v>89719</v>
      </c>
      <c r="E29" s="26">
        <v>91643</v>
      </c>
      <c r="F29" s="26">
        <v>96773</v>
      </c>
      <c r="G29" s="26">
        <v>91988</v>
      </c>
      <c r="H29" s="26">
        <v>94300</v>
      </c>
      <c r="I29" s="26">
        <v>93045</v>
      </c>
      <c r="J29" s="26">
        <v>95055</v>
      </c>
      <c r="K29" s="26">
        <v>98670</v>
      </c>
      <c r="L29" s="26">
        <v>98119</v>
      </c>
      <c r="M29" s="26">
        <v>95203</v>
      </c>
      <c r="N29" s="26">
        <v>82658</v>
      </c>
      <c r="O29" s="26">
        <v>62272</v>
      </c>
      <c r="P29" s="26">
        <v>59878</v>
      </c>
      <c r="Q29" s="26">
        <v>58669</v>
      </c>
      <c r="R29" s="26">
        <v>65728</v>
      </c>
      <c r="S29" s="26">
        <v>66343</v>
      </c>
      <c r="T29" s="26">
        <v>66742</v>
      </c>
      <c r="U29" s="26">
        <v>70497</v>
      </c>
      <c r="V29" s="26">
        <v>70501</v>
      </c>
      <c r="W29" s="26">
        <v>70809</v>
      </c>
      <c r="X29" s="30">
        <v>70876</v>
      </c>
    </row>
    <row r="30" spans="1:24" x14ac:dyDescent="0.25">
      <c r="A30" s="24" t="s">
        <v>63</v>
      </c>
      <c r="B30" s="24" t="s">
        <v>64</v>
      </c>
      <c r="C30" s="26">
        <v>138161</v>
      </c>
      <c r="D30" s="26">
        <v>144147</v>
      </c>
      <c r="E30" s="26">
        <v>141210</v>
      </c>
      <c r="F30" s="26">
        <v>157086</v>
      </c>
      <c r="G30" s="26">
        <v>143518</v>
      </c>
      <c r="H30" s="26">
        <v>152096</v>
      </c>
      <c r="I30" s="26">
        <v>156038</v>
      </c>
      <c r="J30" s="26">
        <v>156041</v>
      </c>
      <c r="K30" s="26">
        <v>169270</v>
      </c>
      <c r="L30" s="26">
        <v>173966</v>
      </c>
      <c r="M30" s="26">
        <v>173580</v>
      </c>
      <c r="N30" s="26">
        <v>179916</v>
      </c>
      <c r="O30" s="26">
        <v>168479</v>
      </c>
      <c r="P30" s="26">
        <v>165701</v>
      </c>
      <c r="Q30" s="26">
        <v>164056</v>
      </c>
      <c r="R30" s="26">
        <v>155646</v>
      </c>
      <c r="S30" s="26">
        <v>165766</v>
      </c>
      <c r="T30" s="26">
        <v>160253</v>
      </c>
      <c r="U30" s="26">
        <v>162281</v>
      </c>
      <c r="V30" s="26">
        <v>162578</v>
      </c>
      <c r="W30" s="26">
        <v>164616</v>
      </c>
      <c r="X30" s="30">
        <v>168686</v>
      </c>
    </row>
    <row r="31" spans="1:24" x14ac:dyDescent="0.25">
      <c r="A31" s="24" t="s">
        <v>65</v>
      </c>
      <c r="B31" s="24" t="s">
        <v>66</v>
      </c>
      <c r="C31" s="26">
        <v>3221574</v>
      </c>
      <c r="D31" s="26">
        <v>3242461</v>
      </c>
      <c r="E31" s="26">
        <v>3252444</v>
      </c>
      <c r="F31" s="26">
        <v>3257113</v>
      </c>
      <c r="G31" s="26">
        <v>3154429</v>
      </c>
      <c r="H31" s="26">
        <v>3190213</v>
      </c>
      <c r="I31" s="26">
        <v>3144723</v>
      </c>
      <c r="J31" s="26">
        <v>3216906</v>
      </c>
      <c r="K31" s="26">
        <v>3302696</v>
      </c>
      <c r="L31" s="26">
        <v>3300361</v>
      </c>
      <c r="M31" s="26">
        <v>3361456</v>
      </c>
      <c r="N31" s="26">
        <v>3168466</v>
      </c>
      <c r="O31" s="26">
        <v>2987671</v>
      </c>
      <c r="P31" s="26">
        <v>3046646</v>
      </c>
      <c r="Q31" s="26">
        <v>3041946</v>
      </c>
      <c r="R31" s="26">
        <v>3071618</v>
      </c>
      <c r="S31" s="26">
        <v>3154859</v>
      </c>
      <c r="T31" s="26">
        <v>3115051</v>
      </c>
      <c r="U31" s="26">
        <v>3143494</v>
      </c>
      <c r="V31" s="26">
        <v>3188339</v>
      </c>
      <c r="W31" s="26">
        <v>3169971</v>
      </c>
      <c r="X31" s="30">
        <v>3188186</v>
      </c>
    </row>
    <row r="32" spans="1:24" x14ac:dyDescent="0.25">
      <c r="A32" s="24" t="s">
        <v>67</v>
      </c>
      <c r="B32" s="24" t="s">
        <v>68</v>
      </c>
      <c r="C32" s="26">
        <v>863698</v>
      </c>
      <c r="D32" s="26">
        <v>883641</v>
      </c>
      <c r="E32" s="26">
        <v>860472</v>
      </c>
      <c r="F32" s="26">
        <v>872558</v>
      </c>
      <c r="G32" s="26">
        <v>867066</v>
      </c>
      <c r="H32" s="26">
        <v>856199</v>
      </c>
      <c r="I32" s="26">
        <v>867192</v>
      </c>
      <c r="J32" s="26">
        <v>867801</v>
      </c>
      <c r="K32" s="26">
        <v>899427</v>
      </c>
      <c r="L32" s="26">
        <v>906129</v>
      </c>
      <c r="M32" s="26">
        <v>910949</v>
      </c>
      <c r="N32" s="26">
        <v>900314</v>
      </c>
      <c r="O32" s="26">
        <v>907777</v>
      </c>
      <c r="P32" s="26">
        <v>902903</v>
      </c>
      <c r="Q32" s="26">
        <v>888219</v>
      </c>
      <c r="R32" s="26">
        <v>895924</v>
      </c>
      <c r="S32" s="26">
        <v>911226</v>
      </c>
      <c r="T32" s="26">
        <v>905931</v>
      </c>
      <c r="U32" s="26">
        <v>938328</v>
      </c>
      <c r="V32" s="26">
        <v>950987</v>
      </c>
      <c r="W32" s="26">
        <v>963109</v>
      </c>
      <c r="X32" s="30">
        <v>971898</v>
      </c>
    </row>
    <row r="33" spans="1:24" x14ac:dyDescent="0.25">
      <c r="A33" s="24" t="s">
        <v>69</v>
      </c>
      <c r="B33" s="24" t="s">
        <v>70</v>
      </c>
      <c r="C33" s="26">
        <v>111280</v>
      </c>
      <c r="D33" s="26">
        <v>109674</v>
      </c>
      <c r="E33" s="26">
        <v>110929</v>
      </c>
      <c r="F33" s="26">
        <v>108681</v>
      </c>
      <c r="G33" s="26">
        <v>97781</v>
      </c>
      <c r="H33" s="26">
        <v>97215</v>
      </c>
      <c r="I33" s="26">
        <v>93091</v>
      </c>
      <c r="J33" s="26">
        <v>93246</v>
      </c>
      <c r="K33" s="26">
        <v>94133</v>
      </c>
      <c r="L33" s="26">
        <v>84778</v>
      </c>
      <c r="M33" s="26">
        <v>75092</v>
      </c>
      <c r="N33" s="26">
        <v>63732</v>
      </c>
      <c r="O33" s="26">
        <v>51640</v>
      </c>
      <c r="P33" s="26">
        <v>54239</v>
      </c>
      <c r="Q33" s="26">
        <v>53002</v>
      </c>
      <c r="R33" s="26">
        <v>51705</v>
      </c>
      <c r="S33" s="26">
        <v>53609</v>
      </c>
      <c r="T33" s="26">
        <v>54536</v>
      </c>
      <c r="U33" s="26">
        <v>52649</v>
      </c>
      <c r="V33" s="26">
        <v>51618</v>
      </c>
      <c r="W33" s="26">
        <v>52870</v>
      </c>
      <c r="X33" s="30">
        <v>54076</v>
      </c>
    </row>
    <row r="34" spans="1:24" x14ac:dyDescent="0.25">
      <c r="A34" s="24" t="s">
        <v>71</v>
      </c>
      <c r="B34" s="24" t="s">
        <v>72</v>
      </c>
      <c r="C34" s="26">
        <v>100668</v>
      </c>
      <c r="D34" s="26">
        <v>90580</v>
      </c>
      <c r="E34" s="26">
        <v>86911</v>
      </c>
      <c r="F34" s="26">
        <v>85720</v>
      </c>
      <c r="G34" s="26">
        <v>66765</v>
      </c>
      <c r="H34" s="26">
        <v>58056</v>
      </c>
      <c r="I34" s="26">
        <v>50905</v>
      </c>
      <c r="J34" s="26">
        <v>44177</v>
      </c>
      <c r="K34" s="26">
        <v>45133</v>
      </c>
      <c r="L34" s="26">
        <v>43462</v>
      </c>
      <c r="M34" s="26">
        <v>32626</v>
      </c>
      <c r="N34" s="26">
        <v>28676</v>
      </c>
      <c r="O34" s="26">
        <v>25786</v>
      </c>
      <c r="P34" s="26">
        <v>24429</v>
      </c>
      <c r="Q34" s="26">
        <v>25489</v>
      </c>
      <c r="R34" s="26">
        <v>19162</v>
      </c>
      <c r="S34" s="26">
        <v>19020</v>
      </c>
      <c r="T34" s="26">
        <v>18219</v>
      </c>
      <c r="U34" s="26">
        <v>17601</v>
      </c>
      <c r="V34" s="26">
        <v>17308</v>
      </c>
      <c r="W34" s="26">
        <v>17783</v>
      </c>
      <c r="X34" s="30">
        <v>18492</v>
      </c>
    </row>
    <row r="35" spans="1:24" x14ac:dyDescent="0.25">
      <c r="A35" s="24" t="s">
        <v>73</v>
      </c>
      <c r="B35" s="24" t="s">
        <v>74</v>
      </c>
      <c r="C35" s="26">
        <v>220421</v>
      </c>
      <c r="D35" s="26">
        <v>220829</v>
      </c>
      <c r="E35" s="26">
        <v>223575</v>
      </c>
      <c r="F35" s="26">
        <v>217143</v>
      </c>
      <c r="G35" s="26">
        <v>206236</v>
      </c>
      <c r="H35" s="26">
        <v>207494</v>
      </c>
      <c r="I35" s="26">
        <v>201286</v>
      </c>
      <c r="J35" s="26">
        <v>201602</v>
      </c>
      <c r="K35" s="26">
        <v>201157</v>
      </c>
      <c r="L35" s="26">
        <v>198803</v>
      </c>
      <c r="M35" s="26">
        <v>200860</v>
      </c>
      <c r="N35" s="26">
        <v>191612</v>
      </c>
      <c r="O35" s="26">
        <v>173063</v>
      </c>
      <c r="P35" s="26">
        <v>175698</v>
      </c>
      <c r="Q35" s="26">
        <v>176004</v>
      </c>
      <c r="R35" s="26">
        <v>178973</v>
      </c>
      <c r="S35" s="26">
        <v>178839</v>
      </c>
      <c r="T35" s="26">
        <v>177242</v>
      </c>
      <c r="U35" s="26">
        <v>175898</v>
      </c>
      <c r="V35" s="26">
        <v>174182</v>
      </c>
      <c r="W35" s="26">
        <v>170366</v>
      </c>
      <c r="X35" s="30">
        <v>170964</v>
      </c>
    </row>
    <row r="36" spans="1:24" x14ac:dyDescent="0.25">
      <c r="A36" s="24" t="s">
        <v>75</v>
      </c>
      <c r="B36" s="24" t="s">
        <v>76</v>
      </c>
      <c r="C36" s="26">
        <v>115172</v>
      </c>
      <c r="D36" s="26">
        <v>116467</v>
      </c>
      <c r="E36" s="26">
        <v>117807</v>
      </c>
      <c r="F36" s="26">
        <v>119429</v>
      </c>
      <c r="G36" s="26">
        <v>116666</v>
      </c>
      <c r="H36" s="26">
        <v>115063</v>
      </c>
      <c r="I36" s="26">
        <v>109394</v>
      </c>
      <c r="J36" s="26">
        <v>109169</v>
      </c>
      <c r="K36" s="26">
        <v>108112</v>
      </c>
      <c r="L36" s="26">
        <v>105733</v>
      </c>
      <c r="M36" s="26">
        <v>107129</v>
      </c>
      <c r="N36" s="26">
        <v>100941</v>
      </c>
      <c r="O36" s="26">
        <v>85719</v>
      </c>
      <c r="P36" s="26">
        <v>85277</v>
      </c>
      <c r="Q36" s="26">
        <v>84385</v>
      </c>
      <c r="R36" s="26">
        <v>83095</v>
      </c>
      <c r="S36" s="26">
        <v>82899</v>
      </c>
      <c r="T36" s="26">
        <v>81566</v>
      </c>
      <c r="U36" s="26">
        <v>81012</v>
      </c>
      <c r="V36" s="26">
        <v>83096</v>
      </c>
      <c r="W36" s="26">
        <v>79906</v>
      </c>
      <c r="X36" s="30">
        <v>80491</v>
      </c>
    </row>
    <row r="37" spans="1:24" x14ac:dyDescent="0.25">
      <c r="A37" s="24" t="s">
        <v>77</v>
      </c>
      <c r="B37" s="24" t="s">
        <v>78</v>
      </c>
      <c r="C37" s="26">
        <v>737179</v>
      </c>
      <c r="D37" s="26">
        <v>727828</v>
      </c>
      <c r="E37" s="26">
        <v>747506</v>
      </c>
      <c r="F37" s="26">
        <v>744147</v>
      </c>
      <c r="G37" s="26">
        <v>750357</v>
      </c>
      <c r="H37" s="26">
        <v>776212</v>
      </c>
      <c r="I37" s="26">
        <v>734996</v>
      </c>
      <c r="J37" s="26">
        <v>799358</v>
      </c>
      <c r="K37" s="26">
        <v>845091</v>
      </c>
      <c r="L37" s="26">
        <v>837231</v>
      </c>
      <c r="M37" s="26">
        <v>860327</v>
      </c>
      <c r="N37" s="26">
        <v>824637</v>
      </c>
      <c r="O37" s="26">
        <v>823204</v>
      </c>
      <c r="P37" s="26">
        <v>804592</v>
      </c>
      <c r="Q37" s="26">
        <v>826854</v>
      </c>
      <c r="R37" s="26">
        <v>833489</v>
      </c>
      <c r="S37" s="26">
        <v>865453</v>
      </c>
      <c r="T37" s="26">
        <v>839615</v>
      </c>
      <c r="U37" s="26">
        <v>837598</v>
      </c>
      <c r="V37" s="26">
        <v>871371</v>
      </c>
      <c r="W37" s="26">
        <v>882140</v>
      </c>
      <c r="X37" s="30">
        <v>895826</v>
      </c>
    </row>
    <row r="38" spans="1:24" x14ac:dyDescent="0.25">
      <c r="A38" s="24" t="s">
        <v>79</v>
      </c>
      <c r="B38" s="24" t="s">
        <v>80</v>
      </c>
      <c r="C38" s="26">
        <v>753757</v>
      </c>
      <c r="D38" s="26">
        <v>760552</v>
      </c>
      <c r="E38" s="26">
        <v>771825</v>
      </c>
      <c r="F38" s="26">
        <v>770739</v>
      </c>
      <c r="G38" s="26">
        <v>752663</v>
      </c>
      <c r="H38" s="26">
        <v>795602</v>
      </c>
      <c r="I38" s="26">
        <v>793128</v>
      </c>
      <c r="J38" s="26">
        <v>830858</v>
      </c>
      <c r="K38" s="26">
        <v>845746</v>
      </c>
      <c r="L38" s="26">
        <v>862800</v>
      </c>
      <c r="M38" s="26">
        <v>922791</v>
      </c>
      <c r="N38" s="26">
        <v>833434</v>
      </c>
      <c r="O38" s="26">
        <v>738290</v>
      </c>
      <c r="P38" s="26">
        <v>794206</v>
      </c>
      <c r="Q38" s="26">
        <v>781831</v>
      </c>
      <c r="R38" s="26">
        <v>792803</v>
      </c>
      <c r="S38" s="26">
        <v>824293</v>
      </c>
      <c r="T38" s="26">
        <v>812710</v>
      </c>
      <c r="U38" s="26">
        <v>807256</v>
      </c>
      <c r="V38" s="26">
        <v>814779</v>
      </c>
      <c r="W38" s="26">
        <v>793057</v>
      </c>
      <c r="X38" s="30">
        <v>790869</v>
      </c>
    </row>
    <row r="39" spans="1:24" x14ac:dyDescent="0.25">
      <c r="A39" s="24" t="s">
        <v>81</v>
      </c>
      <c r="B39" s="24" t="s">
        <v>82</v>
      </c>
      <c r="C39" s="26">
        <v>234215</v>
      </c>
      <c r="D39" s="26">
        <v>242571</v>
      </c>
      <c r="E39" s="26">
        <v>255137</v>
      </c>
      <c r="F39" s="26">
        <v>258717</v>
      </c>
      <c r="G39" s="26">
        <v>243813</v>
      </c>
      <c r="H39" s="26">
        <v>248656</v>
      </c>
      <c r="I39" s="26">
        <v>247506</v>
      </c>
      <c r="J39" s="26">
        <v>250208</v>
      </c>
      <c r="K39" s="26">
        <v>252634</v>
      </c>
      <c r="L39" s="26">
        <v>251089</v>
      </c>
      <c r="M39" s="26">
        <v>245982</v>
      </c>
      <c r="N39" s="26">
        <v>221630</v>
      </c>
      <c r="O39" s="26">
        <v>188192</v>
      </c>
      <c r="P39" s="26">
        <v>203596</v>
      </c>
      <c r="Q39" s="26">
        <v>206185</v>
      </c>
      <c r="R39" s="26">
        <v>216467</v>
      </c>
      <c r="S39" s="26">
        <v>219798</v>
      </c>
      <c r="T39" s="26">
        <v>224255</v>
      </c>
      <c r="U39" s="26">
        <v>229083</v>
      </c>
      <c r="V39" s="26">
        <v>230933</v>
      </c>
      <c r="W39" s="26">
        <v>223961</v>
      </c>
      <c r="X39" s="30">
        <v>222095</v>
      </c>
    </row>
    <row r="40" spans="1:24" x14ac:dyDescent="0.25">
      <c r="A40" s="24" t="s">
        <v>83</v>
      </c>
      <c r="B40" s="21" t="s">
        <v>84</v>
      </c>
      <c r="C40" s="26">
        <v>959622</v>
      </c>
      <c r="D40" s="26">
        <v>1012830</v>
      </c>
      <c r="E40" s="26">
        <v>1077804</v>
      </c>
      <c r="F40" s="26">
        <v>1128083</v>
      </c>
      <c r="G40" s="26">
        <v>1126295</v>
      </c>
      <c r="H40" s="26">
        <v>1174869</v>
      </c>
      <c r="I40" s="26">
        <v>1224270</v>
      </c>
      <c r="J40" s="26">
        <v>1292356</v>
      </c>
      <c r="K40" s="26">
        <v>1357943</v>
      </c>
      <c r="L40" s="26">
        <v>1407261</v>
      </c>
      <c r="M40" s="26">
        <v>1461296</v>
      </c>
      <c r="N40" s="26">
        <v>1478094</v>
      </c>
      <c r="O40" s="26">
        <v>1227630</v>
      </c>
      <c r="P40" s="26">
        <v>1432433</v>
      </c>
      <c r="Q40" s="26">
        <v>1568307</v>
      </c>
      <c r="R40" s="26">
        <v>1654978</v>
      </c>
      <c r="S40" s="26">
        <v>1704743</v>
      </c>
      <c r="T40" s="26">
        <v>1767748</v>
      </c>
      <c r="U40" s="26">
        <v>1780740</v>
      </c>
      <c r="V40" s="26">
        <v>1759109</v>
      </c>
      <c r="W40" s="26">
        <v>1830488</v>
      </c>
      <c r="X40" s="30">
        <v>1890614</v>
      </c>
    </row>
    <row r="41" spans="1:24" x14ac:dyDescent="0.25">
      <c r="A41" s="24" t="s">
        <v>85</v>
      </c>
      <c r="B41" s="21" t="s">
        <v>86</v>
      </c>
      <c r="C41" s="26">
        <v>1057249</v>
      </c>
      <c r="D41" s="26">
        <v>1108013</v>
      </c>
      <c r="E41" s="26">
        <v>1175326</v>
      </c>
      <c r="F41" s="26">
        <v>1208322</v>
      </c>
      <c r="G41" s="26">
        <v>1194891</v>
      </c>
      <c r="H41" s="26">
        <v>1265417</v>
      </c>
      <c r="I41" s="26">
        <v>1334638</v>
      </c>
      <c r="J41" s="26">
        <v>1405361</v>
      </c>
      <c r="K41" s="26">
        <v>1426090</v>
      </c>
      <c r="L41" s="26">
        <v>1454736</v>
      </c>
      <c r="M41" s="26">
        <v>1448603</v>
      </c>
      <c r="N41" s="26">
        <v>1358778</v>
      </c>
      <c r="O41" s="26">
        <v>1273613</v>
      </c>
      <c r="P41" s="26">
        <v>1358736</v>
      </c>
      <c r="Q41" s="26">
        <v>1368673</v>
      </c>
      <c r="R41" s="26">
        <v>1403508</v>
      </c>
      <c r="S41" s="26">
        <v>1460111</v>
      </c>
      <c r="T41" s="26">
        <v>1512687</v>
      </c>
      <c r="U41" s="26">
        <v>1587971</v>
      </c>
      <c r="V41" s="26">
        <v>1648266</v>
      </c>
      <c r="W41" s="26">
        <v>1708560</v>
      </c>
      <c r="X41" s="30">
        <v>1765374</v>
      </c>
    </row>
    <row r="42" spans="1:24" x14ac:dyDescent="0.25">
      <c r="A42" s="24" t="s">
        <v>87</v>
      </c>
      <c r="B42" s="24" t="s">
        <v>205</v>
      </c>
      <c r="C42" s="26">
        <v>225814</v>
      </c>
      <c r="D42" s="26">
        <v>225891</v>
      </c>
      <c r="E42" s="26">
        <v>247377</v>
      </c>
      <c r="F42" s="26">
        <v>243283</v>
      </c>
      <c r="G42" s="26">
        <v>223160</v>
      </c>
      <c r="H42" s="26">
        <v>246752</v>
      </c>
      <c r="I42" s="26">
        <v>247295</v>
      </c>
      <c r="J42" s="26">
        <v>252270</v>
      </c>
      <c r="K42" s="26">
        <v>239649</v>
      </c>
      <c r="L42" s="26">
        <v>233245</v>
      </c>
      <c r="M42" s="26">
        <v>232586</v>
      </c>
      <c r="N42" s="26">
        <v>199972</v>
      </c>
      <c r="O42" s="26">
        <v>156032</v>
      </c>
      <c r="P42" s="26">
        <v>202796</v>
      </c>
      <c r="Q42" s="26">
        <v>198842</v>
      </c>
      <c r="R42" s="26">
        <v>221895</v>
      </c>
      <c r="S42" s="26">
        <v>239138</v>
      </c>
      <c r="T42" s="26">
        <v>258912</v>
      </c>
      <c r="U42" s="26">
        <v>288215</v>
      </c>
      <c r="V42" s="26">
        <v>320494</v>
      </c>
      <c r="W42" s="26">
        <v>338277</v>
      </c>
      <c r="X42" s="30">
        <v>343926</v>
      </c>
    </row>
    <row r="43" spans="1:24" x14ac:dyDescent="0.25">
      <c r="A43" s="24" t="s">
        <v>89</v>
      </c>
      <c r="B43" s="24" t="s">
        <v>206</v>
      </c>
      <c r="C43" s="26">
        <v>208788</v>
      </c>
      <c r="D43" s="26">
        <v>212059</v>
      </c>
      <c r="E43" s="26">
        <v>218503</v>
      </c>
      <c r="F43" s="26">
        <v>214730</v>
      </c>
      <c r="G43" s="26">
        <v>220422</v>
      </c>
      <c r="H43" s="26">
        <v>217637</v>
      </c>
      <c r="I43" s="26">
        <v>216524</v>
      </c>
      <c r="J43" s="26">
        <v>219205</v>
      </c>
      <c r="K43" s="26">
        <v>214676</v>
      </c>
      <c r="L43" s="26">
        <v>219492</v>
      </c>
      <c r="M43" s="26">
        <v>216827</v>
      </c>
      <c r="N43" s="26">
        <v>211131</v>
      </c>
      <c r="O43" s="26">
        <v>204076</v>
      </c>
      <c r="P43" s="26">
        <v>215635</v>
      </c>
      <c r="Q43" s="26">
        <v>212582</v>
      </c>
      <c r="R43" s="26">
        <v>207675</v>
      </c>
      <c r="S43" s="26">
        <v>206589</v>
      </c>
      <c r="T43" s="26">
        <v>207586</v>
      </c>
      <c r="U43" s="26">
        <v>207058</v>
      </c>
      <c r="V43" s="26">
        <v>204450</v>
      </c>
      <c r="W43" s="26">
        <v>210728</v>
      </c>
      <c r="X43" s="30">
        <v>212285</v>
      </c>
    </row>
    <row r="44" spans="1:24" x14ac:dyDescent="0.25">
      <c r="A44" s="24" t="s">
        <v>91</v>
      </c>
      <c r="B44" s="24" t="s">
        <v>207</v>
      </c>
      <c r="C44" s="26">
        <v>129034</v>
      </c>
      <c r="D44" s="26">
        <v>136762</v>
      </c>
      <c r="E44" s="26">
        <v>146690</v>
      </c>
      <c r="F44" s="26">
        <v>151204</v>
      </c>
      <c r="G44" s="26">
        <v>154198</v>
      </c>
      <c r="H44" s="26">
        <v>164051</v>
      </c>
      <c r="I44" s="26">
        <v>190675</v>
      </c>
      <c r="J44" s="26">
        <v>208649</v>
      </c>
      <c r="K44" s="26">
        <v>216483</v>
      </c>
      <c r="L44" s="26">
        <v>219823</v>
      </c>
      <c r="M44" s="26">
        <v>228436</v>
      </c>
      <c r="N44" s="26">
        <v>223498</v>
      </c>
      <c r="O44" s="26">
        <v>236210</v>
      </c>
      <c r="P44" s="26">
        <v>230398</v>
      </c>
      <c r="Q44" s="26">
        <v>226354</v>
      </c>
      <c r="R44" s="26">
        <v>210740</v>
      </c>
      <c r="S44" s="26">
        <v>216127</v>
      </c>
      <c r="T44" s="26">
        <v>222012</v>
      </c>
      <c r="U44" s="26">
        <v>229285</v>
      </c>
      <c r="V44" s="26">
        <v>227393</v>
      </c>
      <c r="W44" s="26">
        <v>231032</v>
      </c>
      <c r="X44" s="30">
        <v>240764</v>
      </c>
    </row>
    <row r="45" spans="1:24" x14ac:dyDescent="0.25">
      <c r="A45" s="24" t="s">
        <v>93</v>
      </c>
      <c r="B45" s="24" t="s">
        <v>208</v>
      </c>
      <c r="C45" s="26">
        <v>504351</v>
      </c>
      <c r="D45" s="26">
        <v>541572</v>
      </c>
      <c r="E45" s="26">
        <v>570429</v>
      </c>
      <c r="F45" s="26">
        <v>603727</v>
      </c>
      <c r="G45" s="26">
        <v>601850</v>
      </c>
      <c r="H45" s="26">
        <v>639529</v>
      </c>
      <c r="I45" s="26">
        <v>681108</v>
      </c>
      <c r="J45" s="26">
        <v>725403</v>
      </c>
      <c r="K45" s="26">
        <v>754771</v>
      </c>
      <c r="L45" s="26">
        <v>781613</v>
      </c>
      <c r="M45" s="26">
        <v>770867</v>
      </c>
      <c r="N45" s="26">
        <v>724885</v>
      </c>
      <c r="O45" s="26">
        <v>679329</v>
      </c>
      <c r="P45" s="26">
        <v>711094</v>
      </c>
      <c r="Q45" s="26">
        <v>731677</v>
      </c>
      <c r="R45" s="26">
        <v>763197</v>
      </c>
      <c r="S45" s="26">
        <v>798357</v>
      </c>
      <c r="T45" s="26">
        <v>824756</v>
      </c>
      <c r="U45" s="26">
        <v>865259</v>
      </c>
      <c r="V45" s="26">
        <v>899970</v>
      </c>
      <c r="W45" s="26">
        <v>933314</v>
      </c>
      <c r="X45" s="30">
        <v>973175</v>
      </c>
    </row>
    <row r="46" spans="1:24" x14ac:dyDescent="0.25">
      <c r="A46" s="24" t="s">
        <v>95</v>
      </c>
      <c r="B46" s="21" t="s">
        <v>88</v>
      </c>
      <c r="C46" s="26">
        <v>802877</v>
      </c>
      <c r="D46" s="26">
        <v>841997</v>
      </c>
      <c r="E46" s="26">
        <v>865785</v>
      </c>
      <c r="F46" s="26">
        <v>868911</v>
      </c>
      <c r="G46" s="26">
        <v>825173</v>
      </c>
      <c r="H46" s="26">
        <v>817617</v>
      </c>
      <c r="I46" s="26">
        <v>839441</v>
      </c>
      <c r="J46" s="26">
        <v>897960</v>
      </c>
      <c r="K46" s="26">
        <v>930155</v>
      </c>
      <c r="L46" s="26">
        <v>973082</v>
      </c>
      <c r="M46" s="26">
        <v>998714</v>
      </c>
      <c r="N46" s="26">
        <v>977782</v>
      </c>
      <c r="O46" s="26">
        <v>877909</v>
      </c>
      <c r="P46" s="26">
        <v>925857</v>
      </c>
      <c r="Q46" s="26">
        <v>980567</v>
      </c>
      <c r="R46" s="26">
        <v>1002031</v>
      </c>
      <c r="S46" s="26">
        <v>1020929</v>
      </c>
      <c r="T46" s="26">
        <v>1074778</v>
      </c>
      <c r="U46" s="26">
        <v>1098667</v>
      </c>
      <c r="V46" s="26">
        <v>1106162</v>
      </c>
      <c r="W46" s="26">
        <v>1134530</v>
      </c>
      <c r="X46" s="30">
        <v>1166625</v>
      </c>
    </row>
    <row r="47" spans="1:24" x14ac:dyDescent="0.25">
      <c r="A47" s="24" t="s">
        <v>97</v>
      </c>
      <c r="B47" s="24" t="s">
        <v>90</v>
      </c>
      <c r="C47" s="26">
        <v>218803</v>
      </c>
      <c r="D47" s="26">
        <v>221984</v>
      </c>
      <c r="E47" s="26">
        <v>221132</v>
      </c>
      <c r="F47" s="26">
        <v>209010</v>
      </c>
      <c r="G47" s="26">
        <v>170382</v>
      </c>
      <c r="H47" s="26">
        <v>157646</v>
      </c>
      <c r="I47" s="26">
        <v>169011</v>
      </c>
      <c r="J47" s="26">
        <v>181840</v>
      </c>
      <c r="K47" s="26">
        <v>184736</v>
      </c>
      <c r="L47" s="26">
        <v>188332</v>
      </c>
      <c r="M47" s="26">
        <v>194636</v>
      </c>
      <c r="N47" s="26">
        <v>189878</v>
      </c>
      <c r="O47" s="26">
        <v>175381</v>
      </c>
      <c r="P47" s="26">
        <v>183807</v>
      </c>
      <c r="Q47" s="26">
        <v>204377</v>
      </c>
      <c r="R47" s="26">
        <v>195902</v>
      </c>
      <c r="S47" s="26">
        <v>200010</v>
      </c>
      <c r="T47" s="26">
        <v>205288</v>
      </c>
      <c r="U47" s="26">
        <v>213310</v>
      </c>
      <c r="V47" s="26">
        <v>216609</v>
      </c>
      <c r="W47" s="26">
        <v>225356</v>
      </c>
      <c r="X47" s="30">
        <v>235549</v>
      </c>
    </row>
    <row r="48" spans="1:24" x14ac:dyDescent="0.25">
      <c r="A48" s="24" t="s">
        <v>99</v>
      </c>
      <c r="B48" s="24" t="s">
        <v>92</v>
      </c>
      <c r="C48" s="26">
        <v>66452</v>
      </c>
      <c r="D48" s="26">
        <v>65593</v>
      </c>
      <c r="E48" s="26">
        <v>66533</v>
      </c>
      <c r="F48" s="26">
        <v>66527</v>
      </c>
      <c r="G48" s="26">
        <v>66160</v>
      </c>
      <c r="H48" s="26">
        <v>65837</v>
      </c>
      <c r="I48" s="26">
        <v>66450</v>
      </c>
      <c r="J48" s="26">
        <v>70631</v>
      </c>
      <c r="K48" s="26">
        <v>72532</v>
      </c>
      <c r="L48" s="26">
        <v>75387</v>
      </c>
      <c r="M48" s="26">
        <v>75857</v>
      </c>
      <c r="N48" s="26">
        <v>76795</v>
      </c>
      <c r="O48" s="26">
        <v>64654</v>
      </c>
      <c r="P48" s="26">
        <v>74972</v>
      </c>
      <c r="Q48" s="26">
        <v>79179</v>
      </c>
      <c r="R48" s="26">
        <v>79137</v>
      </c>
      <c r="S48" s="26">
        <v>79919</v>
      </c>
      <c r="T48" s="26">
        <v>84487</v>
      </c>
      <c r="U48" s="26">
        <v>80606</v>
      </c>
      <c r="V48" s="26">
        <v>75263</v>
      </c>
      <c r="W48" s="26">
        <v>76328</v>
      </c>
      <c r="X48" s="30">
        <v>78546</v>
      </c>
    </row>
    <row r="49" spans="1:24" x14ac:dyDescent="0.25">
      <c r="A49" s="24" t="s">
        <v>101</v>
      </c>
      <c r="B49" s="24" t="s">
        <v>94</v>
      </c>
      <c r="C49" s="26">
        <v>36941</v>
      </c>
      <c r="D49" s="26">
        <v>35754</v>
      </c>
      <c r="E49" s="26">
        <v>33983</v>
      </c>
      <c r="F49" s="26">
        <v>33360</v>
      </c>
      <c r="G49" s="26">
        <v>31806</v>
      </c>
      <c r="H49" s="26">
        <v>29515</v>
      </c>
      <c r="I49" s="26">
        <v>31572</v>
      </c>
      <c r="J49" s="26">
        <v>36498</v>
      </c>
      <c r="K49" s="26">
        <v>38440</v>
      </c>
      <c r="L49" s="26">
        <v>42696</v>
      </c>
      <c r="M49" s="26">
        <v>48424</v>
      </c>
      <c r="N49" s="26">
        <v>49706</v>
      </c>
      <c r="O49" s="26">
        <v>47278</v>
      </c>
      <c r="P49" s="26">
        <v>45374</v>
      </c>
      <c r="Q49" s="26">
        <v>44454</v>
      </c>
      <c r="R49" s="26">
        <v>46646</v>
      </c>
      <c r="S49" s="26">
        <v>43952</v>
      </c>
      <c r="T49" s="26">
        <v>47339</v>
      </c>
      <c r="U49" s="26">
        <v>46974</v>
      </c>
      <c r="V49" s="26">
        <v>46149</v>
      </c>
      <c r="W49" s="26">
        <v>45603</v>
      </c>
      <c r="X49" s="30">
        <v>47625</v>
      </c>
    </row>
    <row r="50" spans="1:24" x14ac:dyDescent="0.25">
      <c r="A50" s="24" t="s">
        <v>103</v>
      </c>
      <c r="B50" s="24" t="s">
        <v>96</v>
      </c>
      <c r="C50" s="26">
        <v>248769</v>
      </c>
      <c r="D50" s="26">
        <v>261624</v>
      </c>
      <c r="E50" s="26">
        <v>271864</v>
      </c>
      <c r="F50" s="26">
        <v>278921</v>
      </c>
      <c r="G50" s="26">
        <v>272424</v>
      </c>
      <c r="H50" s="26">
        <v>273841</v>
      </c>
      <c r="I50" s="26">
        <v>274035</v>
      </c>
      <c r="J50" s="26">
        <v>291824</v>
      </c>
      <c r="K50" s="26">
        <v>306459</v>
      </c>
      <c r="L50" s="26">
        <v>314850</v>
      </c>
      <c r="M50" s="26">
        <v>315937</v>
      </c>
      <c r="N50" s="26">
        <v>301966</v>
      </c>
      <c r="O50" s="26">
        <v>257181</v>
      </c>
      <c r="P50" s="26">
        <v>274776</v>
      </c>
      <c r="Q50" s="26">
        <v>287485</v>
      </c>
      <c r="R50" s="26">
        <v>297770</v>
      </c>
      <c r="S50" s="26">
        <v>303234</v>
      </c>
      <c r="T50" s="26">
        <v>323774</v>
      </c>
      <c r="U50" s="26">
        <v>329069</v>
      </c>
      <c r="V50" s="26">
        <v>326121</v>
      </c>
      <c r="W50" s="26">
        <v>334250</v>
      </c>
      <c r="X50" s="30">
        <v>336164</v>
      </c>
    </row>
    <row r="51" spans="1:24" x14ac:dyDescent="0.25">
      <c r="A51" s="24" t="s">
        <v>105</v>
      </c>
      <c r="B51" s="24" t="s">
        <v>98</v>
      </c>
      <c r="C51" s="26">
        <v>40438</v>
      </c>
      <c r="D51" s="26">
        <v>43706</v>
      </c>
      <c r="E51" s="26">
        <v>43419</v>
      </c>
      <c r="F51" s="26">
        <v>41816</v>
      </c>
      <c r="G51" s="26">
        <v>41837</v>
      </c>
      <c r="H51" s="26">
        <v>41712</v>
      </c>
      <c r="I51" s="26">
        <v>40316</v>
      </c>
      <c r="J51" s="26">
        <v>45642</v>
      </c>
      <c r="K51" s="26">
        <v>48647</v>
      </c>
      <c r="L51" s="26">
        <v>53046</v>
      </c>
      <c r="M51" s="26">
        <v>55394</v>
      </c>
      <c r="N51" s="26">
        <v>52908</v>
      </c>
      <c r="O51" s="26">
        <v>50114</v>
      </c>
      <c r="P51" s="26">
        <v>48157</v>
      </c>
      <c r="Q51" s="26">
        <v>50063</v>
      </c>
      <c r="R51" s="26">
        <v>50998</v>
      </c>
      <c r="S51" s="26">
        <v>53891</v>
      </c>
      <c r="T51" s="26">
        <v>59699</v>
      </c>
      <c r="U51" s="26">
        <v>62584</v>
      </c>
      <c r="V51" s="26">
        <v>67271</v>
      </c>
      <c r="W51" s="26">
        <v>70628</v>
      </c>
      <c r="X51" s="30">
        <v>70937</v>
      </c>
    </row>
    <row r="52" spans="1:24" x14ac:dyDescent="0.25">
      <c r="A52" s="24" t="s">
        <v>107</v>
      </c>
      <c r="B52" s="24" t="s">
        <v>100</v>
      </c>
      <c r="C52" s="26">
        <v>37555</v>
      </c>
      <c r="D52" s="26">
        <v>38841</v>
      </c>
      <c r="E52" s="26">
        <v>39239</v>
      </c>
      <c r="F52" s="26">
        <v>36438</v>
      </c>
      <c r="G52" s="26">
        <v>34597</v>
      </c>
      <c r="H52" s="26">
        <v>33304</v>
      </c>
      <c r="I52" s="26">
        <v>32955</v>
      </c>
      <c r="J52" s="26">
        <v>32552</v>
      </c>
      <c r="K52" s="26">
        <v>31044</v>
      </c>
      <c r="L52" s="26">
        <v>30639</v>
      </c>
      <c r="M52" s="26">
        <v>30973</v>
      </c>
      <c r="N52" s="26">
        <v>35562</v>
      </c>
      <c r="O52" s="26">
        <v>31413</v>
      </c>
      <c r="P52" s="26">
        <v>33232</v>
      </c>
      <c r="Q52" s="26">
        <v>35659</v>
      </c>
      <c r="R52" s="26">
        <v>36441</v>
      </c>
      <c r="S52" s="26">
        <v>36578</v>
      </c>
      <c r="T52" s="26">
        <v>38806</v>
      </c>
      <c r="U52" s="26">
        <v>40704</v>
      </c>
      <c r="V52" s="26">
        <v>39616</v>
      </c>
      <c r="W52" s="26">
        <v>40649</v>
      </c>
      <c r="X52" s="30">
        <v>44504</v>
      </c>
    </row>
    <row r="53" spans="1:24" x14ac:dyDescent="0.25">
      <c r="A53" s="24" t="s">
        <v>108</v>
      </c>
      <c r="B53" s="24" t="s">
        <v>102</v>
      </c>
      <c r="C53" s="26">
        <v>138845</v>
      </c>
      <c r="D53" s="26">
        <v>156582</v>
      </c>
      <c r="E53" s="26">
        <v>168842</v>
      </c>
      <c r="F53" s="26">
        <v>177337</v>
      </c>
      <c r="G53" s="26">
        <v>178322</v>
      </c>
      <c r="H53" s="26">
        <v>182220</v>
      </c>
      <c r="I53" s="26">
        <v>184712</v>
      </c>
      <c r="J53" s="26">
        <v>193553</v>
      </c>
      <c r="K53" s="26">
        <v>198608</v>
      </c>
      <c r="L53" s="26">
        <v>209165</v>
      </c>
      <c r="M53" s="26">
        <v>213232</v>
      </c>
      <c r="N53" s="26">
        <v>200538</v>
      </c>
      <c r="O53" s="26">
        <v>178527</v>
      </c>
      <c r="P53" s="26">
        <v>181002</v>
      </c>
      <c r="Q53" s="26">
        <v>184254</v>
      </c>
      <c r="R53" s="26">
        <v>186247</v>
      </c>
      <c r="S53" s="26">
        <v>189052</v>
      </c>
      <c r="T53" s="26">
        <v>197763</v>
      </c>
      <c r="U53" s="26">
        <v>205443</v>
      </c>
      <c r="V53" s="26">
        <v>209353</v>
      </c>
      <c r="W53" s="26">
        <v>213396</v>
      </c>
      <c r="X53" s="30">
        <v>222504</v>
      </c>
    </row>
    <row r="54" spans="1:24" x14ac:dyDescent="0.25">
      <c r="A54" s="24" t="s">
        <v>110</v>
      </c>
      <c r="B54" s="24" t="s">
        <v>104</v>
      </c>
      <c r="C54" s="26">
        <v>30892</v>
      </c>
      <c r="D54" s="26">
        <v>33178</v>
      </c>
      <c r="E54" s="26">
        <v>35225</v>
      </c>
      <c r="F54" s="26">
        <v>37643</v>
      </c>
      <c r="G54" s="26">
        <v>39611</v>
      </c>
      <c r="H54" s="26">
        <v>42748</v>
      </c>
      <c r="I54" s="26">
        <v>48121</v>
      </c>
      <c r="J54" s="26">
        <v>52424</v>
      </c>
      <c r="K54" s="26">
        <v>55833</v>
      </c>
      <c r="L54" s="26">
        <v>63977</v>
      </c>
      <c r="M54" s="26">
        <v>68342</v>
      </c>
      <c r="N54" s="26">
        <v>73210</v>
      </c>
      <c r="O54" s="26">
        <v>74427</v>
      </c>
      <c r="P54" s="26">
        <v>85046</v>
      </c>
      <c r="Q54" s="26">
        <v>95538</v>
      </c>
      <c r="R54" s="26">
        <v>108889</v>
      </c>
      <c r="S54" s="26">
        <v>114315</v>
      </c>
      <c r="T54" s="26">
        <v>117518</v>
      </c>
      <c r="U54" s="26">
        <v>119751</v>
      </c>
      <c r="V54" s="26">
        <v>125370</v>
      </c>
      <c r="W54" s="26">
        <v>128024</v>
      </c>
      <c r="X54" s="30">
        <v>130364</v>
      </c>
    </row>
    <row r="55" spans="1:24" x14ac:dyDescent="0.25">
      <c r="A55" s="24" t="s">
        <v>112</v>
      </c>
      <c r="B55" s="21" t="s">
        <v>106</v>
      </c>
      <c r="C55" s="26">
        <v>719558</v>
      </c>
      <c r="D55" s="26">
        <v>795667</v>
      </c>
      <c r="E55" s="26">
        <v>898666</v>
      </c>
      <c r="F55" s="26">
        <v>990578</v>
      </c>
      <c r="G55" s="26">
        <v>1016390</v>
      </c>
      <c r="H55" s="26">
        <v>1026164</v>
      </c>
      <c r="I55" s="26">
        <v>1028321</v>
      </c>
      <c r="J55" s="26">
        <v>1065484</v>
      </c>
      <c r="K55" s="26">
        <v>1123564</v>
      </c>
      <c r="L55" s="26">
        <v>1176958</v>
      </c>
      <c r="M55" s="26">
        <v>1216153</v>
      </c>
      <c r="N55" s="26">
        <v>1249044</v>
      </c>
      <c r="O55" s="26">
        <v>1224407</v>
      </c>
      <c r="P55" s="26">
        <v>1279142</v>
      </c>
      <c r="Q55" s="26">
        <v>1334167</v>
      </c>
      <c r="R55" s="26">
        <v>1382542</v>
      </c>
      <c r="S55" s="26">
        <v>1432341</v>
      </c>
      <c r="T55" s="26">
        <v>1507206</v>
      </c>
      <c r="U55" s="26">
        <v>1583826</v>
      </c>
      <c r="V55" s="26">
        <v>1683618</v>
      </c>
      <c r="W55" s="26">
        <v>1742680</v>
      </c>
      <c r="X55" s="30">
        <v>1868160</v>
      </c>
    </row>
    <row r="56" spans="1:24" x14ac:dyDescent="0.25">
      <c r="A56" s="24" t="s">
        <v>113</v>
      </c>
      <c r="B56" s="24" t="s">
        <v>209</v>
      </c>
      <c r="C56" s="26">
        <v>223303</v>
      </c>
      <c r="D56" s="26">
        <v>246854</v>
      </c>
      <c r="E56" s="26">
        <v>270746</v>
      </c>
      <c r="F56" s="26">
        <v>287978</v>
      </c>
      <c r="G56" s="26">
        <v>284654</v>
      </c>
      <c r="H56" s="26">
        <v>285898</v>
      </c>
      <c r="I56" s="26">
        <v>281783</v>
      </c>
      <c r="J56" s="26">
        <v>301966</v>
      </c>
      <c r="K56" s="26">
        <v>310454</v>
      </c>
      <c r="L56" s="26">
        <v>317294</v>
      </c>
      <c r="M56" s="26">
        <v>321806</v>
      </c>
      <c r="N56" s="26">
        <v>317809</v>
      </c>
      <c r="O56" s="26">
        <v>291758</v>
      </c>
      <c r="P56" s="26">
        <v>293855</v>
      </c>
      <c r="Q56" s="26">
        <v>300103</v>
      </c>
      <c r="R56" s="26">
        <v>296240</v>
      </c>
      <c r="S56" s="26">
        <v>304964</v>
      </c>
      <c r="T56" s="26">
        <v>314722</v>
      </c>
      <c r="U56" s="26">
        <v>313878</v>
      </c>
      <c r="V56" s="26">
        <v>323701</v>
      </c>
      <c r="W56" s="26">
        <v>330749</v>
      </c>
      <c r="X56" s="30">
        <v>351735</v>
      </c>
    </row>
    <row r="57" spans="1:24" x14ac:dyDescent="0.25">
      <c r="A57" s="24" t="s">
        <v>115</v>
      </c>
      <c r="B57" s="24" t="s">
        <v>109</v>
      </c>
      <c r="C57" s="26">
        <v>91217</v>
      </c>
      <c r="D57" s="26">
        <v>98218</v>
      </c>
      <c r="E57" s="26">
        <v>104183</v>
      </c>
      <c r="F57" s="26">
        <v>112385</v>
      </c>
      <c r="G57" s="26">
        <v>116531</v>
      </c>
      <c r="H57" s="26">
        <v>117449</v>
      </c>
      <c r="I57" s="26">
        <v>126030</v>
      </c>
      <c r="J57" s="26">
        <v>123174</v>
      </c>
      <c r="K57" s="26">
        <v>128506</v>
      </c>
      <c r="L57" s="26">
        <v>132524</v>
      </c>
      <c r="M57" s="26">
        <v>133607</v>
      </c>
      <c r="N57" s="26">
        <v>127726</v>
      </c>
      <c r="O57" s="26">
        <v>126849</v>
      </c>
      <c r="P57" s="26">
        <v>132332</v>
      </c>
      <c r="Q57" s="26">
        <v>131276</v>
      </c>
      <c r="R57" s="26">
        <v>131697</v>
      </c>
      <c r="S57" s="26">
        <v>136449</v>
      </c>
      <c r="T57" s="26">
        <v>138117</v>
      </c>
      <c r="U57" s="26">
        <v>145052</v>
      </c>
      <c r="V57" s="26">
        <v>147129</v>
      </c>
      <c r="W57" s="26">
        <v>149459</v>
      </c>
      <c r="X57" s="30">
        <v>159801</v>
      </c>
    </row>
    <row r="58" spans="1:24" x14ac:dyDescent="0.25">
      <c r="A58" s="24" t="s">
        <v>117</v>
      </c>
      <c r="B58" s="24" t="s">
        <v>111</v>
      </c>
      <c r="C58" s="26">
        <v>359688</v>
      </c>
      <c r="D58" s="26">
        <v>401527</v>
      </c>
      <c r="E58" s="26">
        <v>460623</v>
      </c>
      <c r="F58" s="26">
        <v>519265</v>
      </c>
      <c r="G58" s="26">
        <v>540188</v>
      </c>
      <c r="H58" s="26">
        <v>540958</v>
      </c>
      <c r="I58" s="26">
        <v>536926</v>
      </c>
      <c r="J58" s="26">
        <v>550254</v>
      </c>
      <c r="K58" s="26">
        <v>587555</v>
      </c>
      <c r="L58" s="26">
        <v>618837</v>
      </c>
      <c r="M58" s="26">
        <v>641322</v>
      </c>
      <c r="N58" s="26">
        <v>665243</v>
      </c>
      <c r="O58" s="26">
        <v>662589</v>
      </c>
      <c r="P58" s="26">
        <v>690023</v>
      </c>
      <c r="Q58" s="26">
        <v>713841</v>
      </c>
      <c r="R58" s="26">
        <v>733115</v>
      </c>
      <c r="S58" s="26">
        <v>749610</v>
      </c>
      <c r="T58" s="26">
        <v>792710</v>
      </c>
      <c r="U58" s="26">
        <v>833508</v>
      </c>
      <c r="V58" s="26">
        <v>884129</v>
      </c>
      <c r="W58" s="26">
        <v>888638</v>
      </c>
      <c r="X58" s="30">
        <v>917215</v>
      </c>
    </row>
    <row r="59" spans="1:24" x14ac:dyDescent="0.25">
      <c r="A59" s="24" t="s">
        <v>119</v>
      </c>
      <c r="B59" s="24" t="s">
        <v>210</v>
      </c>
      <c r="C59" s="26">
        <v>50012</v>
      </c>
      <c r="D59" s="26">
        <v>53607</v>
      </c>
      <c r="E59" s="26">
        <v>66773</v>
      </c>
      <c r="F59" s="26">
        <v>72782</v>
      </c>
      <c r="G59" s="26">
        <v>75322</v>
      </c>
      <c r="H59" s="26">
        <v>82481</v>
      </c>
      <c r="I59" s="26">
        <v>83911</v>
      </c>
      <c r="J59" s="26">
        <v>91978</v>
      </c>
      <c r="K59" s="26">
        <v>98191</v>
      </c>
      <c r="L59" s="26">
        <v>109121</v>
      </c>
      <c r="M59" s="26">
        <v>120121</v>
      </c>
      <c r="N59" s="26">
        <v>138969</v>
      </c>
      <c r="O59" s="26">
        <v>143574</v>
      </c>
      <c r="P59" s="26">
        <v>163189</v>
      </c>
      <c r="Q59" s="26">
        <v>189031</v>
      </c>
      <c r="R59" s="26">
        <v>221490</v>
      </c>
      <c r="S59" s="26">
        <v>241349</v>
      </c>
      <c r="T59" s="26">
        <v>261748</v>
      </c>
      <c r="U59" s="26">
        <v>291904</v>
      </c>
      <c r="V59" s="26">
        <v>329566</v>
      </c>
      <c r="W59" s="26">
        <v>374404</v>
      </c>
      <c r="X59" s="30">
        <v>439210</v>
      </c>
    </row>
    <row r="60" spans="1:24" x14ac:dyDescent="0.25">
      <c r="A60" s="24" t="s">
        <v>121</v>
      </c>
      <c r="B60" s="21" t="s">
        <v>114</v>
      </c>
      <c r="C60" s="26">
        <v>3158816</v>
      </c>
      <c r="D60" s="26">
        <v>3377463</v>
      </c>
      <c r="E60" s="26">
        <v>3629050</v>
      </c>
      <c r="F60" s="26">
        <v>3918362</v>
      </c>
      <c r="G60" s="26">
        <v>3961679</v>
      </c>
      <c r="H60" s="26">
        <v>4005096</v>
      </c>
      <c r="I60" s="26">
        <v>4164107</v>
      </c>
      <c r="J60" s="26">
        <v>4394892</v>
      </c>
      <c r="K60" s="26">
        <v>4701481</v>
      </c>
      <c r="L60" s="26">
        <v>4833444</v>
      </c>
      <c r="M60" s="26">
        <v>4934331</v>
      </c>
      <c r="N60" s="26">
        <v>4842259</v>
      </c>
      <c r="O60" s="26">
        <v>4728679</v>
      </c>
      <c r="P60" s="26">
        <v>4773859</v>
      </c>
      <c r="Q60" s="26">
        <v>4849209</v>
      </c>
      <c r="R60" s="26">
        <v>5036779</v>
      </c>
      <c r="S60" s="26">
        <v>5167483</v>
      </c>
      <c r="T60" s="26">
        <v>5331380</v>
      </c>
      <c r="U60" s="26">
        <v>5470849</v>
      </c>
      <c r="V60" s="26">
        <v>5578888</v>
      </c>
      <c r="W60" s="26">
        <v>5737949</v>
      </c>
      <c r="X60" s="30">
        <v>5845535</v>
      </c>
    </row>
    <row r="61" spans="1:24" x14ac:dyDescent="0.25">
      <c r="A61" s="24" t="s">
        <v>123</v>
      </c>
      <c r="B61" s="21" t="s">
        <v>116</v>
      </c>
      <c r="C61" s="26">
        <v>1241435</v>
      </c>
      <c r="D61" s="26">
        <v>1370553</v>
      </c>
      <c r="E61" s="26">
        <v>1539035</v>
      </c>
      <c r="F61" s="26">
        <v>1721625</v>
      </c>
      <c r="G61" s="26">
        <v>1705892</v>
      </c>
      <c r="H61" s="26">
        <v>1691293</v>
      </c>
      <c r="I61" s="26">
        <v>1753305</v>
      </c>
      <c r="J61" s="26">
        <v>1826426</v>
      </c>
      <c r="K61" s="26">
        <v>1931720</v>
      </c>
      <c r="L61" s="26">
        <v>2029372</v>
      </c>
      <c r="M61" s="26">
        <v>2132953</v>
      </c>
      <c r="N61" s="26">
        <v>2093610</v>
      </c>
      <c r="O61" s="26">
        <v>2057520</v>
      </c>
      <c r="P61" s="26">
        <v>2017684</v>
      </c>
      <c r="Q61" s="26">
        <v>2034381</v>
      </c>
      <c r="R61" s="26">
        <v>2140552</v>
      </c>
      <c r="S61" s="26">
        <v>2191882</v>
      </c>
      <c r="T61" s="26">
        <v>2265389</v>
      </c>
      <c r="U61" s="26">
        <v>2317447</v>
      </c>
      <c r="V61" s="26">
        <v>2325581</v>
      </c>
      <c r="W61" s="26">
        <v>2409470</v>
      </c>
      <c r="X61" s="30">
        <v>2439202</v>
      </c>
    </row>
    <row r="62" spans="1:24" x14ac:dyDescent="0.25">
      <c r="A62" s="24" t="s">
        <v>125</v>
      </c>
      <c r="B62" s="24" t="s">
        <v>118</v>
      </c>
      <c r="C62" s="26">
        <v>485147</v>
      </c>
      <c r="D62" s="26">
        <v>530242</v>
      </c>
      <c r="E62" s="26">
        <v>596861</v>
      </c>
      <c r="F62" s="26">
        <v>628895</v>
      </c>
      <c r="G62" s="26">
        <v>657553</v>
      </c>
      <c r="H62" s="26">
        <v>679955</v>
      </c>
      <c r="I62" s="26">
        <v>694557</v>
      </c>
      <c r="J62" s="26">
        <v>695560</v>
      </c>
      <c r="K62" s="26">
        <v>725693</v>
      </c>
      <c r="L62" s="26">
        <v>733776</v>
      </c>
      <c r="M62" s="26">
        <v>738207</v>
      </c>
      <c r="N62" s="26">
        <v>716868</v>
      </c>
      <c r="O62" s="26">
        <v>769260</v>
      </c>
      <c r="P62" s="26">
        <v>725243</v>
      </c>
      <c r="Q62" s="26">
        <v>710192</v>
      </c>
      <c r="R62" s="26">
        <v>748453</v>
      </c>
      <c r="S62" s="26">
        <v>727294</v>
      </c>
      <c r="T62" s="26">
        <v>727781</v>
      </c>
      <c r="U62" s="26">
        <v>711644</v>
      </c>
      <c r="V62" s="26">
        <v>699968</v>
      </c>
      <c r="W62" s="26">
        <v>707093</v>
      </c>
      <c r="X62" s="30">
        <v>697835</v>
      </c>
    </row>
    <row r="63" spans="1:24" x14ac:dyDescent="0.25">
      <c r="A63" s="24" t="s">
        <v>127</v>
      </c>
      <c r="B63" s="24" t="s">
        <v>120</v>
      </c>
      <c r="C63" s="26">
        <v>237455</v>
      </c>
      <c r="D63" s="26">
        <v>286096</v>
      </c>
      <c r="E63" s="26">
        <v>360111</v>
      </c>
      <c r="F63" s="26">
        <v>466058</v>
      </c>
      <c r="G63" s="26">
        <v>415360</v>
      </c>
      <c r="H63" s="26">
        <v>376747</v>
      </c>
      <c r="I63" s="26">
        <v>397475</v>
      </c>
      <c r="J63" s="26">
        <v>422149</v>
      </c>
      <c r="K63" s="26">
        <v>448814</v>
      </c>
      <c r="L63" s="26">
        <v>507288</v>
      </c>
      <c r="M63" s="26">
        <v>537083</v>
      </c>
      <c r="N63" s="26">
        <v>490819</v>
      </c>
      <c r="O63" s="26">
        <v>504322</v>
      </c>
      <c r="P63" s="26">
        <v>497886</v>
      </c>
      <c r="Q63" s="26">
        <v>467944</v>
      </c>
      <c r="R63" s="26">
        <v>478470</v>
      </c>
      <c r="S63" s="26">
        <v>490532</v>
      </c>
      <c r="T63" s="26">
        <v>491250</v>
      </c>
      <c r="U63" s="26">
        <v>490925</v>
      </c>
      <c r="V63" s="26">
        <v>493403</v>
      </c>
      <c r="W63" s="26">
        <v>511532</v>
      </c>
      <c r="X63" s="30">
        <v>530250</v>
      </c>
    </row>
    <row r="64" spans="1:24" x14ac:dyDescent="0.25">
      <c r="A64" s="24" t="s">
        <v>129</v>
      </c>
      <c r="B64" s="24" t="s">
        <v>122</v>
      </c>
      <c r="C64" s="26">
        <v>445253</v>
      </c>
      <c r="D64" s="26">
        <v>468777</v>
      </c>
      <c r="E64" s="26">
        <v>484154</v>
      </c>
      <c r="F64" s="26">
        <v>514670</v>
      </c>
      <c r="G64" s="26">
        <v>526170</v>
      </c>
      <c r="H64" s="26">
        <v>537597</v>
      </c>
      <c r="I64" s="26">
        <v>569053</v>
      </c>
      <c r="J64" s="26">
        <v>607986</v>
      </c>
      <c r="K64" s="26">
        <v>650670</v>
      </c>
      <c r="L64" s="26">
        <v>676209</v>
      </c>
      <c r="M64" s="26">
        <v>731611</v>
      </c>
      <c r="N64" s="26">
        <v>757580</v>
      </c>
      <c r="O64" s="26">
        <v>672267</v>
      </c>
      <c r="P64" s="26">
        <v>677396</v>
      </c>
      <c r="Q64" s="26">
        <v>734191</v>
      </c>
      <c r="R64" s="26">
        <v>796346</v>
      </c>
      <c r="S64" s="26">
        <v>840049</v>
      </c>
      <c r="T64" s="26">
        <v>914715</v>
      </c>
      <c r="U64" s="26">
        <v>976615</v>
      </c>
      <c r="V64" s="26">
        <v>1013263</v>
      </c>
      <c r="W64" s="26">
        <v>1078858</v>
      </c>
      <c r="X64" s="30">
        <v>1100837</v>
      </c>
    </row>
    <row r="65" spans="1:24" x14ac:dyDescent="0.25">
      <c r="A65" s="24" t="s">
        <v>131</v>
      </c>
      <c r="B65" s="24" t="s">
        <v>124</v>
      </c>
      <c r="C65" s="26">
        <v>80405</v>
      </c>
      <c r="D65" s="26">
        <v>91223</v>
      </c>
      <c r="E65" s="26">
        <v>102678</v>
      </c>
      <c r="F65" s="26">
        <v>119462</v>
      </c>
      <c r="G65" s="26">
        <v>108964</v>
      </c>
      <c r="H65" s="26">
        <v>93559</v>
      </c>
      <c r="I65" s="26">
        <v>88554</v>
      </c>
      <c r="J65" s="26">
        <v>98283</v>
      </c>
      <c r="K65" s="26">
        <v>104110</v>
      </c>
      <c r="L65" s="26">
        <v>112500</v>
      </c>
      <c r="M65" s="26">
        <v>127809</v>
      </c>
      <c r="N65" s="26">
        <v>130116</v>
      </c>
      <c r="O65" s="26">
        <v>114800</v>
      </c>
      <c r="P65" s="26">
        <v>119603</v>
      </c>
      <c r="Q65" s="26">
        <v>122512</v>
      </c>
      <c r="R65" s="26">
        <v>117282</v>
      </c>
      <c r="S65" s="26">
        <v>134560</v>
      </c>
      <c r="T65" s="26">
        <v>134879</v>
      </c>
      <c r="U65" s="26">
        <v>145302</v>
      </c>
      <c r="V65" s="26">
        <v>129612</v>
      </c>
      <c r="W65" s="26">
        <v>127606</v>
      </c>
      <c r="X65" s="30">
        <v>128976</v>
      </c>
    </row>
    <row r="66" spans="1:24" x14ac:dyDescent="0.25">
      <c r="A66" s="24" t="s">
        <v>133</v>
      </c>
      <c r="B66" s="21" t="s">
        <v>126</v>
      </c>
      <c r="C66" s="26">
        <v>1928829</v>
      </c>
      <c r="D66" s="26">
        <v>2014760</v>
      </c>
      <c r="E66" s="26">
        <v>2093538</v>
      </c>
      <c r="F66" s="26">
        <v>2198091</v>
      </c>
      <c r="G66" s="26">
        <v>2257638</v>
      </c>
      <c r="H66" s="26">
        <v>2315620</v>
      </c>
      <c r="I66" s="26">
        <v>2412644</v>
      </c>
      <c r="J66" s="26">
        <v>2570488</v>
      </c>
      <c r="K66" s="26">
        <v>2772008</v>
      </c>
      <c r="L66" s="26">
        <v>2806473</v>
      </c>
      <c r="M66" s="26">
        <v>2803924</v>
      </c>
      <c r="N66" s="26">
        <v>2751126</v>
      </c>
      <c r="O66" s="26">
        <v>2674000</v>
      </c>
      <c r="P66" s="26">
        <v>2756281</v>
      </c>
      <c r="Q66" s="26">
        <v>2814611</v>
      </c>
      <c r="R66" s="26">
        <v>2896227</v>
      </c>
      <c r="S66" s="26">
        <v>2975613</v>
      </c>
      <c r="T66" s="26">
        <v>3065917</v>
      </c>
      <c r="U66" s="26">
        <v>3153615</v>
      </c>
      <c r="V66" s="26">
        <v>3255041</v>
      </c>
      <c r="W66" s="26">
        <v>3329445</v>
      </c>
      <c r="X66" s="30">
        <v>3408251</v>
      </c>
    </row>
    <row r="67" spans="1:24" x14ac:dyDescent="0.25">
      <c r="A67" s="24" t="s">
        <v>135</v>
      </c>
      <c r="B67" s="24" t="s">
        <v>128</v>
      </c>
      <c r="C67" s="26">
        <v>1728661</v>
      </c>
      <c r="D67" s="26">
        <v>1780067</v>
      </c>
      <c r="E67" s="26">
        <v>1840850</v>
      </c>
      <c r="F67" s="26">
        <v>1929765</v>
      </c>
      <c r="G67" s="26">
        <v>1989328</v>
      </c>
      <c r="H67" s="26">
        <v>2060631</v>
      </c>
      <c r="I67" s="26">
        <v>2142974</v>
      </c>
      <c r="J67" s="26">
        <v>2294880</v>
      </c>
      <c r="K67" s="26">
        <v>2481646</v>
      </c>
      <c r="L67" s="26">
        <v>2511882</v>
      </c>
      <c r="M67" s="26">
        <v>2508271</v>
      </c>
      <c r="N67" s="26">
        <v>2444839</v>
      </c>
      <c r="O67" s="26">
        <v>2412291</v>
      </c>
      <c r="P67" s="26">
        <v>2478997</v>
      </c>
      <c r="Q67" s="26">
        <v>2525519</v>
      </c>
      <c r="R67" s="26">
        <v>2597576</v>
      </c>
      <c r="S67" s="26">
        <v>2662593</v>
      </c>
      <c r="T67" s="26">
        <v>2736936</v>
      </c>
      <c r="U67" s="26">
        <v>2826604</v>
      </c>
      <c r="V67" s="26">
        <v>2928897</v>
      </c>
      <c r="W67" s="26">
        <v>3003110</v>
      </c>
      <c r="X67" s="30">
        <v>3078309</v>
      </c>
    </row>
    <row r="68" spans="1:24" x14ac:dyDescent="0.25">
      <c r="A68" s="24" t="s">
        <v>137</v>
      </c>
      <c r="B68" s="24" t="s">
        <v>220</v>
      </c>
      <c r="C68" s="26">
        <v>1267014</v>
      </c>
      <c r="D68" s="26">
        <v>1304613</v>
      </c>
      <c r="E68" s="26">
        <v>1347456</v>
      </c>
      <c r="F68" s="26">
        <v>1387685</v>
      </c>
      <c r="G68" s="26">
        <v>1432322</v>
      </c>
      <c r="H68" s="26">
        <v>1439309</v>
      </c>
      <c r="I68" s="26">
        <v>1456101</v>
      </c>
      <c r="J68" s="26">
        <v>1501985</v>
      </c>
      <c r="K68" s="26">
        <v>1568368</v>
      </c>
      <c r="L68" s="26">
        <v>1611450</v>
      </c>
      <c r="M68" s="26">
        <v>1619598</v>
      </c>
      <c r="N68" s="26">
        <v>1639551</v>
      </c>
      <c r="O68" s="26">
        <v>1652141</v>
      </c>
      <c r="P68" s="26">
        <v>1665004</v>
      </c>
      <c r="Q68" s="26">
        <v>1695701</v>
      </c>
      <c r="R68" s="26">
        <v>1708257</v>
      </c>
      <c r="S68" s="26">
        <v>1712938</v>
      </c>
      <c r="T68" s="26">
        <v>1743037</v>
      </c>
      <c r="U68" s="26">
        <v>1795515</v>
      </c>
      <c r="V68" s="26">
        <v>1828587</v>
      </c>
      <c r="W68" s="26">
        <v>1847377</v>
      </c>
      <c r="X68" s="30">
        <v>1864426</v>
      </c>
    </row>
    <row r="69" spans="1:24" x14ac:dyDescent="0.25">
      <c r="A69" s="24" t="s">
        <v>139</v>
      </c>
      <c r="B69" s="24" t="s">
        <v>221</v>
      </c>
      <c r="C69" s="26">
        <v>478952</v>
      </c>
      <c r="D69" s="26">
        <v>493270</v>
      </c>
      <c r="E69" s="26">
        <v>511527</v>
      </c>
      <c r="F69" s="26">
        <v>556883</v>
      </c>
      <c r="G69" s="26">
        <v>572561</v>
      </c>
      <c r="H69" s="26">
        <v>631141</v>
      </c>
      <c r="I69" s="26">
        <v>691872</v>
      </c>
      <c r="J69" s="26">
        <v>791361</v>
      </c>
      <c r="K69" s="26">
        <v>905015</v>
      </c>
      <c r="L69" s="26">
        <v>894779</v>
      </c>
      <c r="M69" s="26">
        <v>883965</v>
      </c>
      <c r="N69" s="26">
        <v>804780</v>
      </c>
      <c r="O69" s="26">
        <v>761230</v>
      </c>
      <c r="P69" s="26">
        <v>814243</v>
      </c>
      <c r="Q69" s="26">
        <v>830081</v>
      </c>
      <c r="R69" s="26">
        <v>889319</v>
      </c>
      <c r="S69" s="26">
        <v>949802</v>
      </c>
      <c r="T69" s="26">
        <v>994250</v>
      </c>
      <c r="U69" s="26">
        <v>1031521</v>
      </c>
      <c r="V69" s="26">
        <v>1101626</v>
      </c>
      <c r="W69" s="26">
        <v>1158258</v>
      </c>
      <c r="X69" s="30">
        <v>1218180</v>
      </c>
    </row>
    <row r="70" spans="1:24" x14ac:dyDescent="0.25">
      <c r="A70" s="24" t="s">
        <v>141</v>
      </c>
      <c r="B70" s="24" t="s">
        <v>130</v>
      </c>
      <c r="C70" s="26">
        <v>201577</v>
      </c>
      <c r="D70" s="26">
        <v>236170</v>
      </c>
      <c r="E70" s="26">
        <v>254513</v>
      </c>
      <c r="F70" s="26">
        <v>270330</v>
      </c>
      <c r="G70" s="26">
        <v>270121</v>
      </c>
      <c r="H70" s="26">
        <v>255675</v>
      </c>
      <c r="I70" s="26">
        <v>270641</v>
      </c>
      <c r="J70" s="26">
        <v>275986</v>
      </c>
      <c r="K70" s="26">
        <v>290420</v>
      </c>
      <c r="L70" s="26">
        <v>294688</v>
      </c>
      <c r="M70" s="26">
        <v>295814</v>
      </c>
      <c r="N70" s="26">
        <v>307013</v>
      </c>
      <c r="O70" s="26">
        <v>261615</v>
      </c>
      <c r="P70" s="26">
        <v>277294</v>
      </c>
      <c r="Q70" s="26">
        <v>289085</v>
      </c>
      <c r="R70" s="26">
        <v>298651</v>
      </c>
      <c r="S70" s="26">
        <v>313058</v>
      </c>
      <c r="T70" s="26">
        <v>329092</v>
      </c>
      <c r="U70" s="26">
        <v>326685</v>
      </c>
      <c r="V70" s="26">
        <v>324938</v>
      </c>
      <c r="W70" s="26">
        <v>324320</v>
      </c>
      <c r="X70" s="30">
        <v>327408</v>
      </c>
    </row>
    <row r="71" spans="1:24" x14ac:dyDescent="0.25">
      <c r="A71" s="24" t="s">
        <v>143</v>
      </c>
      <c r="B71" s="21" t="s">
        <v>132</v>
      </c>
      <c r="C71" s="26">
        <v>1910893</v>
      </c>
      <c r="D71" s="26">
        <v>2084665</v>
      </c>
      <c r="E71" s="26">
        <v>2211135</v>
      </c>
      <c r="F71" s="26">
        <v>2324606</v>
      </c>
      <c r="G71" s="26">
        <v>2324215</v>
      </c>
      <c r="H71" s="26">
        <v>2312329</v>
      </c>
      <c r="I71" s="26">
        <v>2385509</v>
      </c>
      <c r="J71" s="26">
        <v>2472320</v>
      </c>
      <c r="K71" s="26">
        <v>2603183</v>
      </c>
      <c r="L71" s="26">
        <v>2681418</v>
      </c>
      <c r="M71" s="26">
        <v>2810236</v>
      </c>
      <c r="N71" s="26">
        <v>2848811</v>
      </c>
      <c r="O71" s="26">
        <v>2678801</v>
      </c>
      <c r="P71" s="26">
        <v>2780927</v>
      </c>
      <c r="Q71" s="26">
        <v>2902282</v>
      </c>
      <c r="R71" s="26">
        <v>3009043</v>
      </c>
      <c r="S71" s="26">
        <v>3053637</v>
      </c>
      <c r="T71" s="26">
        <v>3229425</v>
      </c>
      <c r="U71" s="26">
        <v>3332154</v>
      </c>
      <c r="V71" s="26">
        <v>3452004</v>
      </c>
      <c r="W71" s="26">
        <v>3620962</v>
      </c>
      <c r="X71" s="30">
        <v>3821786</v>
      </c>
    </row>
    <row r="72" spans="1:24" x14ac:dyDescent="0.25">
      <c r="A72" s="24" t="s">
        <v>145</v>
      </c>
      <c r="B72" s="21" t="s">
        <v>134</v>
      </c>
      <c r="C72" s="26">
        <v>1108810</v>
      </c>
      <c r="D72" s="26">
        <v>1204149</v>
      </c>
      <c r="E72" s="26">
        <v>1284118</v>
      </c>
      <c r="F72" s="26">
        <v>1363731</v>
      </c>
      <c r="G72" s="26">
        <v>1377976</v>
      </c>
      <c r="H72" s="26">
        <v>1383117</v>
      </c>
      <c r="I72" s="26">
        <v>1413908</v>
      </c>
      <c r="J72" s="26">
        <v>1458998</v>
      </c>
      <c r="K72" s="26">
        <v>1523938</v>
      </c>
      <c r="L72" s="26">
        <v>1566797</v>
      </c>
      <c r="M72" s="26">
        <v>1641911</v>
      </c>
      <c r="N72" s="26">
        <v>1689803</v>
      </c>
      <c r="O72" s="26">
        <v>1616938</v>
      </c>
      <c r="P72" s="26">
        <v>1663189</v>
      </c>
      <c r="Q72" s="26">
        <v>1732216</v>
      </c>
      <c r="R72" s="26">
        <v>1785035</v>
      </c>
      <c r="S72" s="26">
        <v>1795281</v>
      </c>
      <c r="T72" s="26">
        <v>1876375</v>
      </c>
      <c r="U72" s="26">
        <v>1922036</v>
      </c>
      <c r="V72" s="26">
        <v>2000721</v>
      </c>
      <c r="W72" s="26">
        <v>2091615</v>
      </c>
      <c r="X72" s="30">
        <v>2203626</v>
      </c>
    </row>
    <row r="73" spans="1:24" x14ac:dyDescent="0.25">
      <c r="A73" s="24" t="s">
        <v>147</v>
      </c>
      <c r="B73" s="24" t="s">
        <v>136</v>
      </c>
      <c r="C73" s="26">
        <v>278442</v>
      </c>
      <c r="D73" s="26">
        <v>292707</v>
      </c>
      <c r="E73" s="26">
        <v>303549</v>
      </c>
      <c r="F73" s="26">
        <v>304449</v>
      </c>
      <c r="G73" s="26">
        <v>311349</v>
      </c>
      <c r="H73" s="26">
        <v>315472</v>
      </c>
      <c r="I73" s="26">
        <v>338182</v>
      </c>
      <c r="J73" s="26">
        <v>334784</v>
      </c>
      <c r="K73" s="26">
        <v>333977</v>
      </c>
      <c r="L73" s="26">
        <v>334477</v>
      </c>
      <c r="M73" s="26">
        <v>331653</v>
      </c>
      <c r="N73" s="26">
        <v>323638</v>
      </c>
      <c r="O73" s="26">
        <v>309412</v>
      </c>
      <c r="P73" s="26">
        <v>305612</v>
      </c>
      <c r="Q73" s="26">
        <v>306904</v>
      </c>
      <c r="R73" s="26">
        <v>306975</v>
      </c>
      <c r="S73" s="26">
        <v>298484</v>
      </c>
      <c r="T73" s="26">
        <v>296507</v>
      </c>
      <c r="U73" s="26">
        <v>299583</v>
      </c>
      <c r="V73" s="26">
        <v>300967</v>
      </c>
      <c r="W73" s="26">
        <v>309943</v>
      </c>
      <c r="X73" s="30">
        <v>303546</v>
      </c>
    </row>
    <row r="74" spans="1:24" x14ac:dyDescent="0.25">
      <c r="A74" s="24" t="s">
        <v>149</v>
      </c>
      <c r="B74" s="24" t="s">
        <v>138</v>
      </c>
      <c r="C74" s="26">
        <v>113663</v>
      </c>
      <c r="D74" s="26">
        <v>143005</v>
      </c>
      <c r="E74" s="26">
        <v>171217</v>
      </c>
      <c r="F74" s="26">
        <v>189675</v>
      </c>
      <c r="G74" s="26">
        <v>185035</v>
      </c>
      <c r="H74" s="26">
        <v>183891</v>
      </c>
      <c r="I74" s="26">
        <v>186951</v>
      </c>
      <c r="J74" s="26">
        <v>194910</v>
      </c>
      <c r="K74" s="26">
        <v>212025</v>
      </c>
      <c r="L74" s="26">
        <v>222970</v>
      </c>
      <c r="M74" s="26">
        <v>248865</v>
      </c>
      <c r="N74" s="26">
        <v>270677</v>
      </c>
      <c r="O74" s="26">
        <v>271587</v>
      </c>
      <c r="P74" s="26">
        <v>303100</v>
      </c>
      <c r="Q74" s="26">
        <v>328387</v>
      </c>
      <c r="R74" s="26">
        <v>354201</v>
      </c>
      <c r="S74" s="26">
        <v>359943</v>
      </c>
      <c r="T74" s="26">
        <v>380957</v>
      </c>
      <c r="U74" s="26">
        <v>386940</v>
      </c>
      <c r="V74" s="26">
        <v>416122</v>
      </c>
      <c r="W74" s="26">
        <v>449495</v>
      </c>
      <c r="X74" s="30">
        <v>490990</v>
      </c>
    </row>
    <row r="75" spans="1:24" x14ac:dyDescent="0.25">
      <c r="A75" s="24" t="s">
        <v>151</v>
      </c>
      <c r="B75" s="24" t="s">
        <v>140</v>
      </c>
      <c r="C75" s="26">
        <v>748457</v>
      </c>
      <c r="D75" s="26">
        <v>790591</v>
      </c>
      <c r="E75" s="26">
        <v>822295</v>
      </c>
      <c r="F75" s="26">
        <v>876251</v>
      </c>
      <c r="G75" s="26">
        <v>891850</v>
      </c>
      <c r="H75" s="26">
        <v>895256</v>
      </c>
      <c r="I75" s="26">
        <v>903111</v>
      </c>
      <c r="J75" s="26">
        <v>941862</v>
      </c>
      <c r="K75" s="26">
        <v>987952</v>
      </c>
      <c r="L75" s="26">
        <v>1018217</v>
      </c>
      <c r="M75" s="26">
        <v>1067532</v>
      </c>
      <c r="N75" s="26">
        <v>1099337</v>
      </c>
      <c r="O75" s="26">
        <v>1038604</v>
      </c>
      <c r="P75" s="26">
        <v>1055338</v>
      </c>
      <c r="Q75" s="26">
        <v>1097168</v>
      </c>
      <c r="R75" s="26">
        <v>1123860</v>
      </c>
      <c r="S75" s="26">
        <v>1136987</v>
      </c>
      <c r="T75" s="26">
        <v>1199721</v>
      </c>
      <c r="U75" s="26">
        <v>1236448</v>
      </c>
      <c r="V75" s="26">
        <v>1286168</v>
      </c>
      <c r="W75" s="26">
        <v>1336404</v>
      </c>
      <c r="X75" s="30">
        <v>1417704</v>
      </c>
    </row>
    <row r="76" spans="1:24" x14ac:dyDescent="0.25">
      <c r="A76" s="24" t="s">
        <v>153</v>
      </c>
      <c r="B76" s="21" t="s">
        <v>142</v>
      </c>
      <c r="C76" s="26">
        <v>329825</v>
      </c>
      <c r="D76" s="26">
        <v>354727</v>
      </c>
      <c r="E76" s="26">
        <v>367055</v>
      </c>
      <c r="F76" s="26">
        <v>372250</v>
      </c>
      <c r="G76" s="26">
        <v>376329</v>
      </c>
      <c r="H76" s="26">
        <v>374548</v>
      </c>
      <c r="I76" s="26">
        <v>392426</v>
      </c>
      <c r="J76" s="26">
        <v>404701</v>
      </c>
      <c r="K76" s="26">
        <v>429009</v>
      </c>
      <c r="L76" s="26">
        <v>437953</v>
      </c>
      <c r="M76" s="26">
        <v>460934</v>
      </c>
      <c r="N76" s="26">
        <v>451713</v>
      </c>
      <c r="O76" s="26">
        <v>411941</v>
      </c>
      <c r="P76" s="26">
        <v>429900</v>
      </c>
      <c r="Q76" s="26">
        <v>450329</v>
      </c>
      <c r="R76" s="26">
        <v>478778</v>
      </c>
      <c r="S76" s="26">
        <v>494401</v>
      </c>
      <c r="T76" s="26">
        <v>531793</v>
      </c>
      <c r="U76" s="26">
        <v>555406</v>
      </c>
      <c r="V76" s="26">
        <v>560213</v>
      </c>
      <c r="W76" s="26">
        <v>595418</v>
      </c>
      <c r="X76" s="30">
        <v>628631</v>
      </c>
    </row>
    <row r="77" spans="1:24" x14ac:dyDescent="0.25">
      <c r="A77" s="24" t="s">
        <v>155</v>
      </c>
      <c r="B77" s="21" t="s">
        <v>144</v>
      </c>
      <c r="C77" s="26">
        <v>474518</v>
      </c>
      <c r="D77" s="26">
        <v>527168</v>
      </c>
      <c r="E77" s="26">
        <v>560063</v>
      </c>
      <c r="F77" s="26">
        <v>587025</v>
      </c>
      <c r="G77" s="26">
        <v>569400</v>
      </c>
      <c r="H77" s="26">
        <v>554615</v>
      </c>
      <c r="I77" s="26">
        <v>579722</v>
      </c>
      <c r="J77" s="26">
        <v>608801</v>
      </c>
      <c r="K77" s="26">
        <v>650489</v>
      </c>
      <c r="L77" s="26">
        <v>676661</v>
      </c>
      <c r="M77" s="26">
        <v>707402</v>
      </c>
      <c r="N77" s="26">
        <v>707313</v>
      </c>
      <c r="O77" s="26">
        <v>650064</v>
      </c>
      <c r="P77" s="26">
        <v>687892</v>
      </c>
      <c r="Q77" s="26">
        <v>719743</v>
      </c>
      <c r="R77" s="26">
        <v>745230</v>
      </c>
      <c r="S77" s="26">
        <v>763995</v>
      </c>
      <c r="T77" s="26">
        <v>821348</v>
      </c>
      <c r="U77" s="26">
        <v>854913</v>
      </c>
      <c r="V77" s="26">
        <v>890721</v>
      </c>
      <c r="W77" s="26">
        <v>933885</v>
      </c>
      <c r="X77" s="30">
        <v>989397</v>
      </c>
    </row>
    <row r="78" spans="1:24" x14ac:dyDescent="0.25">
      <c r="A78" s="24" t="s">
        <v>157</v>
      </c>
      <c r="B78" s="24" t="s">
        <v>146</v>
      </c>
      <c r="C78" s="26">
        <v>411607</v>
      </c>
      <c r="D78" s="26">
        <v>457433</v>
      </c>
      <c r="E78" s="26">
        <v>486122</v>
      </c>
      <c r="F78" s="26">
        <v>513376</v>
      </c>
      <c r="G78" s="26">
        <v>497628</v>
      </c>
      <c r="H78" s="26">
        <v>484601</v>
      </c>
      <c r="I78" s="26">
        <v>506925</v>
      </c>
      <c r="J78" s="26">
        <v>531968</v>
      </c>
      <c r="K78" s="26">
        <v>569180</v>
      </c>
      <c r="L78" s="26">
        <v>589909</v>
      </c>
      <c r="M78" s="26">
        <v>619829</v>
      </c>
      <c r="N78" s="26">
        <v>620312</v>
      </c>
      <c r="O78" s="26">
        <v>569874</v>
      </c>
      <c r="P78" s="26">
        <v>601898</v>
      </c>
      <c r="Q78" s="26">
        <v>635193</v>
      </c>
      <c r="R78" s="26">
        <v>661652</v>
      </c>
      <c r="S78" s="26">
        <v>680436</v>
      </c>
      <c r="T78" s="26">
        <v>735228</v>
      </c>
      <c r="U78" s="26">
        <v>769475</v>
      </c>
      <c r="V78" s="26">
        <v>802855</v>
      </c>
      <c r="W78" s="26">
        <v>843216</v>
      </c>
      <c r="X78" s="30">
        <v>897842</v>
      </c>
    </row>
    <row r="79" spans="1:24" x14ac:dyDescent="0.25">
      <c r="A79" s="24" t="s">
        <v>158</v>
      </c>
      <c r="B79" s="24" t="s">
        <v>148</v>
      </c>
      <c r="C79" s="26">
        <v>63555</v>
      </c>
      <c r="D79" s="26">
        <v>70429</v>
      </c>
      <c r="E79" s="26">
        <v>74641</v>
      </c>
      <c r="F79" s="26">
        <v>73782</v>
      </c>
      <c r="G79" s="26">
        <v>71941</v>
      </c>
      <c r="H79" s="26">
        <v>70190</v>
      </c>
      <c r="I79" s="26">
        <v>72940</v>
      </c>
      <c r="J79" s="26">
        <v>77021</v>
      </c>
      <c r="K79" s="26">
        <v>81433</v>
      </c>
      <c r="L79" s="26">
        <v>87105</v>
      </c>
      <c r="M79" s="26">
        <v>87644</v>
      </c>
      <c r="N79" s="26">
        <v>87030</v>
      </c>
      <c r="O79" s="26">
        <v>80227</v>
      </c>
      <c r="P79" s="26">
        <v>86074</v>
      </c>
      <c r="Q79" s="26">
        <v>84558</v>
      </c>
      <c r="R79" s="26">
        <v>83578</v>
      </c>
      <c r="S79" s="26">
        <v>83559</v>
      </c>
      <c r="T79" s="26">
        <v>86152</v>
      </c>
      <c r="U79" s="26">
        <v>85500</v>
      </c>
      <c r="V79" s="26">
        <v>87932</v>
      </c>
      <c r="W79" s="26">
        <v>90764</v>
      </c>
      <c r="X79" s="30">
        <v>91790</v>
      </c>
    </row>
    <row r="80" spans="1:24" x14ac:dyDescent="0.25">
      <c r="A80" s="24" t="s">
        <v>160</v>
      </c>
      <c r="B80" s="21" t="s">
        <v>150</v>
      </c>
      <c r="C80" s="26">
        <v>1393413</v>
      </c>
      <c r="D80" s="26">
        <v>1441418</v>
      </c>
      <c r="E80" s="26">
        <v>1476555</v>
      </c>
      <c r="F80" s="26">
        <v>1528253</v>
      </c>
      <c r="G80" s="26">
        <v>1604870</v>
      </c>
      <c r="H80" s="26">
        <v>1693314</v>
      </c>
      <c r="I80" s="26">
        <v>1757720</v>
      </c>
      <c r="J80" s="26">
        <v>1810347</v>
      </c>
      <c r="K80" s="26">
        <v>1866281</v>
      </c>
      <c r="L80" s="26">
        <v>1922713</v>
      </c>
      <c r="M80" s="26">
        <v>1976427</v>
      </c>
      <c r="N80" s="26">
        <v>2050666</v>
      </c>
      <c r="O80" s="26">
        <v>2112921</v>
      </c>
      <c r="P80" s="26">
        <v>2167813</v>
      </c>
      <c r="Q80" s="26">
        <v>2211536</v>
      </c>
      <c r="R80" s="26">
        <v>2265454</v>
      </c>
      <c r="S80" s="26">
        <v>2278163</v>
      </c>
      <c r="T80" s="26">
        <v>2324990</v>
      </c>
      <c r="U80" s="26">
        <v>2423515</v>
      </c>
      <c r="V80" s="26">
        <v>2503621</v>
      </c>
      <c r="W80" s="26">
        <v>2562659</v>
      </c>
      <c r="X80" s="30">
        <v>2629467</v>
      </c>
    </row>
    <row r="81" spans="1:24" x14ac:dyDescent="0.25">
      <c r="A81" s="24" t="s">
        <v>162</v>
      </c>
      <c r="B81" s="21" t="s">
        <v>152</v>
      </c>
      <c r="C81" s="26">
        <v>184410</v>
      </c>
      <c r="D81" s="26">
        <v>192433</v>
      </c>
      <c r="E81" s="26">
        <v>198551</v>
      </c>
      <c r="F81" s="26">
        <v>207905</v>
      </c>
      <c r="G81" s="26">
        <v>220933</v>
      </c>
      <c r="H81" s="26">
        <v>230550</v>
      </c>
      <c r="I81" s="26">
        <v>235591</v>
      </c>
      <c r="J81" s="26">
        <v>238026</v>
      </c>
      <c r="K81" s="26">
        <v>239746</v>
      </c>
      <c r="L81" s="26">
        <v>252306</v>
      </c>
      <c r="M81" s="26">
        <v>270161</v>
      </c>
      <c r="N81" s="26">
        <v>283216</v>
      </c>
      <c r="O81" s="26">
        <v>294873</v>
      </c>
      <c r="P81" s="26">
        <v>309156</v>
      </c>
      <c r="Q81" s="26">
        <v>314754</v>
      </c>
      <c r="R81" s="26">
        <v>309438</v>
      </c>
      <c r="S81" s="26">
        <v>311641</v>
      </c>
      <c r="T81" s="26">
        <v>313940</v>
      </c>
      <c r="U81" s="26">
        <v>319922</v>
      </c>
      <c r="V81" s="26">
        <v>324755</v>
      </c>
      <c r="W81" s="26">
        <v>327717</v>
      </c>
      <c r="X81" s="30">
        <v>323836</v>
      </c>
    </row>
    <row r="82" spans="1:24" x14ac:dyDescent="0.25">
      <c r="A82" s="24" t="s">
        <v>164</v>
      </c>
      <c r="B82" s="21" t="s">
        <v>154</v>
      </c>
      <c r="C82" s="26">
        <v>1208661</v>
      </c>
      <c r="D82" s="26">
        <v>1248779</v>
      </c>
      <c r="E82" s="26">
        <v>1277904</v>
      </c>
      <c r="F82" s="26">
        <v>1320428</v>
      </c>
      <c r="G82" s="26">
        <v>1384214</v>
      </c>
      <c r="H82" s="26">
        <v>1462865</v>
      </c>
      <c r="I82" s="26">
        <v>1521976</v>
      </c>
      <c r="J82" s="26">
        <v>1571913</v>
      </c>
      <c r="K82" s="26">
        <v>1625821</v>
      </c>
      <c r="L82" s="26">
        <v>1669870</v>
      </c>
      <c r="M82" s="26">
        <v>1706057</v>
      </c>
      <c r="N82" s="26">
        <v>1767339</v>
      </c>
      <c r="O82" s="26">
        <v>1817980</v>
      </c>
      <c r="P82" s="26">
        <v>1858743</v>
      </c>
      <c r="Q82" s="26">
        <v>1896866</v>
      </c>
      <c r="R82" s="26">
        <v>1956016</v>
      </c>
      <c r="S82" s="26">
        <v>1966520</v>
      </c>
      <c r="T82" s="26">
        <v>2011137</v>
      </c>
      <c r="U82" s="26">
        <v>2103852</v>
      </c>
      <c r="V82" s="26">
        <v>2179295</v>
      </c>
      <c r="W82" s="26">
        <v>2235550</v>
      </c>
      <c r="X82" s="30">
        <v>2306769</v>
      </c>
    </row>
    <row r="83" spans="1:24" x14ac:dyDescent="0.25">
      <c r="A83" s="24" t="s">
        <v>166</v>
      </c>
      <c r="B83" s="24" t="s">
        <v>156</v>
      </c>
      <c r="C83" s="26">
        <v>541298</v>
      </c>
      <c r="D83" s="26">
        <v>555903</v>
      </c>
      <c r="E83" s="26">
        <v>567727</v>
      </c>
      <c r="F83" s="26">
        <v>589586</v>
      </c>
      <c r="G83" s="26">
        <v>622288</v>
      </c>
      <c r="H83" s="26">
        <v>660290</v>
      </c>
      <c r="I83" s="26">
        <v>691870</v>
      </c>
      <c r="J83" s="26">
        <v>723312</v>
      </c>
      <c r="K83" s="26">
        <v>745137</v>
      </c>
      <c r="L83" s="26">
        <v>763416</v>
      </c>
      <c r="M83" s="26">
        <v>775901</v>
      </c>
      <c r="N83" s="26">
        <v>799645</v>
      </c>
      <c r="O83" s="26">
        <v>811565</v>
      </c>
      <c r="P83" s="26">
        <v>825527</v>
      </c>
      <c r="Q83" s="26">
        <v>844241</v>
      </c>
      <c r="R83" s="26">
        <v>868802</v>
      </c>
      <c r="S83" s="26">
        <v>867629</v>
      </c>
      <c r="T83" s="26">
        <v>892946</v>
      </c>
      <c r="U83" s="26">
        <v>939827</v>
      </c>
      <c r="V83" s="26">
        <v>977298</v>
      </c>
      <c r="W83" s="26">
        <v>1006455</v>
      </c>
      <c r="X83" s="30">
        <v>1047532</v>
      </c>
    </row>
    <row r="84" spans="1:24" x14ac:dyDescent="0.25">
      <c r="A84" s="24" t="s">
        <v>168</v>
      </c>
      <c r="B84" s="24" t="s">
        <v>211</v>
      </c>
      <c r="C84" s="26">
        <v>419883</v>
      </c>
      <c r="D84" s="26">
        <v>436768</v>
      </c>
      <c r="E84" s="26">
        <v>445706</v>
      </c>
      <c r="F84" s="26">
        <v>455396</v>
      </c>
      <c r="G84" s="26">
        <v>471359</v>
      </c>
      <c r="H84" s="26">
        <v>503045</v>
      </c>
      <c r="I84" s="26">
        <v>519525</v>
      </c>
      <c r="J84" s="26">
        <v>533901</v>
      </c>
      <c r="K84" s="26">
        <v>556541</v>
      </c>
      <c r="L84" s="26">
        <v>574383</v>
      </c>
      <c r="M84" s="26">
        <v>588666</v>
      </c>
      <c r="N84" s="26">
        <v>614900</v>
      </c>
      <c r="O84" s="26">
        <v>646366</v>
      </c>
      <c r="P84" s="26">
        <v>660606</v>
      </c>
      <c r="Q84" s="26">
        <v>680014</v>
      </c>
      <c r="R84" s="26">
        <v>708843</v>
      </c>
      <c r="S84" s="26">
        <v>718675</v>
      </c>
      <c r="T84" s="26">
        <v>730831</v>
      </c>
      <c r="U84" s="26">
        <v>768939</v>
      </c>
      <c r="V84" s="26">
        <v>798760</v>
      </c>
      <c r="W84" s="26">
        <v>817998</v>
      </c>
      <c r="X84" s="30">
        <v>840177</v>
      </c>
    </row>
    <row r="85" spans="1:24" x14ac:dyDescent="0.25">
      <c r="A85" s="24" t="s">
        <v>170</v>
      </c>
      <c r="B85" s="24" t="s">
        <v>212</v>
      </c>
      <c r="C85" s="26">
        <v>154447</v>
      </c>
      <c r="D85" s="26">
        <v>159579</v>
      </c>
      <c r="E85" s="26">
        <v>160348</v>
      </c>
      <c r="F85" s="26">
        <v>162731</v>
      </c>
      <c r="G85" s="26">
        <v>166676</v>
      </c>
      <c r="H85" s="26">
        <v>170512</v>
      </c>
      <c r="I85" s="26">
        <v>176623</v>
      </c>
      <c r="J85" s="26">
        <v>179523</v>
      </c>
      <c r="K85" s="26">
        <v>185590</v>
      </c>
      <c r="L85" s="26">
        <v>189859</v>
      </c>
      <c r="M85" s="26">
        <v>193162</v>
      </c>
      <c r="N85" s="26">
        <v>196171</v>
      </c>
      <c r="O85" s="26">
        <v>196787</v>
      </c>
      <c r="P85" s="26">
        <v>202733</v>
      </c>
      <c r="Q85" s="26">
        <v>204862</v>
      </c>
      <c r="R85" s="26">
        <v>208930</v>
      </c>
      <c r="S85" s="26">
        <v>211688</v>
      </c>
      <c r="T85" s="26">
        <v>215973</v>
      </c>
      <c r="U85" s="26">
        <v>221132</v>
      </c>
      <c r="V85" s="26">
        <v>224698</v>
      </c>
      <c r="W85" s="26">
        <v>225845</v>
      </c>
      <c r="X85" s="30">
        <v>228883</v>
      </c>
    </row>
    <row r="86" spans="1:24" x14ac:dyDescent="0.25">
      <c r="A86" s="24" t="s">
        <v>172</v>
      </c>
      <c r="B86" s="24" t="s">
        <v>159</v>
      </c>
      <c r="C86" s="26">
        <v>94153</v>
      </c>
      <c r="D86" s="26">
        <v>98057</v>
      </c>
      <c r="E86" s="26">
        <v>105592</v>
      </c>
      <c r="F86" s="26">
        <v>113711</v>
      </c>
      <c r="G86" s="26">
        <v>124342</v>
      </c>
      <c r="H86" s="26">
        <v>129339</v>
      </c>
      <c r="I86" s="26">
        <v>134052</v>
      </c>
      <c r="J86" s="26">
        <v>134927</v>
      </c>
      <c r="K86" s="26">
        <v>138380</v>
      </c>
      <c r="L86" s="26">
        <v>142050</v>
      </c>
      <c r="M86" s="26">
        <v>148189</v>
      </c>
      <c r="N86" s="26">
        <v>156486</v>
      </c>
      <c r="O86" s="26">
        <v>163227</v>
      </c>
      <c r="P86" s="26">
        <v>169889</v>
      </c>
      <c r="Q86" s="26">
        <v>167739</v>
      </c>
      <c r="R86" s="26">
        <v>169440</v>
      </c>
      <c r="S86" s="26">
        <v>168505</v>
      </c>
      <c r="T86" s="26">
        <v>171443</v>
      </c>
      <c r="U86" s="26">
        <v>174193</v>
      </c>
      <c r="V86" s="26">
        <v>178946</v>
      </c>
      <c r="W86" s="26">
        <v>185788</v>
      </c>
      <c r="X86" s="30">
        <v>191299</v>
      </c>
    </row>
    <row r="87" spans="1:24" x14ac:dyDescent="0.25">
      <c r="A87" s="24" t="s">
        <v>174</v>
      </c>
      <c r="B87" s="21" t="s">
        <v>161</v>
      </c>
      <c r="C87" s="26">
        <v>837532</v>
      </c>
      <c r="D87" s="26">
        <v>863370</v>
      </c>
      <c r="E87" s="26">
        <v>888880</v>
      </c>
      <c r="F87" s="26">
        <v>935209</v>
      </c>
      <c r="G87" s="26">
        <v>930201</v>
      </c>
      <c r="H87" s="26">
        <v>951829</v>
      </c>
      <c r="I87" s="26">
        <v>979996</v>
      </c>
      <c r="J87" s="26">
        <v>1013368</v>
      </c>
      <c r="K87" s="26">
        <v>1033269</v>
      </c>
      <c r="L87" s="26">
        <v>1065602</v>
      </c>
      <c r="M87" s="26">
        <v>1074842</v>
      </c>
      <c r="N87" s="26">
        <v>1056559</v>
      </c>
      <c r="O87" s="26">
        <v>1010930</v>
      </c>
      <c r="P87" s="26">
        <v>1025527</v>
      </c>
      <c r="Q87" s="26">
        <v>1059927</v>
      </c>
      <c r="R87" s="26">
        <v>1093441</v>
      </c>
      <c r="S87" s="26">
        <v>1116425</v>
      </c>
      <c r="T87" s="26">
        <v>1160600</v>
      </c>
      <c r="U87" s="26">
        <v>1210516</v>
      </c>
      <c r="V87" s="26">
        <v>1233347</v>
      </c>
      <c r="W87" s="26">
        <v>1267637</v>
      </c>
      <c r="X87" s="30">
        <v>1310248</v>
      </c>
    </row>
    <row r="88" spans="1:24" x14ac:dyDescent="0.25">
      <c r="A88" s="24" t="s">
        <v>176</v>
      </c>
      <c r="B88" s="21" t="s">
        <v>163</v>
      </c>
      <c r="C88" s="26">
        <v>192640</v>
      </c>
      <c r="D88" s="26">
        <v>196856</v>
      </c>
      <c r="E88" s="26">
        <v>201768</v>
      </c>
      <c r="F88" s="26">
        <v>206104</v>
      </c>
      <c r="G88" s="26">
        <v>211101</v>
      </c>
      <c r="H88" s="26">
        <v>216092</v>
      </c>
      <c r="I88" s="26">
        <v>226478</v>
      </c>
      <c r="J88" s="26">
        <v>233614</v>
      </c>
      <c r="K88" s="26">
        <v>236913</v>
      </c>
      <c r="L88" s="26">
        <v>251993</v>
      </c>
      <c r="M88" s="26">
        <v>264302</v>
      </c>
      <c r="N88" s="26">
        <v>262519</v>
      </c>
      <c r="O88" s="26">
        <v>256266</v>
      </c>
      <c r="P88" s="26">
        <v>255983</v>
      </c>
      <c r="Q88" s="26">
        <v>258511</v>
      </c>
      <c r="R88" s="26">
        <v>264524</v>
      </c>
      <c r="S88" s="26">
        <v>269939</v>
      </c>
      <c r="T88" s="26">
        <v>278504</v>
      </c>
      <c r="U88" s="26">
        <v>286204</v>
      </c>
      <c r="V88" s="26">
        <v>292087</v>
      </c>
      <c r="W88" s="26">
        <v>307118</v>
      </c>
      <c r="X88" s="30">
        <v>319331</v>
      </c>
    </row>
    <row r="89" spans="1:24" x14ac:dyDescent="0.25">
      <c r="A89" s="24" t="s">
        <v>178</v>
      </c>
      <c r="B89" s="24" t="s">
        <v>165</v>
      </c>
      <c r="C89" s="26">
        <v>94922</v>
      </c>
      <c r="D89" s="26">
        <v>100831</v>
      </c>
      <c r="E89" s="26">
        <v>102226</v>
      </c>
      <c r="F89" s="26">
        <v>106470</v>
      </c>
      <c r="G89" s="26">
        <v>112381</v>
      </c>
      <c r="H89" s="26">
        <v>120405</v>
      </c>
      <c r="I89" s="26">
        <v>125052</v>
      </c>
      <c r="J89" s="26">
        <v>125057</v>
      </c>
      <c r="K89" s="26">
        <v>125902</v>
      </c>
      <c r="L89" s="26">
        <v>132592</v>
      </c>
      <c r="M89" s="26">
        <v>138700</v>
      </c>
      <c r="N89" s="26">
        <v>139515</v>
      </c>
      <c r="O89" s="26">
        <v>138961</v>
      </c>
      <c r="P89" s="26">
        <v>138023</v>
      </c>
      <c r="Q89" s="26">
        <v>139489</v>
      </c>
      <c r="R89" s="26">
        <v>144745</v>
      </c>
      <c r="S89" s="26">
        <v>147145</v>
      </c>
      <c r="T89" s="26">
        <v>153366</v>
      </c>
      <c r="U89" s="26">
        <v>157494</v>
      </c>
      <c r="V89" s="26">
        <v>159832</v>
      </c>
      <c r="W89" s="26">
        <v>167256</v>
      </c>
      <c r="X89" s="30">
        <v>175935</v>
      </c>
    </row>
    <row r="90" spans="1:24" x14ac:dyDescent="0.25">
      <c r="A90" s="24" t="s">
        <v>180</v>
      </c>
      <c r="B90" s="24" t="s">
        <v>167</v>
      </c>
      <c r="C90" s="26">
        <v>97078</v>
      </c>
      <c r="D90" s="26">
        <v>95790</v>
      </c>
      <c r="E90" s="26">
        <v>99193</v>
      </c>
      <c r="F90" s="26">
        <v>99429</v>
      </c>
      <c r="G90" s="26">
        <v>98700</v>
      </c>
      <c r="H90" s="26">
        <v>95941</v>
      </c>
      <c r="I90" s="26">
        <v>101636</v>
      </c>
      <c r="J90" s="26">
        <v>108620</v>
      </c>
      <c r="K90" s="26">
        <v>111053</v>
      </c>
      <c r="L90" s="26">
        <v>119426</v>
      </c>
      <c r="M90" s="26">
        <v>125624</v>
      </c>
      <c r="N90" s="26">
        <v>123024</v>
      </c>
      <c r="O90" s="26">
        <v>117297</v>
      </c>
      <c r="P90" s="26">
        <v>117968</v>
      </c>
      <c r="Q90" s="26">
        <v>119030</v>
      </c>
      <c r="R90" s="26">
        <v>119779</v>
      </c>
      <c r="S90" s="26">
        <v>122794</v>
      </c>
      <c r="T90" s="26">
        <v>125136</v>
      </c>
      <c r="U90" s="26">
        <v>128707</v>
      </c>
      <c r="V90" s="26">
        <v>132271</v>
      </c>
      <c r="W90" s="26">
        <v>139905</v>
      </c>
      <c r="X90" s="30">
        <v>143373</v>
      </c>
    </row>
    <row r="91" spans="1:24" x14ac:dyDescent="0.25">
      <c r="A91" s="24" t="s">
        <v>182</v>
      </c>
      <c r="B91" s="21" t="s">
        <v>169</v>
      </c>
      <c r="C91" s="26">
        <v>645602</v>
      </c>
      <c r="D91" s="26">
        <v>667253</v>
      </c>
      <c r="E91" s="26">
        <v>687885</v>
      </c>
      <c r="F91" s="26">
        <v>730085</v>
      </c>
      <c r="G91" s="26">
        <v>719881</v>
      </c>
      <c r="H91" s="26">
        <v>736534</v>
      </c>
      <c r="I91" s="26">
        <v>754198</v>
      </c>
      <c r="J91" s="26">
        <v>780475</v>
      </c>
      <c r="K91" s="26">
        <v>797153</v>
      </c>
      <c r="L91" s="26">
        <v>814096</v>
      </c>
      <c r="M91" s="26">
        <v>810639</v>
      </c>
      <c r="N91" s="26">
        <v>794061</v>
      </c>
      <c r="O91" s="26">
        <v>754588</v>
      </c>
      <c r="P91" s="26">
        <v>769500</v>
      </c>
      <c r="Q91" s="26">
        <v>801405</v>
      </c>
      <c r="R91" s="26">
        <v>828917</v>
      </c>
      <c r="S91" s="26">
        <v>846490</v>
      </c>
      <c r="T91" s="26">
        <v>882075</v>
      </c>
      <c r="U91" s="26">
        <v>924251</v>
      </c>
      <c r="V91" s="26">
        <v>941210</v>
      </c>
      <c r="W91" s="26">
        <v>960532</v>
      </c>
      <c r="X91" s="30">
        <v>990962</v>
      </c>
    </row>
    <row r="92" spans="1:24" x14ac:dyDescent="0.25">
      <c r="A92" s="24" t="s">
        <v>184</v>
      </c>
      <c r="B92" s="24" t="s">
        <v>171</v>
      </c>
      <c r="C92" s="26">
        <v>172121</v>
      </c>
      <c r="D92" s="26">
        <v>176813</v>
      </c>
      <c r="E92" s="26">
        <v>184444</v>
      </c>
      <c r="F92" s="26">
        <v>201403</v>
      </c>
      <c r="G92" s="26">
        <v>186421</v>
      </c>
      <c r="H92" s="26">
        <v>188794</v>
      </c>
      <c r="I92" s="26">
        <v>190860</v>
      </c>
      <c r="J92" s="26">
        <v>201065</v>
      </c>
      <c r="K92" s="26">
        <v>207505</v>
      </c>
      <c r="L92" s="26">
        <v>211368</v>
      </c>
      <c r="M92" s="26">
        <v>207610</v>
      </c>
      <c r="N92" s="26">
        <v>205876</v>
      </c>
      <c r="O92" s="26">
        <v>191371</v>
      </c>
      <c r="P92" s="26">
        <v>195090</v>
      </c>
      <c r="Q92" s="26">
        <v>204511</v>
      </c>
      <c r="R92" s="26">
        <v>214942</v>
      </c>
      <c r="S92" s="26">
        <v>221246</v>
      </c>
      <c r="T92" s="26">
        <v>232477</v>
      </c>
      <c r="U92" s="26">
        <v>241419</v>
      </c>
      <c r="V92" s="26">
        <v>243529</v>
      </c>
      <c r="W92" s="26">
        <v>244286</v>
      </c>
      <c r="X92" s="30">
        <v>248393</v>
      </c>
    </row>
    <row r="93" spans="1:24" x14ac:dyDescent="0.25">
      <c r="A93" s="24" t="s">
        <v>186</v>
      </c>
      <c r="B93" s="24" t="s">
        <v>173</v>
      </c>
      <c r="C93" s="26">
        <v>472920</v>
      </c>
      <c r="D93" s="26">
        <v>489915</v>
      </c>
      <c r="E93" s="26">
        <v>502766</v>
      </c>
      <c r="F93" s="26">
        <v>527589</v>
      </c>
      <c r="G93" s="26">
        <v>533256</v>
      </c>
      <c r="H93" s="26">
        <v>547660</v>
      </c>
      <c r="I93" s="26">
        <v>563377</v>
      </c>
      <c r="J93" s="26">
        <v>579298</v>
      </c>
      <c r="K93" s="26">
        <v>589428</v>
      </c>
      <c r="L93" s="26">
        <v>602543</v>
      </c>
      <c r="M93" s="26">
        <v>603040</v>
      </c>
      <c r="N93" s="26">
        <v>588022</v>
      </c>
      <c r="O93" s="26">
        <v>563218</v>
      </c>
      <c r="P93" s="26">
        <v>574410</v>
      </c>
      <c r="Q93" s="26">
        <v>596900</v>
      </c>
      <c r="R93" s="26">
        <v>613975</v>
      </c>
      <c r="S93" s="26">
        <v>625241</v>
      </c>
      <c r="T93" s="26">
        <v>649598</v>
      </c>
      <c r="U93" s="26">
        <v>682832</v>
      </c>
      <c r="V93" s="26">
        <v>697666</v>
      </c>
      <c r="W93" s="26">
        <v>716208</v>
      </c>
      <c r="X93" s="30">
        <v>742505</v>
      </c>
    </row>
    <row r="94" spans="1:24" x14ac:dyDescent="0.25">
      <c r="A94" s="24" t="s">
        <v>187</v>
      </c>
      <c r="B94" s="21" t="s">
        <v>175</v>
      </c>
      <c r="C94" s="26">
        <v>545884</v>
      </c>
      <c r="D94" s="26">
        <v>580904</v>
      </c>
      <c r="E94" s="26">
        <v>592694</v>
      </c>
      <c r="F94" s="26">
        <v>605257</v>
      </c>
      <c r="G94" s="26">
        <v>606767</v>
      </c>
      <c r="H94" s="26">
        <v>609994</v>
      </c>
      <c r="I94" s="26">
        <v>609919</v>
      </c>
      <c r="J94" s="26">
        <v>614863</v>
      </c>
      <c r="K94" s="26">
        <v>605539</v>
      </c>
      <c r="L94" s="26">
        <v>613423</v>
      </c>
      <c r="M94" s="26">
        <v>605683</v>
      </c>
      <c r="N94" s="26">
        <v>602888</v>
      </c>
      <c r="O94" s="26">
        <v>557761</v>
      </c>
      <c r="P94" s="26">
        <v>560556</v>
      </c>
      <c r="Q94" s="26">
        <v>561432</v>
      </c>
      <c r="R94" s="26">
        <v>576265</v>
      </c>
      <c r="S94" s="26">
        <v>570214</v>
      </c>
      <c r="T94" s="26">
        <v>592256</v>
      </c>
      <c r="U94" s="26">
        <v>600520</v>
      </c>
      <c r="V94" s="26">
        <v>617111</v>
      </c>
      <c r="W94" s="26">
        <v>620926</v>
      </c>
      <c r="X94" s="30">
        <v>646610</v>
      </c>
    </row>
    <row r="95" spans="1:24" x14ac:dyDescent="0.25">
      <c r="A95" s="24" t="s">
        <v>188</v>
      </c>
      <c r="B95" s="21" t="s">
        <v>177</v>
      </c>
      <c r="C95" s="26">
        <v>2713572</v>
      </c>
      <c r="D95" s="26">
        <v>2771402</v>
      </c>
      <c r="E95" s="26">
        <v>2843027</v>
      </c>
      <c r="F95" s="26">
        <v>2899433</v>
      </c>
      <c r="G95" s="26">
        <v>2989804</v>
      </c>
      <c r="H95" s="26">
        <v>3095937</v>
      </c>
      <c r="I95" s="26">
        <v>3144004</v>
      </c>
      <c r="J95" s="26">
        <v>3189698</v>
      </c>
      <c r="K95" s="26">
        <v>3217291</v>
      </c>
      <c r="L95" s="26">
        <v>3263832</v>
      </c>
      <c r="M95" s="26">
        <v>3306611</v>
      </c>
      <c r="N95" s="26">
        <v>3366034</v>
      </c>
      <c r="O95" s="26">
        <v>3484574</v>
      </c>
      <c r="P95" s="26">
        <v>3494641</v>
      </c>
      <c r="Q95" s="26">
        <v>3418677</v>
      </c>
      <c r="R95" s="26">
        <v>3389762</v>
      </c>
      <c r="S95" s="26">
        <v>3340407</v>
      </c>
      <c r="T95" s="26">
        <v>3326034</v>
      </c>
      <c r="U95" s="26">
        <v>3395152</v>
      </c>
      <c r="V95" s="26">
        <v>3465659</v>
      </c>
      <c r="W95" s="26">
        <v>3490201</v>
      </c>
      <c r="X95" s="30">
        <v>3538166</v>
      </c>
    </row>
    <row r="96" spans="1:24" x14ac:dyDescent="0.25">
      <c r="A96" s="24" t="s">
        <v>190</v>
      </c>
      <c r="B96" s="21" t="s">
        <v>179</v>
      </c>
      <c r="C96" s="26">
        <v>841006</v>
      </c>
      <c r="D96" s="26">
        <v>830956</v>
      </c>
      <c r="E96" s="26">
        <v>840217</v>
      </c>
      <c r="F96" s="26">
        <v>848827</v>
      </c>
      <c r="G96" s="26">
        <v>869704</v>
      </c>
      <c r="H96" s="26">
        <v>915690</v>
      </c>
      <c r="I96" s="26">
        <v>964420</v>
      </c>
      <c r="J96" s="26">
        <v>998218</v>
      </c>
      <c r="K96" s="26">
        <v>1013253</v>
      </c>
      <c r="L96" s="26">
        <v>1030049</v>
      </c>
      <c r="M96" s="26">
        <v>1039801</v>
      </c>
      <c r="N96" s="26">
        <v>1094042</v>
      </c>
      <c r="O96" s="26">
        <v>1149095</v>
      </c>
      <c r="P96" s="26">
        <v>1188163</v>
      </c>
      <c r="Q96" s="26">
        <v>1158996</v>
      </c>
      <c r="R96" s="26">
        <v>1143355</v>
      </c>
      <c r="S96" s="26">
        <v>1085776</v>
      </c>
      <c r="T96" s="26">
        <v>1062440</v>
      </c>
      <c r="U96" s="26">
        <v>1059330</v>
      </c>
      <c r="V96" s="26">
        <v>1066945</v>
      </c>
      <c r="W96" s="26">
        <v>1066110</v>
      </c>
      <c r="X96" s="30">
        <v>1090623</v>
      </c>
    </row>
    <row r="97" spans="1:24" x14ac:dyDescent="0.25">
      <c r="A97" s="24" t="s">
        <v>192</v>
      </c>
      <c r="B97" s="24" t="s">
        <v>181</v>
      </c>
      <c r="C97" s="26">
        <v>728214</v>
      </c>
      <c r="D97" s="26">
        <v>716141</v>
      </c>
      <c r="E97" s="26">
        <v>722899</v>
      </c>
      <c r="F97" s="26">
        <v>728465</v>
      </c>
      <c r="G97" s="26">
        <v>755227</v>
      </c>
      <c r="H97" s="26">
        <v>800392</v>
      </c>
      <c r="I97" s="26">
        <v>852472</v>
      </c>
      <c r="J97" s="26">
        <v>885752</v>
      </c>
      <c r="K97" s="26">
        <v>900566</v>
      </c>
      <c r="L97" s="26">
        <v>914753</v>
      </c>
      <c r="M97" s="26">
        <v>924158</v>
      </c>
      <c r="N97" s="26">
        <v>980497</v>
      </c>
      <c r="O97" s="26">
        <v>1044294</v>
      </c>
      <c r="P97" s="26">
        <v>1088162</v>
      </c>
      <c r="Q97" s="26">
        <v>1064078</v>
      </c>
      <c r="R97" s="26">
        <v>1046209</v>
      </c>
      <c r="S97" s="26">
        <v>993710</v>
      </c>
      <c r="T97" s="26">
        <v>972786</v>
      </c>
      <c r="U97" s="26">
        <v>971206</v>
      </c>
      <c r="V97" s="26">
        <v>977421</v>
      </c>
      <c r="W97" s="26">
        <v>979471</v>
      </c>
      <c r="X97" s="30">
        <v>1004643</v>
      </c>
    </row>
    <row r="98" spans="1:24" x14ac:dyDescent="0.25">
      <c r="A98" s="24" t="s">
        <v>194</v>
      </c>
      <c r="B98" s="24" t="s">
        <v>222</v>
      </c>
      <c r="C98" s="26">
        <v>481750</v>
      </c>
      <c r="D98" s="26">
        <v>468386</v>
      </c>
      <c r="E98" s="26">
        <v>475021</v>
      </c>
      <c r="F98" s="26">
        <v>469374</v>
      </c>
      <c r="G98" s="26">
        <v>483678</v>
      </c>
      <c r="H98" s="26">
        <v>511132</v>
      </c>
      <c r="I98" s="26">
        <v>551778</v>
      </c>
      <c r="J98" s="26">
        <v>577913</v>
      </c>
      <c r="K98" s="26">
        <v>585793</v>
      </c>
      <c r="L98" s="26">
        <v>592126</v>
      </c>
      <c r="M98" s="26">
        <v>602668</v>
      </c>
      <c r="N98" s="26">
        <v>641224</v>
      </c>
      <c r="O98" s="26">
        <v>680143</v>
      </c>
      <c r="P98" s="26">
        <v>703890</v>
      </c>
      <c r="Q98" s="26">
        <v>695610</v>
      </c>
      <c r="R98" s="26">
        <v>676302</v>
      </c>
      <c r="S98" s="26">
        <v>633471</v>
      </c>
      <c r="T98" s="26">
        <v>612013</v>
      </c>
      <c r="U98" s="26">
        <v>598961</v>
      </c>
      <c r="V98" s="26">
        <v>597438</v>
      </c>
      <c r="W98" s="26">
        <v>598033</v>
      </c>
      <c r="X98" s="30">
        <v>613169</v>
      </c>
    </row>
    <row r="99" spans="1:24" x14ac:dyDescent="0.25">
      <c r="A99" s="24" t="s">
        <v>213</v>
      </c>
      <c r="B99" s="24" t="s">
        <v>223</v>
      </c>
      <c r="C99" s="26">
        <v>246802</v>
      </c>
      <c r="D99" s="26">
        <v>247952</v>
      </c>
      <c r="E99" s="26">
        <v>248137</v>
      </c>
      <c r="F99" s="26">
        <v>259068</v>
      </c>
      <c r="G99" s="26">
        <v>271453</v>
      </c>
      <c r="H99" s="26">
        <v>289112</v>
      </c>
      <c r="I99" s="26">
        <v>300677</v>
      </c>
      <c r="J99" s="26">
        <v>307876</v>
      </c>
      <c r="K99" s="26">
        <v>314804</v>
      </c>
      <c r="L99" s="26">
        <v>322667</v>
      </c>
      <c r="M99" s="26">
        <v>321487</v>
      </c>
      <c r="N99" s="26">
        <v>339248</v>
      </c>
      <c r="O99" s="26">
        <v>364148</v>
      </c>
      <c r="P99" s="26">
        <v>384239</v>
      </c>
      <c r="Q99" s="26">
        <v>368485</v>
      </c>
      <c r="R99" s="26">
        <v>369907</v>
      </c>
      <c r="S99" s="26">
        <v>360196</v>
      </c>
      <c r="T99" s="26">
        <v>360617</v>
      </c>
      <c r="U99" s="26">
        <v>371830</v>
      </c>
      <c r="V99" s="26">
        <v>379400</v>
      </c>
      <c r="W99" s="26">
        <v>380830</v>
      </c>
      <c r="X99" s="30">
        <v>390840</v>
      </c>
    </row>
    <row r="100" spans="1:24" x14ac:dyDescent="0.25">
      <c r="A100" s="24" t="s">
        <v>214</v>
      </c>
      <c r="B100" s="24" t="s">
        <v>183</v>
      </c>
      <c r="C100" s="26">
        <v>113842</v>
      </c>
      <c r="D100" s="26">
        <v>115714</v>
      </c>
      <c r="E100" s="26">
        <v>118192</v>
      </c>
      <c r="F100" s="26">
        <v>121226</v>
      </c>
      <c r="G100" s="26">
        <v>115423</v>
      </c>
      <c r="H100" s="26">
        <v>116389</v>
      </c>
      <c r="I100" s="26">
        <v>113092</v>
      </c>
      <c r="J100" s="26">
        <v>113539</v>
      </c>
      <c r="K100" s="26">
        <v>113672</v>
      </c>
      <c r="L100" s="26">
        <v>116359</v>
      </c>
      <c r="M100" s="26">
        <v>116665</v>
      </c>
      <c r="N100" s="26">
        <v>114095</v>
      </c>
      <c r="O100" s="26">
        <v>104824</v>
      </c>
      <c r="P100" s="26">
        <v>100005</v>
      </c>
      <c r="Q100" s="26">
        <v>94913</v>
      </c>
      <c r="R100" s="26">
        <v>97146</v>
      </c>
      <c r="S100" s="26">
        <v>92069</v>
      </c>
      <c r="T100" s="26">
        <v>89660</v>
      </c>
      <c r="U100" s="26">
        <v>88164</v>
      </c>
      <c r="V100" s="26">
        <v>89550</v>
      </c>
      <c r="W100" s="26">
        <v>86655</v>
      </c>
      <c r="X100" s="30">
        <v>85941</v>
      </c>
    </row>
    <row r="101" spans="1:24" x14ac:dyDescent="0.25">
      <c r="A101" s="24" t="s">
        <v>215</v>
      </c>
      <c r="B101" s="21" t="s">
        <v>185</v>
      </c>
      <c r="C101" s="26">
        <v>1874267</v>
      </c>
      <c r="D101" s="26">
        <v>1944175</v>
      </c>
      <c r="E101" s="26">
        <v>2007389</v>
      </c>
      <c r="F101" s="26">
        <v>2055687</v>
      </c>
      <c r="G101" s="26">
        <v>2125595</v>
      </c>
      <c r="H101" s="26">
        <v>2185237</v>
      </c>
      <c r="I101" s="26">
        <v>2182497</v>
      </c>
      <c r="J101" s="26">
        <v>2193167</v>
      </c>
      <c r="K101" s="26">
        <v>2205433</v>
      </c>
      <c r="L101" s="26">
        <v>2235085</v>
      </c>
      <c r="M101" s="26">
        <v>2268242</v>
      </c>
      <c r="N101" s="26">
        <v>2272735</v>
      </c>
      <c r="O101" s="26">
        <v>2335971</v>
      </c>
      <c r="P101" s="26">
        <v>2306409</v>
      </c>
      <c r="Q101" s="26">
        <v>2259661</v>
      </c>
      <c r="R101" s="26">
        <v>2246407</v>
      </c>
      <c r="S101" s="26">
        <v>2254157</v>
      </c>
      <c r="T101" s="26">
        <v>2262693</v>
      </c>
      <c r="U101" s="26">
        <v>2334264</v>
      </c>
      <c r="V101" s="26">
        <v>2396894</v>
      </c>
      <c r="W101" s="26">
        <v>2422098</v>
      </c>
      <c r="X101" s="30">
        <v>2445731</v>
      </c>
    </row>
    <row r="102" spans="1:24" x14ac:dyDescent="0.25">
      <c r="A102" s="24" t="s">
        <v>216</v>
      </c>
      <c r="B102" s="24" t="s">
        <v>181</v>
      </c>
      <c r="C102" s="26">
        <v>1668231</v>
      </c>
      <c r="D102" s="26">
        <v>1732985</v>
      </c>
      <c r="E102" s="26">
        <v>1789674</v>
      </c>
      <c r="F102" s="26">
        <v>1838025</v>
      </c>
      <c r="G102" s="26">
        <v>1909247</v>
      </c>
      <c r="H102" s="26">
        <v>1958707</v>
      </c>
      <c r="I102" s="26">
        <v>1950664</v>
      </c>
      <c r="J102" s="26">
        <v>1956110</v>
      </c>
      <c r="K102" s="26">
        <v>1968177</v>
      </c>
      <c r="L102" s="26">
        <v>1989699</v>
      </c>
      <c r="M102" s="26">
        <v>2018739</v>
      </c>
      <c r="N102" s="26">
        <v>2018578</v>
      </c>
      <c r="O102" s="26">
        <v>2061851</v>
      </c>
      <c r="P102" s="26">
        <v>2023643</v>
      </c>
      <c r="Q102" s="26">
        <v>1972835</v>
      </c>
      <c r="R102" s="26">
        <v>1948071</v>
      </c>
      <c r="S102" s="26">
        <v>1954836</v>
      </c>
      <c r="T102" s="26">
        <v>1965922</v>
      </c>
      <c r="U102" s="26">
        <v>2026746</v>
      </c>
      <c r="V102" s="26">
        <v>2081057</v>
      </c>
      <c r="W102" s="26">
        <v>2106812</v>
      </c>
      <c r="X102" s="30">
        <v>2135243</v>
      </c>
    </row>
    <row r="103" spans="1:24" x14ac:dyDescent="0.25">
      <c r="A103" s="24" t="s">
        <v>217</v>
      </c>
      <c r="B103" s="24" t="s">
        <v>183</v>
      </c>
      <c r="C103" s="26">
        <v>206619</v>
      </c>
      <c r="D103" s="26">
        <v>211929</v>
      </c>
      <c r="E103" s="26">
        <v>218492</v>
      </c>
      <c r="F103" s="26">
        <v>218552</v>
      </c>
      <c r="G103" s="26">
        <v>217430</v>
      </c>
      <c r="H103" s="26">
        <v>227583</v>
      </c>
      <c r="I103" s="26">
        <v>232851</v>
      </c>
      <c r="J103" s="26">
        <v>238069</v>
      </c>
      <c r="K103" s="26">
        <v>238284</v>
      </c>
      <c r="L103" s="26">
        <v>246291</v>
      </c>
      <c r="M103" s="26">
        <v>250426</v>
      </c>
      <c r="N103" s="26">
        <v>254997</v>
      </c>
      <c r="O103" s="26">
        <v>274699</v>
      </c>
      <c r="P103" s="26">
        <v>283106</v>
      </c>
      <c r="Q103" s="26">
        <v>286987</v>
      </c>
      <c r="R103" s="26">
        <v>298336</v>
      </c>
      <c r="S103" s="26">
        <v>299332</v>
      </c>
      <c r="T103" s="26">
        <v>296809</v>
      </c>
      <c r="U103" s="26">
        <v>307540</v>
      </c>
      <c r="V103" s="26">
        <v>315854</v>
      </c>
      <c r="W103" s="26">
        <v>315323</v>
      </c>
      <c r="X103" s="30">
        <v>310604</v>
      </c>
    </row>
    <row r="104" spans="1:24" x14ac:dyDescent="0.25">
      <c r="A104" s="24" t="s">
        <v>224</v>
      </c>
      <c r="B104" s="21" t="s">
        <v>237</v>
      </c>
      <c r="C104" s="26">
        <v>-606389</v>
      </c>
      <c r="D104" s="26">
        <v>-473794</v>
      </c>
      <c r="E104" s="26">
        <v>-320362</v>
      </c>
      <c r="F104" s="26">
        <v>-157922</v>
      </c>
      <c r="G104" s="26">
        <v>-182292</v>
      </c>
      <c r="H104" s="26">
        <v>-201742</v>
      </c>
      <c r="I104" s="26">
        <v>-134520</v>
      </c>
      <c r="J104" s="26">
        <v>-128818</v>
      </c>
      <c r="K104" s="26">
        <v>-95080</v>
      </c>
      <c r="L104" s="26">
        <v>-71719</v>
      </c>
      <c r="M104" s="26">
        <v>-58723</v>
      </c>
      <c r="N104" s="26">
        <v>-32498</v>
      </c>
      <c r="O104" s="26">
        <v>-36219</v>
      </c>
      <c r="P104" s="26">
        <v>-12024</v>
      </c>
      <c r="Q104" s="26">
        <v>-2844</v>
      </c>
      <c r="R104" s="26">
        <v>2</v>
      </c>
      <c r="S104" s="26">
        <v>-694</v>
      </c>
      <c r="T104" s="26">
        <v>510</v>
      </c>
      <c r="U104" s="26">
        <v>15239</v>
      </c>
      <c r="V104" s="26">
        <v>16315</v>
      </c>
      <c r="W104" s="26">
        <v>9518</v>
      </c>
      <c r="X104" s="30">
        <v>-28739</v>
      </c>
    </row>
    <row r="105" spans="1:24" x14ac:dyDescent="0.25">
      <c r="A105" s="24" t="s">
        <v>225</v>
      </c>
      <c r="B105" s="21" t="s">
        <v>189</v>
      </c>
      <c r="C105" s="26"/>
      <c r="D105" s="26"/>
      <c r="E105" s="26"/>
      <c r="F105" s="26"/>
      <c r="G105" s="26"/>
      <c r="H105" s="26"/>
      <c r="I105" s="26"/>
      <c r="J105" s="26"/>
      <c r="K105" s="26"/>
      <c r="L105" s="26"/>
      <c r="M105" s="26"/>
      <c r="N105" s="26"/>
      <c r="O105" s="26"/>
      <c r="P105" s="26"/>
      <c r="Q105" s="26"/>
      <c r="R105" s="26"/>
      <c r="S105" s="26"/>
      <c r="T105" s="26"/>
      <c r="U105" s="26"/>
      <c r="V105" s="26"/>
      <c r="W105" s="26"/>
      <c r="X105" s="30"/>
    </row>
    <row r="106" spans="1:24" x14ac:dyDescent="0.25">
      <c r="A106" s="24" t="s">
        <v>226</v>
      </c>
      <c r="B106" s="24" t="s">
        <v>236</v>
      </c>
      <c r="C106" s="26">
        <v>7366532</v>
      </c>
      <c r="D106" s="26">
        <v>7707441</v>
      </c>
      <c r="E106" s="26">
        <v>7966623</v>
      </c>
      <c r="F106" s="26">
        <v>8200885</v>
      </c>
      <c r="G106" s="26">
        <v>7948981</v>
      </c>
      <c r="H106" s="26">
        <v>7862191</v>
      </c>
      <c r="I106" s="26">
        <v>7926987</v>
      </c>
      <c r="J106" s="26">
        <v>8176675</v>
      </c>
      <c r="K106" s="26">
        <v>8477631</v>
      </c>
      <c r="L106" s="26">
        <v>8578345</v>
      </c>
      <c r="M106" s="26">
        <v>8662524</v>
      </c>
      <c r="N106" s="26">
        <v>8233639</v>
      </c>
      <c r="O106" s="26">
        <v>7339949</v>
      </c>
      <c r="P106" s="26">
        <v>7546203</v>
      </c>
      <c r="Q106" s="26">
        <v>7718280</v>
      </c>
      <c r="R106" s="26">
        <v>7911559</v>
      </c>
      <c r="S106" s="26">
        <v>8181422</v>
      </c>
      <c r="T106" s="26">
        <v>8390604</v>
      </c>
      <c r="U106" s="26">
        <v>8473992</v>
      </c>
      <c r="V106" s="26">
        <v>8492109</v>
      </c>
      <c r="W106" s="26">
        <v>8638552</v>
      </c>
      <c r="X106" s="30">
        <v>8837607</v>
      </c>
    </row>
    <row r="107" spans="1:24" x14ac:dyDescent="0.25">
      <c r="A107" s="24" t="s">
        <v>227</v>
      </c>
      <c r="B107" s="24" t="s">
        <v>235</v>
      </c>
      <c r="C107" s="26">
        <v>11704109</v>
      </c>
      <c r="D107" s="26">
        <v>12456911</v>
      </c>
      <c r="E107" s="26">
        <v>13268914</v>
      </c>
      <c r="F107" s="26">
        <v>14028870</v>
      </c>
      <c r="G107" s="26">
        <v>14163906</v>
      </c>
      <c r="H107" s="26">
        <v>14298763</v>
      </c>
      <c r="I107" s="26">
        <v>14740356</v>
      </c>
      <c r="J107" s="26">
        <v>15371894</v>
      </c>
      <c r="K107" s="26">
        <v>16088209</v>
      </c>
      <c r="L107" s="26">
        <v>16552518</v>
      </c>
      <c r="M107" s="26">
        <v>16974795</v>
      </c>
      <c r="N107" s="26">
        <v>16953154</v>
      </c>
      <c r="O107" s="26">
        <v>16131492</v>
      </c>
      <c r="P107" s="26">
        <v>16791468</v>
      </c>
      <c r="Q107" s="26">
        <v>17301921</v>
      </c>
      <c r="R107" s="26">
        <v>17885526</v>
      </c>
      <c r="S107" s="26">
        <v>18276861</v>
      </c>
      <c r="T107" s="26">
        <v>18985486</v>
      </c>
      <c r="U107" s="26">
        <v>19573562</v>
      </c>
      <c r="V107" s="26">
        <v>20041447</v>
      </c>
      <c r="W107" s="26">
        <v>20671733</v>
      </c>
      <c r="X107" s="30">
        <v>21377317</v>
      </c>
    </row>
    <row r="108" spans="1:24" x14ac:dyDescent="0.25">
      <c r="A108" s="24" t="s">
        <v>247</v>
      </c>
      <c r="B108" s="24" t="s">
        <v>234</v>
      </c>
      <c r="C108" s="26">
        <v>640868</v>
      </c>
      <c r="D108" s="26">
        <v>755610</v>
      </c>
      <c r="E108" s="26">
        <v>899921</v>
      </c>
      <c r="F108" s="26">
        <v>1054949</v>
      </c>
      <c r="G108" s="26">
        <v>1059869</v>
      </c>
      <c r="H108" s="26">
        <v>1029996</v>
      </c>
      <c r="I108" s="26">
        <v>1053601</v>
      </c>
      <c r="J108" s="26">
        <v>1112792</v>
      </c>
      <c r="K108" s="26">
        <v>1198149</v>
      </c>
      <c r="L108" s="26">
        <v>1290178</v>
      </c>
      <c r="M108" s="26">
        <v>1376782</v>
      </c>
      <c r="N108" s="26">
        <v>1455534</v>
      </c>
      <c r="O108" s="26">
        <v>1418348</v>
      </c>
      <c r="P108" s="26">
        <v>1519964</v>
      </c>
      <c r="Q108" s="26">
        <v>1612347</v>
      </c>
      <c r="R108" s="26">
        <v>1684899</v>
      </c>
      <c r="S108" s="26">
        <v>1744224</v>
      </c>
      <c r="T108" s="26">
        <v>1840921</v>
      </c>
      <c r="U108" s="26">
        <v>1927289</v>
      </c>
      <c r="V108" s="26">
        <v>2060396</v>
      </c>
      <c r="W108" s="26">
        <v>2158406</v>
      </c>
      <c r="X108" s="30">
        <v>2332305</v>
      </c>
    </row>
    <row r="109" spans="1:24" x14ac:dyDescent="0.25">
      <c r="A109" s="61" t="s">
        <v>196</v>
      </c>
      <c r="B109" s="58"/>
      <c r="C109" s="58"/>
      <c r="D109" s="58"/>
      <c r="E109" s="58"/>
      <c r="F109" s="58"/>
      <c r="G109" s="58"/>
      <c r="H109" s="58"/>
      <c r="I109" s="58"/>
      <c r="J109" s="58"/>
      <c r="K109" s="58"/>
      <c r="L109" s="58"/>
      <c r="M109" s="58"/>
      <c r="N109" s="58"/>
      <c r="O109" s="58"/>
      <c r="P109" s="58"/>
      <c r="Q109" s="58"/>
      <c r="R109" s="58"/>
      <c r="S109" s="58"/>
      <c r="T109" s="58"/>
      <c r="U109" s="58"/>
      <c r="V109" s="58"/>
      <c r="W109" s="58"/>
    </row>
    <row r="110" spans="1:24" x14ac:dyDescent="0.25">
      <c r="A110" s="57" t="s">
        <v>245</v>
      </c>
      <c r="B110" s="58"/>
      <c r="C110" s="58"/>
      <c r="D110" s="58"/>
      <c r="E110" s="58"/>
      <c r="F110" s="58"/>
      <c r="G110" s="58"/>
      <c r="H110" s="58"/>
      <c r="I110" s="58"/>
      <c r="J110" s="58"/>
      <c r="K110" s="58"/>
      <c r="L110" s="58"/>
      <c r="M110" s="58"/>
      <c r="N110" s="58"/>
      <c r="O110" s="58"/>
      <c r="P110" s="58"/>
      <c r="Q110" s="58"/>
      <c r="R110" s="58"/>
      <c r="S110" s="58"/>
      <c r="T110" s="58"/>
      <c r="U110" s="58"/>
      <c r="V110" s="58"/>
      <c r="W110" s="58"/>
    </row>
    <row r="111" spans="1:24" x14ac:dyDescent="0.25">
      <c r="A111" s="57" t="s">
        <v>233</v>
      </c>
      <c r="B111" s="58"/>
      <c r="C111" s="58"/>
      <c r="D111" s="58"/>
      <c r="E111" s="58"/>
      <c r="F111" s="58"/>
      <c r="G111" s="58"/>
      <c r="H111" s="58"/>
      <c r="I111" s="58"/>
      <c r="J111" s="58"/>
      <c r="K111" s="58"/>
      <c r="L111" s="58"/>
      <c r="M111" s="58"/>
      <c r="N111" s="58"/>
      <c r="O111" s="58"/>
      <c r="P111" s="58"/>
      <c r="Q111" s="58"/>
      <c r="R111" s="58"/>
      <c r="S111" s="58"/>
      <c r="T111" s="58"/>
      <c r="U111" s="58"/>
      <c r="V111" s="58"/>
      <c r="W111" s="58"/>
    </row>
    <row r="112" spans="1:24" x14ac:dyDescent="0.25">
      <c r="A112" s="57" t="s">
        <v>232</v>
      </c>
      <c r="B112" s="58"/>
      <c r="C112" s="58"/>
      <c r="D112" s="58"/>
      <c r="E112" s="58"/>
      <c r="F112" s="58"/>
      <c r="G112" s="58"/>
      <c r="H112" s="58"/>
      <c r="I112" s="58"/>
      <c r="J112" s="58"/>
      <c r="K112" s="58"/>
      <c r="L112" s="58"/>
      <c r="M112" s="58"/>
      <c r="N112" s="58"/>
      <c r="O112" s="58"/>
      <c r="P112" s="58"/>
      <c r="Q112" s="58"/>
      <c r="R112" s="58"/>
      <c r="S112" s="58"/>
      <c r="T112" s="58"/>
      <c r="U112" s="58"/>
      <c r="V112" s="58"/>
      <c r="W112" s="58"/>
    </row>
    <row r="113" spans="1:23" x14ac:dyDescent="0.25">
      <c r="A113" s="57" t="s">
        <v>231</v>
      </c>
      <c r="B113" s="58"/>
      <c r="C113" s="58"/>
      <c r="D113" s="58"/>
      <c r="E113" s="58"/>
      <c r="F113" s="58"/>
      <c r="G113" s="58"/>
      <c r="H113" s="58"/>
      <c r="I113" s="58"/>
      <c r="J113" s="58"/>
      <c r="K113" s="58"/>
      <c r="L113" s="58"/>
      <c r="M113" s="58"/>
      <c r="N113" s="58"/>
      <c r="O113" s="58"/>
      <c r="P113" s="58"/>
      <c r="Q113" s="58"/>
      <c r="R113" s="58"/>
      <c r="S113" s="58"/>
      <c r="T113" s="58"/>
      <c r="U113" s="58"/>
      <c r="V113" s="58"/>
      <c r="W113" s="58"/>
    </row>
  </sheetData>
  <mergeCells count="10">
    <mergeCell ref="A111:W111"/>
    <mergeCell ref="A112:W112"/>
    <mergeCell ref="A113:W113"/>
    <mergeCell ref="X6"/>
    <mergeCell ref="A109:W109"/>
    <mergeCell ref="A1:X1"/>
    <mergeCell ref="A2:X2"/>
    <mergeCell ref="A3:X3"/>
    <mergeCell ref="A4:X4"/>
    <mergeCell ref="A110:W110"/>
  </mergeCell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GO</vt:lpstr>
      <vt:lpstr>ChainQtyIndexes</vt:lpstr>
      <vt:lpstr>Sheet0_Downloaded fr. BEA</vt:lpstr>
      <vt:lpstr>Downloaded GO</vt:lpstr>
      <vt:lpstr>%ChangeChainQtyIndexes</vt:lpstr>
      <vt:lpstr>ChainPriceIndexes</vt:lpstr>
      <vt:lpstr>%ChangeChainPriceIndexes</vt:lpstr>
      <vt:lpstr>Real 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cp:lastModifiedBy>
  <dcterms:created xsi:type="dcterms:W3CDTF">2011-12-09T20:23:18Z</dcterms:created>
  <dcterms:modified xsi:type="dcterms:W3CDTF">2020-03-09T21:19:46Z</dcterms:modified>
</cp:coreProperties>
</file>