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270" windowWidth="16860" windowHeight="10170" activeTab="1"/>
  </bookViews>
  <sheets>
    <sheet name="Sheet1" sheetId="2" r:id="rId1"/>
    <sheet name="ELECNEA" sheetId="1" r:id="rId2"/>
  </sheets>
  <externalReferences>
    <externalReference r:id="rId3"/>
  </externalReferenc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D136" i="1" l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C136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C135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AI29" i="1"/>
  <c r="AI28" i="1"/>
  <c r="AI27" i="1"/>
  <c r="BM3" i="1" l="1"/>
  <c r="BM4" i="1"/>
  <c r="BM20" i="1"/>
  <c r="BM21" i="1"/>
  <c r="BM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C23" i="1" s="1"/>
  <c r="BD21" i="1"/>
  <c r="BE21" i="1"/>
  <c r="BE23" i="1" s="1"/>
  <c r="BF21" i="1"/>
  <c r="BG21" i="1"/>
  <c r="BG23" i="1" s="1"/>
  <c r="BH21" i="1"/>
  <c r="BI21" i="1"/>
  <c r="BI23" i="1" s="1"/>
  <c r="BJ21" i="1"/>
  <c r="AJ23" i="1"/>
  <c r="AN23" i="1"/>
  <c r="AR23" i="1"/>
  <c r="AW23" i="1"/>
  <c r="BH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I1" i="1"/>
  <c r="BJ1" i="1" s="1"/>
  <c r="AK1" i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AJ1" i="1"/>
  <c r="AI24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2" i="1"/>
  <c r="AG3" i="1"/>
  <c r="AG4" i="1"/>
  <c r="AF5" i="1"/>
  <c r="BM5" i="1" s="1"/>
  <c r="AG5" i="1"/>
  <c r="AF6" i="1"/>
  <c r="BM6" i="1" s="1"/>
  <c r="AG6" i="1"/>
  <c r="AF7" i="1"/>
  <c r="BM7" i="1" s="1"/>
  <c r="AG7" i="1"/>
  <c r="AF8" i="1"/>
  <c r="BM8" i="1" s="1"/>
  <c r="AG8" i="1"/>
  <c r="AF9" i="1"/>
  <c r="BM9" i="1" s="1"/>
  <c r="AG9" i="1"/>
  <c r="AF10" i="1"/>
  <c r="BM10" i="1" s="1"/>
  <c r="AG10" i="1"/>
  <c r="AF11" i="1"/>
  <c r="BM11" i="1" s="1"/>
  <c r="AG11" i="1"/>
  <c r="AF12" i="1"/>
  <c r="BM12" i="1" s="1"/>
  <c r="AG12" i="1"/>
  <c r="AF13" i="1"/>
  <c r="BM13" i="1" s="1"/>
  <c r="AG13" i="1"/>
  <c r="AF14" i="1"/>
  <c r="BM14" i="1" s="1"/>
  <c r="AG14" i="1"/>
  <c r="AF15" i="1"/>
  <c r="BM15" i="1" s="1"/>
  <c r="AG15" i="1"/>
  <c r="AF16" i="1"/>
  <c r="BM16" i="1" s="1"/>
  <c r="AG16" i="1"/>
  <c r="AF17" i="1"/>
  <c r="BM17" i="1" s="1"/>
  <c r="AG17" i="1"/>
  <c r="AF18" i="1"/>
  <c r="BM18" i="1" s="1"/>
  <c r="AG18" i="1"/>
  <c r="AF19" i="1"/>
  <c r="BM19" i="1" s="1"/>
  <c r="AG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3" i="1"/>
  <c r="BA23" i="1" l="1"/>
  <c r="AT23" i="1"/>
  <c r="AP23" i="1"/>
  <c r="AL23" i="1"/>
  <c r="AY23" i="1"/>
  <c r="AU23" i="1"/>
  <c r="AS23" i="1"/>
  <c r="AQ23" i="1"/>
  <c r="AO23" i="1"/>
  <c r="AM23" i="1"/>
  <c r="AK23" i="1"/>
  <c r="BD23" i="1"/>
  <c r="BJ23" i="1"/>
  <c r="BF23" i="1"/>
  <c r="BB23" i="1"/>
  <c r="AZ23" i="1"/>
  <c r="AX23" i="1"/>
  <c r="AV23" i="1"/>
  <c r="AI23" i="1"/>
  <c r="BJ26" i="1"/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6" i="1" l="1"/>
</calcChain>
</file>

<file path=xl/sharedStrings.xml><?xml version="1.0" encoding="utf-8"?>
<sst xmlns="http://schemas.openxmlformats.org/spreadsheetml/2006/main" count="5" uniqueCount="5">
  <si>
    <t>Year</t>
  </si>
  <si>
    <t>NAICS</t>
  </si>
  <si>
    <t>Sum of 1970</t>
  </si>
  <si>
    <t>Sum of NAICS</t>
  </si>
  <si>
    <t>Check with current indicators work (6-28-2012)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</si>
</sst>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_hap2_053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M_Annual_Elec1"/>
      <sheetName val="MECS_Annual_Fuel2"/>
      <sheetName val="elechap2b"/>
      <sheetName val="fallhap2b"/>
      <sheetName val="MECS_Annual_Fuel1"/>
      <sheetName val="MECS_Fuel"/>
      <sheetName val="ASM_Fuel_Cost"/>
      <sheetName val="ASM2"/>
    </sheetNames>
    <sheetDataSet>
      <sheetData sheetId="0"/>
      <sheetData sheetId="1"/>
      <sheetData sheetId="2">
        <row r="2">
          <cell r="W2">
            <v>1</v>
          </cell>
          <cell r="AF2">
            <v>159.971</v>
          </cell>
        </row>
        <row r="3">
          <cell r="W3">
            <v>2</v>
          </cell>
          <cell r="AF3">
            <v>87.089999999999989</v>
          </cell>
        </row>
        <row r="4">
          <cell r="W4">
            <v>3</v>
          </cell>
          <cell r="AF4">
            <v>24.46</v>
          </cell>
        </row>
        <row r="5">
          <cell r="V5">
            <v>321</v>
          </cell>
          <cell r="W5">
            <v>4</v>
          </cell>
          <cell r="AF5">
            <v>57.199999999999996</v>
          </cell>
        </row>
        <row r="6">
          <cell r="V6">
            <v>322</v>
          </cell>
          <cell r="W6">
            <v>5</v>
          </cell>
          <cell r="AF6">
            <v>179.67000000000002</v>
          </cell>
        </row>
        <row r="7">
          <cell r="V7">
            <v>323</v>
          </cell>
          <cell r="W7">
            <v>6</v>
          </cell>
          <cell r="AF7">
            <v>42.25</v>
          </cell>
        </row>
        <row r="8">
          <cell r="V8">
            <v>324</v>
          </cell>
          <cell r="W8">
            <v>7</v>
          </cell>
          <cell r="AF8">
            <v>119.23399999999999</v>
          </cell>
        </row>
        <row r="9">
          <cell r="V9">
            <v>325</v>
          </cell>
          <cell r="W9">
            <v>8</v>
          </cell>
          <cell r="AF9">
            <v>427.74600000000004</v>
          </cell>
        </row>
        <row r="10">
          <cell r="V10">
            <v>326</v>
          </cell>
          <cell r="W10">
            <v>9</v>
          </cell>
          <cell r="AF10">
            <v>102.7</v>
          </cell>
        </row>
        <row r="11">
          <cell r="V11">
            <v>327</v>
          </cell>
          <cell r="W11">
            <v>10</v>
          </cell>
          <cell r="AF11">
            <v>112.48</v>
          </cell>
        </row>
        <row r="12">
          <cell r="V12">
            <v>331</v>
          </cell>
          <cell r="W12">
            <v>11</v>
          </cell>
          <cell r="AF12">
            <v>454.03000000000003</v>
          </cell>
        </row>
        <row r="13">
          <cell r="V13">
            <v>332</v>
          </cell>
          <cell r="W13">
            <v>12</v>
          </cell>
          <cell r="AF13">
            <v>95.451999999999998</v>
          </cell>
        </row>
        <row r="14">
          <cell r="V14">
            <v>333</v>
          </cell>
          <cell r="W14">
            <v>13</v>
          </cell>
          <cell r="AF14">
            <v>91.414999999999992</v>
          </cell>
        </row>
        <row r="15">
          <cell r="V15">
            <v>334</v>
          </cell>
          <cell r="W15">
            <v>14</v>
          </cell>
          <cell r="AF15">
            <v>102.14000000000001</v>
          </cell>
        </row>
        <row r="16">
          <cell r="V16">
            <v>335</v>
          </cell>
          <cell r="W16">
            <v>15</v>
          </cell>
          <cell r="AF16">
            <v>46.959999999999994</v>
          </cell>
        </row>
        <row r="17">
          <cell r="V17">
            <v>336</v>
          </cell>
          <cell r="W17">
            <v>16</v>
          </cell>
          <cell r="AF17">
            <v>117.84</v>
          </cell>
        </row>
        <row r="18">
          <cell r="V18">
            <v>337</v>
          </cell>
          <cell r="W18">
            <v>17</v>
          </cell>
          <cell r="AF18">
            <v>15.267999999999999</v>
          </cell>
        </row>
        <row r="19">
          <cell r="V19">
            <v>339</v>
          </cell>
          <cell r="W19">
            <v>18</v>
          </cell>
          <cell r="AF19">
            <v>11.89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lzer, David B" refreshedDate="41088.61642766204" createdVersion="4" refreshedVersion="4" minRefreshableVersion="3" recordCount="132">
  <cacheSource type="worksheet">
    <worksheetSource ref="A1:AD133" sheet="ELECNEA"/>
  </cacheSource>
  <cacheFields count="30">
    <cacheField name="Year" numFmtId="0">
      <sharedItems containsSemiMixedTypes="0" containsString="0" containsNumber="1" containsInteger="1" minValue="1" maxValue="132"/>
    </cacheField>
    <cacheField name="NAICS" numFmtId="0">
      <sharedItems containsSemiMixedTypes="0" containsString="0" containsNumber="1" containsInteger="1" minValue="311" maxValue="500"/>
    </cacheField>
    <cacheField name="1958" numFmtId="0">
      <sharedItems containsSemiMixedTypes="0" containsString="0" containsNumber="1" minValue="0" maxValue="592.70399999999995" count="120">
        <n v="16.177"/>
        <n v="28.972000000000001"/>
        <n v="2E-3"/>
        <n v="1.7729999999999999"/>
        <n v="4.2240000000000002"/>
        <n v="0.72299999999999998"/>
        <n v="8.2780000000000005"/>
        <n v="1.9239999999999999"/>
        <n v="14.849"/>
        <n v="12.201000000000001"/>
        <n v="0.28000000000000003"/>
        <n v="1.488"/>
        <n v="7.7279999999999998"/>
        <n v="3.62"/>
        <n v="1.8140000000000001"/>
        <n v="16.808"/>
        <n v="2.7360000000000002"/>
        <n v="0.89500000000000002"/>
        <n v="2.2669999999999999"/>
        <n v="0.20599999999999999"/>
        <n v="53.390999999999998"/>
        <n v="1.1160000000000001"/>
        <n v="34.090000000000003"/>
        <n v="3.794"/>
        <n v="1.5029999999999999"/>
        <n v="6.2519999999999998"/>
        <n v="1.044"/>
        <n v="11.667"/>
        <n v="5.3999999999999999E-2"/>
        <n v="0.60399999999999998"/>
        <n v="3.0059999999999998"/>
        <n v="1.4159999999999999"/>
        <n v="21.09"/>
        <n v="18.026"/>
        <n v="3.323"/>
        <n v="10.25"/>
        <n v="245.59800000000001"/>
        <n v="4.91"/>
        <n v="0.35499999999999998"/>
        <n v="3.45"/>
        <n v="4.234"/>
        <n v="2.0680000000000001"/>
        <n v="1.9790000000000001"/>
        <n v="4.7050000000000001"/>
        <n v="1.2350000000000001"/>
        <n v="31.100999999999999"/>
        <n v="0.26300000000000001"/>
        <n v="1.034"/>
        <n v="17.353999999999999"/>
        <n v="0.97199999999999998"/>
        <n v="1.6619999999999999"/>
        <n v="9.0009999999999994"/>
        <n v="17.117999999999999"/>
        <n v="15.351000000000001"/>
        <n v="0"/>
        <n v="75.593999999999994"/>
        <n v="9.9550000000000001"/>
        <n v="1.7709999999999999"/>
        <n v="79.572000000000003"/>
        <n v="27.506"/>
        <n v="2.1560000000000001"/>
        <n v="7.8369999999999997"/>
        <n v="1.726"/>
        <n v="8.8989999999999991"/>
        <n v="1.7370000000000001"/>
        <n v="1.972"/>
        <n v="4.1559999999999997"/>
        <n v="0.85"/>
        <n v="4.1970000000000001"/>
        <n v="2.774"/>
        <n v="4.5380000000000003"/>
        <n v="1.9930000000000001"/>
        <n v="1.6279999999999999"/>
        <n v="2.286"/>
        <n v="8.32"/>
        <n v="0.76300000000000001"/>
        <n v="4.8479999999999999"/>
        <n v="2.59"/>
        <n v="3.4670000000000001"/>
        <n v="3.9609999999999999"/>
        <n v="2.3239999999999998"/>
        <n v="23.952000000000002"/>
        <n v="17.114999999999998"/>
        <n v="4.3470000000000004"/>
        <n v="0.191"/>
        <n v="2.665"/>
        <n v="1.617"/>
        <n v="4.5140000000000002"/>
        <n v="0.14199999999999999"/>
        <n v="1.08"/>
        <n v="0.25900000000000001"/>
        <n v="0.188"/>
        <n v="2.5000000000000001E-2"/>
        <n v="6.3E-2"/>
        <n v="17.885999999999999"/>
        <n v="2.0209999999999999"/>
        <n v="41.395000000000003"/>
        <n v="1.7000000000000001E-2"/>
        <n v="5.6609999999999996"/>
        <n v="2.6379999999999999"/>
        <n v="1.256"/>
        <n v="4.0739999999999998"/>
        <n v="6.452"/>
        <n v="25.553999999999998"/>
        <n v="35.503999999999998"/>
        <n v="77.501000000000005"/>
        <n v="14.867000000000001"/>
        <n v="4.0650000000000004"/>
        <n v="30.161999999999999"/>
        <n v="4.6909999999999998"/>
        <n v="13.972"/>
        <n v="3.35"/>
        <n v="6.883"/>
        <n v="38.779000000000003"/>
        <n v="4.7030000000000003"/>
        <n v="2.3780000000000001"/>
        <n v="592.70399999999995"/>
        <n v="20.782"/>
        <n v="12.125999999999999"/>
        <n v="35.68"/>
      </sharedItems>
    </cacheField>
    <cacheField name="1959" numFmtId="0">
      <sharedItems containsSemiMixedTypes="0" containsString="0" containsNumber="1" minValue="0" maxValue="641.33900000000006"/>
    </cacheField>
    <cacheField name="1960" numFmtId="0">
      <sharedItems containsSemiMixedTypes="0" containsString="0" containsNumber="1" minValue="0" maxValue="704.64200000000005"/>
    </cacheField>
    <cacheField name="1961" numFmtId="0">
      <sharedItems containsSemiMixedTypes="0" containsString="0" containsNumber="1" minValue="0" maxValue="739.202"/>
    </cacheField>
    <cacheField name="1962" numFmtId="0">
      <sharedItems containsSemiMixedTypes="0" containsString="0" containsNumber="1" minValue="0" maxValue="807.572"/>
    </cacheField>
    <cacheField name="1963" numFmtId="0">
      <sharedItems containsSemiMixedTypes="0" containsString="0" containsNumber="1" minValue="0" maxValue="865.37900000000002"/>
    </cacheField>
    <cacheField name="1964" numFmtId="0">
      <sharedItems containsSemiMixedTypes="0" containsString="0" containsNumber="1" minValue="0" maxValue="932.65"/>
    </cacheField>
    <cacheField name="1965" numFmtId="0">
      <sharedItems containsSemiMixedTypes="0" containsString="0" containsNumber="1" minValue="0" maxValue="1003.177"/>
    </cacheField>
    <cacheField name="1966" numFmtId="0">
      <sharedItems containsSemiMixedTypes="0" containsString="0" containsNumber="1" minValue="0" maxValue="1088.45"/>
    </cacheField>
    <cacheField name="1967" numFmtId="0">
      <sharedItems containsSemiMixedTypes="0" containsString="0" containsNumber="1" minValue="0" maxValue="1182.4380000000001"/>
    </cacheField>
    <cacheField name="1968" numFmtId="0">
      <sharedItems containsSemiMixedTypes="0" containsString="0" containsNumber="1" minValue="0" maxValue="1306.5260000000001"/>
    </cacheField>
    <cacheField name="1969" numFmtId="0">
      <sharedItems containsSemiMixedTypes="0" containsString="0" containsNumber="1" minValue="0" maxValue="1438.8340000000001"/>
    </cacheField>
    <cacheField name="1970" numFmtId="0">
      <sharedItems containsSemiMixedTypes="0" containsString="0" containsNumber="1" minValue="0" maxValue="1561.12"/>
    </cacheField>
    <cacheField name="1971" numFmtId="0">
      <sharedItems containsSemiMixedTypes="0" containsString="0" containsNumber="1" minValue="0" maxValue="1652.078"/>
    </cacheField>
    <cacheField name="1972" numFmtId="0">
      <sharedItems containsSemiMixedTypes="0" containsString="0" containsNumber="1" minValue="0" maxValue="1758.489"/>
    </cacheField>
    <cacheField name="1973" numFmtId="0">
      <sharedItems containsSemiMixedTypes="0" containsString="0" containsNumber="1" minValue="0" maxValue="1907.2429999999999"/>
    </cacheField>
    <cacheField name="1974" numFmtId="0">
      <sharedItems containsSemiMixedTypes="0" containsString="0" containsNumber="1" minValue="0" maxValue="1940.78"/>
    </cacheField>
    <cacheField name="1975" numFmtId="0">
      <sharedItems containsSemiMixedTypes="0" containsString="0" containsNumber="1" minValue="0" maxValue="2061.701"/>
    </cacheField>
    <cacheField name="1976" numFmtId="0">
      <sharedItems containsSemiMixedTypes="0" containsString="0" containsNumber="1" minValue="0" maxValue="2145.9549999999999"/>
    </cacheField>
    <cacheField name="1977" numFmtId="0">
      <sharedItems containsSemiMixedTypes="0" containsString="0" containsNumber="1" minValue="0" maxValue="2273.9549999999999"/>
    </cacheField>
    <cacheField name="1978" numFmtId="0">
      <sharedItems containsSemiMixedTypes="0" containsString="0" containsNumber="1" minValue="0" maxValue="2378.0479999999998"/>
    </cacheField>
    <cacheField name="1979" numFmtId="0">
      <sharedItems containsSemiMixedTypes="0" containsString="0" containsNumber="1" minValue="0" maxValue="2372.2240000000002"/>
    </cacheField>
    <cacheField name="1980" numFmtId="0">
      <sharedItems containsSemiMixedTypes="0" containsString="0" containsNumber="1" minValue="0" maxValue="2479.0300000000002"/>
    </cacheField>
    <cacheField name="1981" numFmtId="0">
      <sharedItems containsSemiMixedTypes="0" containsString="0" containsNumber="1" minValue="0" maxValue="2474.5700000000002"/>
    </cacheField>
    <cacheField name="1982" numFmtId="0">
      <sharedItems containsSemiMixedTypes="0" containsString="0" containsNumber="1" minValue="0" maxValue="2495.4209999999998"/>
    </cacheField>
    <cacheField name="1983" numFmtId="0">
      <sharedItems containsSemiMixedTypes="0" containsString="0" containsNumber="1" minValue="0" maxValue="2547.7579999999998"/>
    </cacheField>
    <cacheField name="1984" numFmtId="0">
      <sharedItems containsSemiMixedTypes="0" containsString="0" containsNumber="1" minValue="0" maxValue="2636.326"/>
    </cacheField>
    <cacheField name="1985" numFmtId="0">
      <sharedItems containsSemiMixedTypes="0" containsString="0" containsNumber="1" minValue="0" maxValue="2738.447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n v="1"/>
    <n v="400"/>
    <x v="0"/>
    <n v="19.295000000000002"/>
    <n v="20.974"/>
    <n v="22.39"/>
    <n v="23.068999999999999"/>
    <n v="23.815999999999999"/>
    <n v="24.614000000000001"/>
    <n v="22.484999999999999"/>
    <n v="25.736999999999998"/>
    <n v="26.111999999999998"/>
    <n v="27.989000000000001"/>
    <n v="27.885999999999999"/>
    <n v="29.425000000000001"/>
    <n v="32.216000000000001"/>
    <n v="27.463000000000001"/>
    <n v="26.821000000000002"/>
    <n v="28.068999999999999"/>
    <n v="29.66"/>
    <n v="39.9"/>
    <n v="44.648000000000003"/>
    <n v="54.895000000000003"/>
    <n v="55.744999999999997"/>
    <n v="56.536000000000001"/>
    <n v="51.136000000000003"/>
    <n v="43.08"/>
    <n v="52.024999999999999"/>
    <n v="43.268999999999998"/>
    <n v="39.491"/>
  </r>
  <r>
    <n v="2"/>
    <n v="400"/>
    <x v="1"/>
    <n v="34.311"/>
    <n v="37.972000000000001"/>
    <n v="39.249000000000002"/>
    <n v="40.558999999999997"/>
    <n v="41.801000000000002"/>
    <n v="42.097999999999999"/>
    <n v="45.734999999999999"/>
    <n v="45.601999999999997"/>
    <n v="47.692999999999998"/>
    <n v="49.914999999999999"/>
    <n v="56.134999999999998"/>
    <n v="59.628999999999998"/>
    <n v="61.920999999999999"/>
    <n v="61.558"/>
    <n v="65.108999999999995"/>
    <n v="61.752000000000002"/>
    <n v="61.075000000000003"/>
    <n v="63.631999999999998"/>
    <n v="63.08"/>
    <n v="64.138999999999996"/>
    <n v="76.251999999999995"/>
    <n v="72.099999999999994"/>
    <n v="85.361999999999995"/>
    <n v="72.822999999999993"/>
    <n v="64.355000000000004"/>
    <n v="68.188000000000002"/>
    <n v="65.885999999999996"/>
  </r>
  <r>
    <n v="3"/>
    <n v="400"/>
    <x v="2"/>
    <n v="2E-3"/>
    <n v="2E-3"/>
    <n v="2E-3"/>
    <n v="2E-3"/>
    <n v="2E-3"/>
    <n v="2E-3"/>
    <n v="3.0000000000000001E-3"/>
    <n v="3.0000000000000001E-3"/>
    <n v="4.0000000000000001E-3"/>
    <n v="4.0000000000000001E-3"/>
    <n v="4.0000000000000001E-3"/>
    <n v="4.0000000000000001E-3"/>
    <n v="4.0000000000000001E-3"/>
    <n v="5.0000000000000001E-3"/>
    <n v="6.0000000000000001E-3"/>
    <n v="7.0000000000000001E-3"/>
    <n v="7.0000000000000001E-3"/>
    <n v="8.0000000000000002E-3"/>
    <n v="6.0000000000000001E-3"/>
    <n v="6.0000000000000001E-3"/>
    <n v="5.0000000000000001E-3"/>
    <n v="5.0000000000000001E-3"/>
    <n v="3.0000000000000001E-3"/>
    <n v="2E-3"/>
    <n v="2E-3"/>
    <n v="2E-3"/>
    <n v="2E-3"/>
  </r>
  <r>
    <n v="4"/>
    <n v="400"/>
    <x v="3"/>
    <n v="1.819"/>
    <n v="1.897"/>
    <n v="1.966"/>
    <n v="2.0590000000000002"/>
    <n v="2.0990000000000002"/>
    <n v="2.2490000000000001"/>
    <n v="2.3580000000000001"/>
    <n v="2.4239999999999999"/>
    <n v="2.4900000000000002"/>
    <n v="2.6059999999999999"/>
    <n v="2.6970000000000001"/>
    <n v="2.9369999999999998"/>
    <n v="3.0870000000000002"/>
    <n v="3.2170000000000001"/>
    <n v="3.3820000000000001"/>
    <n v="3.492"/>
    <n v="3.6160000000000001"/>
    <n v="3.8719999999999999"/>
    <n v="4.1609999999999996"/>
    <n v="4.5810000000000004"/>
    <n v="5.0129999999999999"/>
    <n v="5.3869999999999996"/>
    <n v="5.718"/>
    <n v="5.8529999999999998"/>
    <n v="5.9740000000000002"/>
    <n v="6.07"/>
    <n v="6.1769999999999996"/>
  </r>
  <r>
    <n v="5"/>
    <n v="400"/>
    <x v="4"/>
    <n v="4.1139999999999999"/>
    <n v="6.0439999999999996"/>
    <n v="5.5780000000000003"/>
    <n v="5.4889999999999999"/>
    <n v="6.1689999999999996"/>
    <n v="7.867"/>
    <n v="8.93"/>
    <n v="10.701000000000001"/>
    <n v="10.694000000000001"/>
    <n v="11.835000000000001"/>
    <n v="14.067"/>
    <n v="14.896000000000001"/>
    <n v="14.148999999999999"/>
    <n v="15.317"/>
    <n v="20.552"/>
    <n v="21.207999999999998"/>
    <n v="20.768000000000001"/>
    <n v="23.449000000000002"/>
    <n v="19.725999999999999"/>
    <n v="29.065000000000001"/>
    <n v="31.96"/>
    <n v="28.582999999999998"/>
    <n v="29.181999999999999"/>
    <n v="15.781000000000001"/>
    <n v="18.039000000000001"/>
    <n v="26.466999999999999"/>
    <n v="26.812999999999999"/>
  </r>
  <r>
    <n v="6"/>
    <n v="400"/>
    <x v="5"/>
    <n v="1.016"/>
    <n v="1.1759999999999999"/>
    <n v="1.242"/>
    <n v="1.1990000000000001"/>
    <n v="1.099"/>
    <n v="1.0820000000000001"/>
    <n v="0.83899999999999997"/>
    <n v="0.84199999999999997"/>
    <n v="0.95299999999999996"/>
    <n v="1.135"/>
    <n v="1.1359999999999999"/>
    <n v="1.2090000000000001"/>
    <n v="1.228"/>
    <n v="1.3129999999999999"/>
    <n v="1.474"/>
    <n v="1.474"/>
    <n v="1.62"/>
    <n v="1.944"/>
    <n v="2.468"/>
    <n v="3.4060000000000001"/>
    <n v="3.8140000000000001"/>
    <n v="4.8620000000000001"/>
    <n v="4.6589999999999998"/>
    <n v="3.4670000000000001"/>
    <n v="2.944"/>
    <n v="2.4350000000000001"/>
    <n v="1.913"/>
  </r>
  <r>
    <n v="7"/>
    <n v="400"/>
    <x v="6"/>
    <n v="7.8739999999999997"/>
    <n v="9.6630000000000003"/>
    <n v="10.669"/>
    <n v="11.69"/>
    <n v="12.106"/>
    <n v="12.888"/>
    <n v="14.464"/>
    <n v="15.503"/>
    <n v="12.092000000000001"/>
    <n v="14.707000000000001"/>
    <n v="18.113"/>
    <n v="20.933"/>
    <n v="19.637"/>
    <n v="21.419"/>
    <n v="21.471"/>
    <n v="20.765999999999998"/>
    <n v="19.122"/>
    <n v="20.960999999999999"/>
    <n v="20.417000000000002"/>
    <n v="20.190999999999999"/>
    <n v="21.251999999999999"/>
    <n v="19.306000000000001"/>
    <n v="24.542000000000002"/>
    <n v="21.181000000000001"/>
    <n v="21.651"/>
    <n v="25.047999999999998"/>
    <n v="26.097000000000001"/>
  </r>
  <r>
    <n v="8"/>
    <n v="400"/>
    <x v="7"/>
    <n v="1.7729999999999999"/>
    <n v="1.633"/>
    <n v="1.43"/>
    <n v="1.343"/>
    <n v="1.2829999999999999"/>
    <n v="1.0629999999999999"/>
    <n v="1.113"/>
    <n v="0.999"/>
    <n v="0.86399999999999999"/>
    <n v="0.84499999999999997"/>
    <n v="0.86199999999999999"/>
    <n v="0.92"/>
    <n v="0.83599999999999997"/>
    <n v="0.89600000000000002"/>
    <n v="0.82899999999999996"/>
    <n v="0.78300000000000003"/>
    <n v="0.77300000000000002"/>
    <n v="0.74"/>
    <n v="0.68100000000000005"/>
    <n v="0.63200000000000001"/>
    <n v="0.70699999999999996"/>
    <n v="0.72"/>
    <n v="0.67900000000000005"/>
    <n v="0.66600000000000004"/>
    <n v="0.58599999999999997"/>
    <n v="0.62"/>
    <n v="0.57399999999999995"/>
  </r>
  <r>
    <n v="9"/>
    <n v="400"/>
    <x v="8"/>
    <n v="14.976000000000001"/>
    <n v="15.214"/>
    <n v="14.833"/>
    <n v="15.683"/>
    <n v="17.108000000000001"/>
    <n v="15.606"/>
    <n v="18.251999999999999"/>
    <n v="18.678999999999998"/>
    <n v="18.922999999999998"/>
    <n v="19.931000000000001"/>
    <n v="21.789000000000001"/>
    <n v="24.847999999999999"/>
    <n v="24.05"/>
    <n v="27.34"/>
    <n v="27.669"/>
    <n v="28.716000000000001"/>
    <n v="31.367000000000001"/>
    <n v="33.442"/>
    <n v="34.584000000000003"/>
    <n v="34.512"/>
    <n v="41.639000000000003"/>
    <n v="45.753999999999998"/>
    <n v="46.622"/>
    <n v="49.542999999999999"/>
    <n v="47.357999999999997"/>
    <n v="54.597999999999999"/>
    <n v="55.32"/>
  </r>
  <r>
    <n v="10"/>
    <n v="400"/>
    <x v="9"/>
    <n v="13.724"/>
    <n v="14.67"/>
    <n v="15.901999999999999"/>
    <n v="17.216999999999999"/>
    <n v="18.561"/>
    <n v="19.939"/>
    <n v="20.542000000000002"/>
    <n v="21.73"/>
    <n v="27.184999999999999"/>
    <n v="30.423999999999999"/>
    <n v="33.26"/>
    <n v="36.853000000000002"/>
    <n v="38.485999999999997"/>
    <n v="41.015000000000001"/>
    <n v="44.404000000000003"/>
    <n v="46.802"/>
    <n v="48.825000000000003"/>
    <n v="51.694000000000003"/>
    <n v="56.15"/>
    <n v="66.144000000000005"/>
    <n v="71.668000000000006"/>
    <n v="78.838999999999999"/>
    <n v="85.031999999999996"/>
    <n v="91.643000000000001"/>
    <n v="98.902000000000001"/>
    <n v="102.271"/>
    <n v="106.288"/>
  </r>
  <r>
    <n v="11"/>
    <n v="400"/>
    <x v="10"/>
    <n v="0.35099999999999998"/>
    <n v="0.42099999999999999"/>
    <n v="0.48799999999999999"/>
    <n v="0.56499999999999995"/>
    <n v="0.65200000000000002"/>
    <n v="0.79"/>
    <n v="0.93799999999999994"/>
    <n v="1.1220000000000001"/>
    <n v="1.3129999999999999"/>
    <n v="1.389"/>
    <n v="1.4850000000000001"/>
    <n v="1.5509999999999999"/>
    <n v="1.58"/>
    <n v="1.579"/>
    <n v="1.752"/>
    <n v="1.8360000000000001"/>
    <n v="1.859"/>
    <n v="1.996"/>
    <n v="2.1520000000000001"/>
    <n v="2.4540000000000002"/>
    <n v="2.839"/>
    <n v="3.11"/>
    <n v="3.3860000000000001"/>
    <n v="3.399"/>
    <n v="3.3519999999999999"/>
    <n v="3.6429999999999998"/>
    <n v="3.734"/>
  </r>
  <r>
    <n v="12"/>
    <n v="400"/>
    <x v="11"/>
    <n v="1.73"/>
    <n v="1.9530000000000001"/>
    <n v="2.15"/>
    <n v="2.3809999999999998"/>
    <n v="2.6440000000000001"/>
    <n v="2.823"/>
    <n v="3.008"/>
    <n v="3.2719999999999998"/>
    <n v="3.524"/>
    <n v="3.7909999999999999"/>
    <n v="4.1219999999999999"/>
    <n v="4.3810000000000002"/>
    <n v="4.5369999999999999"/>
    <n v="4.6120000000000001"/>
    <n v="5.3520000000000003"/>
    <n v="5.81"/>
    <n v="6.0519999999999996"/>
    <n v="6.657"/>
    <n v="7.319"/>
    <n v="8.2959999999999994"/>
    <n v="9.5470000000000006"/>
    <n v="10.417"/>
    <n v="11.305999999999999"/>
    <n v="11.317"/>
    <n v="11.137"/>
    <n v="12.08"/>
    <n v="12.361000000000001"/>
  </r>
  <r>
    <n v="13"/>
    <n v="400"/>
    <x v="12"/>
    <n v="8.6159999999999997"/>
    <n v="8.9290000000000003"/>
    <n v="9.3070000000000004"/>
    <n v="9.8930000000000007"/>
    <n v="10.625"/>
    <n v="11.557"/>
    <n v="12.548999999999999"/>
    <n v="13.372"/>
    <n v="13.271000000000001"/>
    <n v="14.346"/>
    <n v="15.228999999999999"/>
    <n v="16.119"/>
    <n v="16.757000000000001"/>
    <n v="17.925000000000001"/>
    <n v="20.408999999999999"/>
    <n v="19.940999999999999"/>
    <n v="17.489000000000001"/>
    <n v="18.866"/>
    <n v="20.234000000000002"/>
    <n v="23.465"/>
    <n v="25.234999999999999"/>
    <n v="23.076000000000001"/>
    <n v="21.920999999999999"/>
    <n v="20.27"/>
    <n v="23.465"/>
    <n v="22.902000000000001"/>
    <n v="25.501999999999999"/>
  </r>
  <r>
    <n v="14"/>
    <n v="400"/>
    <x v="13"/>
    <n v="4.24"/>
    <n v="4.556"/>
    <n v="4.8330000000000002"/>
    <n v="5.0919999999999996"/>
    <n v="5.5890000000000004"/>
    <n v="6.5960000000000001"/>
    <n v="7.843"/>
    <n v="9.18"/>
    <n v="9.7729999999999997"/>
    <n v="9.3960000000000008"/>
    <n v="9.3469999999999995"/>
    <n v="9.4949999999999992"/>
    <n v="9.4380000000000006"/>
    <n v="10.036"/>
    <n v="10.726000000000001"/>
    <n v="11.612"/>
    <n v="11.711"/>
    <n v="12.583"/>
    <n v="13.755000000000001"/>
    <n v="14.68"/>
    <n v="16.84"/>
    <n v="17.257999999999999"/>
    <n v="16.623999999999999"/>
    <n v="13.41"/>
    <n v="14.53"/>
    <n v="15.234999999999999"/>
    <n v="13.965999999999999"/>
  </r>
  <r>
    <n v="15"/>
    <n v="400"/>
    <x v="14"/>
    <n v="1.915"/>
    <n v="1.841"/>
    <n v="1.9159999999999999"/>
    <n v="2.06"/>
    <n v="1.988"/>
    <n v="2.0270000000000001"/>
    <n v="1.9039999999999999"/>
    <n v="1.712"/>
    <n v="1.542"/>
    <n v="1.51"/>
    <n v="1.542"/>
    <n v="1.4039999999999999"/>
    <n v="1.26"/>
    <n v="1.331"/>
    <n v="1.5029999999999999"/>
    <n v="1.8779999999999999"/>
    <n v="2.3319999999999999"/>
    <n v="2.6360000000000001"/>
    <n v="3.2090000000000001"/>
    <n v="4.4349999999999996"/>
    <n v="5.5510000000000002"/>
    <n v="8.1649999999999991"/>
    <n v="12.17"/>
    <n v="12.565"/>
    <n v="12.388"/>
    <n v="16.158000000000001"/>
    <n v="15.741"/>
  </r>
  <r>
    <n v="16"/>
    <n v="400"/>
    <x v="15"/>
    <n v="18.274999999999999"/>
    <n v="19.193999999999999"/>
    <n v="20.006"/>
    <n v="21.565000000000001"/>
    <n v="23.032"/>
    <n v="24.175999999999998"/>
    <n v="26.056000000000001"/>
    <n v="26.286000000000001"/>
    <n v="26.609000000000002"/>
    <n v="27.558"/>
    <n v="27.920999999999999"/>
    <n v="27.43"/>
    <n v="29.091999999999999"/>
    <n v="30.57"/>
    <n v="32.607999999999997"/>
    <n v="34.584000000000003"/>
    <n v="34.04"/>
    <n v="34.536000000000001"/>
    <n v="35.36"/>
    <n v="39.57"/>
    <n v="40.140999999999998"/>
    <n v="36.659999999999997"/>
    <n v="36.454999999999998"/>
    <n v="35.292000000000002"/>
    <n v="40.707999999999998"/>
    <n v="48"/>
    <n v="51.38"/>
  </r>
  <r>
    <n v="17"/>
    <n v="400"/>
    <x v="16"/>
    <n v="2.9750000000000001"/>
    <n v="3.387"/>
    <n v="3.53"/>
    <n v="3.51"/>
    <n v="3.7490000000000001"/>
    <n v="3.9359999999999999"/>
    <n v="3.5529999999999999"/>
    <n v="4.2789999999999999"/>
    <n v="4.3319999999999999"/>
    <n v="3.758"/>
    <n v="3.8069999999999999"/>
    <n v="4.4649999999999999"/>
    <n v="3.9670000000000001"/>
    <n v="3.778"/>
    <n v="4.03"/>
    <n v="4.7160000000000002"/>
    <n v="6.0069999999999997"/>
    <n v="6.0949999999999998"/>
    <n v="6.24"/>
    <n v="6.8540000000000001"/>
    <n v="7.6920000000000002"/>
    <n v="8.1709999999999994"/>
    <n v="8.0559999999999992"/>
    <n v="7.2279999999999998"/>
    <n v="8.2949999999999999"/>
    <n v="9.1649999999999991"/>
    <n v="10.823"/>
  </r>
  <r>
    <n v="18"/>
    <n v="332"/>
    <x v="17"/>
    <n v="1.208"/>
    <n v="1.3520000000000001"/>
    <n v="1.524"/>
    <n v="1.6459999999999999"/>
    <n v="1.839"/>
    <n v="1.9059999999999999"/>
    <n v="2.2890000000000001"/>
    <n v="4.3049999999999997"/>
    <n v="8.0429999999999993"/>
    <n v="11.14"/>
    <n v="10.444000000000001"/>
    <n v="8.8770000000000007"/>
    <n v="6.5910000000000002"/>
    <n v="7.2140000000000004"/>
    <n v="6.6909999999999998"/>
    <n v="5.3979999999999997"/>
    <n v="4.6539999999999999"/>
    <n v="4.2080000000000002"/>
    <n v="3.7469999999999999"/>
    <n v="4.7359999999999998"/>
    <n v="4.806"/>
    <n v="5.0259999999999998"/>
    <n v="4.9610000000000003"/>
    <n v="5.0389999999999997"/>
    <n v="4.9000000000000004"/>
    <n v="6.5309999999999997"/>
    <n v="5.806"/>
  </r>
  <r>
    <n v="19"/>
    <n v="336"/>
    <x v="18"/>
    <n v="2.6720000000000002"/>
    <n v="2.6960000000000002"/>
    <n v="2.9740000000000002"/>
    <n v="2.8660000000000001"/>
    <n v="3.0779999999999998"/>
    <n v="3.3210000000000002"/>
    <n v="3.4540000000000002"/>
    <n v="4.4219999999999997"/>
    <n v="5.415"/>
    <n v="5.8760000000000003"/>
    <n v="5.1719999999999997"/>
    <n v="5.75"/>
    <n v="6.1639999999999997"/>
    <n v="6.1619999999999999"/>
    <n v="5.7320000000000002"/>
    <n v="5.859"/>
    <n v="5.4539999999999997"/>
    <n v="5.1040000000000001"/>
    <n v="4.298"/>
    <n v="4.0369999999999999"/>
    <n v="4.0709999999999997"/>
    <n v="3.9289999999999998"/>
    <n v="3.992"/>
    <n v="3.6659999999999999"/>
    <n v="3.9830000000000001"/>
    <n v="4.6449999999999996"/>
    <n v="6.45"/>
  </r>
  <r>
    <n v="20"/>
    <n v="336"/>
    <x v="19"/>
    <n v="0.27300000000000002"/>
    <n v="0.29199999999999998"/>
    <n v="0.33"/>
    <n v="0.35299999999999998"/>
    <n v="0.42899999999999999"/>
    <n v="0.29699999999999999"/>
    <n v="0.21"/>
    <n v="0.311"/>
    <n v="0.47799999999999998"/>
    <n v="0.63100000000000001"/>
    <n v="0.46800000000000003"/>
    <n v="0.502"/>
    <n v="0.59699999999999998"/>
    <n v="0.41799999999999998"/>
    <n v="0.42299999999999999"/>
    <n v="0.439"/>
    <n v="0.49399999999999999"/>
    <n v="0.68200000000000005"/>
    <n v="0.85699999999999998"/>
    <n v="0.68100000000000005"/>
    <n v="0.69299999999999995"/>
    <n v="0.58199999999999996"/>
    <n v="0.59"/>
    <n v="0.70599999999999996"/>
    <n v="0.67900000000000005"/>
    <n v="0.77"/>
    <n v="0.81599999999999995"/>
  </r>
  <r>
    <n v="21"/>
    <n v="311"/>
    <x v="20"/>
    <n v="57.762"/>
    <n v="60.956000000000003"/>
    <n v="63.317"/>
    <n v="65.016000000000005"/>
    <n v="68.247"/>
    <n v="77.694999999999993"/>
    <n v="75.695999999999998"/>
    <n v="80.435000000000002"/>
    <n v="83.257000000000005"/>
    <n v="91.777000000000001"/>
    <n v="99.323999999999998"/>
    <n v="115.108"/>
    <n v="115.279"/>
    <n v="117.29900000000001"/>
    <n v="121.628"/>
    <n v="125.818"/>
    <n v="130.67699999999999"/>
    <n v="133.28100000000001"/>
    <n v="136.63800000000001"/>
    <n v="138.262"/>
    <n v="134.89500000000001"/>
    <n v="140.29599999999999"/>
    <n v="141.352"/>
    <n v="156.77099999999999"/>
    <n v="149.786"/>
    <n v="154.72300000000001"/>
    <n v="154.88399999999999"/>
  </r>
  <r>
    <n v="22"/>
    <n v="311"/>
    <x v="21"/>
    <n v="1.1910000000000001"/>
    <n v="1.252"/>
    <n v="1.286"/>
    <n v="1.3580000000000001"/>
    <n v="1.7430000000000001"/>
    <n v="1.9179999999999999"/>
    <n v="2.0920000000000001"/>
    <n v="2.3029999999999999"/>
    <n v="2.5150000000000001"/>
    <n v="2.5760000000000001"/>
    <n v="2.706"/>
    <n v="2.9039999999999999"/>
    <n v="3.0979999999999999"/>
    <n v="3.2959999999999998"/>
    <n v="3.8690000000000002"/>
    <n v="3.508"/>
    <n v="3.6539999999999999"/>
    <n v="3.835"/>
    <n v="4.2649999999999997"/>
    <n v="4.319"/>
    <n v="4.508"/>
    <n v="4.7530000000000001"/>
    <n v="4.8520000000000003"/>
    <n v="4.9800000000000004"/>
    <n v="5.2030000000000003"/>
    <n v="4.8730000000000002"/>
    <n v="5.0709999999999997"/>
  </r>
  <r>
    <n v="23"/>
    <n v="313"/>
    <x v="22"/>
    <n v="37.450000000000003"/>
    <n v="38.040999999999997"/>
    <n v="38.323999999999998"/>
    <n v="40.146000000000001"/>
    <n v="42.353999999999999"/>
    <n v="45.725000000000001"/>
    <n v="47.942"/>
    <n v="51.658000000000001"/>
    <n v="56.616"/>
    <n v="59.99"/>
    <n v="62.698999999999998"/>
    <n v="62.985999999999997"/>
    <n v="64.682000000000002"/>
    <n v="70.271000000000001"/>
    <n v="73.644999999999996"/>
    <n v="67.831000000000003"/>
    <n v="66.756"/>
    <n v="71.703999999999994"/>
    <n v="70.421000000000006"/>
    <n v="68.212999999999994"/>
    <n v="67.73"/>
    <n v="66.546000000000006"/>
    <n v="66.460999999999999"/>
    <n v="61.899000000000001"/>
    <n v="68.423000000000002"/>
    <n v="68.971000000000004"/>
    <n v="65.905000000000001"/>
  </r>
  <r>
    <n v="24"/>
    <n v="313"/>
    <x v="23"/>
    <n v="4.2240000000000002"/>
    <n v="4.016"/>
    <n v="4.0599999999999996"/>
    <n v="4.4660000000000002"/>
    <n v="4.1219999999999999"/>
    <n v="4.8620000000000001"/>
    <n v="5.585"/>
    <n v="6.125"/>
    <n v="6.6909999999999998"/>
    <n v="7.9569999999999999"/>
    <n v="8.8949999999999996"/>
    <n v="8.9939999999999998"/>
    <n v="9.7210000000000001"/>
    <n v="10.861000000000001"/>
    <n v="11.321"/>
    <n v="10.598000000000001"/>
    <n v="10.167999999999999"/>
    <n v="10.523"/>
    <n v="11.010999999999999"/>
    <n v="11.525"/>
    <n v="10.912000000000001"/>
    <n v="9.9079999999999995"/>
    <n v="10.108000000000001"/>
    <n v="9.6669999999999998"/>
    <n v="10.212"/>
    <n v="11.164999999999999"/>
    <n v="10.833"/>
  </r>
  <r>
    <n v="25"/>
    <n v="313"/>
    <x v="24"/>
    <n v="1.6839999999999999"/>
    <n v="1.6879999999999999"/>
    <n v="1.873"/>
    <n v="2.1440000000000001"/>
    <n v="2.4420000000000002"/>
    <n v="2.9260000000000002"/>
    <n v="3.03"/>
    <n v="3.4849999999999999"/>
    <n v="3.9969999999999999"/>
    <n v="5.5010000000000003"/>
    <n v="6.0119999999999996"/>
    <n v="7.2679999999999998"/>
    <n v="8.0289999999999999"/>
    <n v="10.66"/>
    <n v="11.154999999999999"/>
    <n v="10.257"/>
    <n v="11.005000000000001"/>
    <n v="10.744"/>
    <n v="10.442"/>
    <n v="12.053000000000001"/>
    <n v="11.849"/>
    <n v="11.34"/>
    <n v="10.708"/>
    <n v="9.9359999999999999"/>
    <n v="10.523999999999999"/>
    <n v="10.624000000000001"/>
    <n v="10.353999999999999"/>
  </r>
  <r>
    <n v="26"/>
    <n v="315"/>
    <x v="25"/>
    <n v="6.58"/>
    <n v="6.7430000000000003"/>
    <n v="6.8"/>
    <n v="7.6829999999999998"/>
    <n v="8.1590000000000007"/>
    <n v="9.5009999999999994"/>
    <n v="9.1679999999999993"/>
    <n v="10.057"/>
    <n v="11.33"/>
    <n v="14.326000000000001"/>
    <n v="14.224"/>
    <n v="15.548"/>
    <n v="16.254000000000001"/>
    <n v="19.434000000000001"/>
    <n v="20.228999999999999"/>
    <n v="19.919"/>
    <n v="21.01"/>
    <n v="20.913"/>
    <n v="20.239000000000001"/>
    <n v="18.619"/>
    <n v="16.114999999999998"/>
    <n v="16.766999999999999"/>
    <n v="16.725000000000001"/>
    <n v="17.141999999999999"/>
    <n v="17.100000000000001"/>
    <n v="19.427"/>
    <n v="16.268000000000001"/>
  </r>
  <r>
    <n v="27"/>
    <n v="313"/>
    <x v="26"/>
    <n v="1.177"/>
    <n v="1.252"/>
    <n v="1.331"/>
    <n v="1.4259999999999999"/>
    <n v="1.6579999999999999"/>
    <n v="1.8360000000000001"/>
    <n v="2.177"/>
    <n v="2.4670000000000001"/>
    <n v="2.8180000000000001"/>
    <n v="3.4289999999999998"/>
    <n v="4.3949999999999996"/>
    <n v="5.125"/>
    <n v="6.0259999999999998"/>
    <n v="4.8650000000000002"/>
    <n v="4.8479999999999999"/>
    <n v="4.92"/>
    <n v="5.0259999999999998"/>
    <n v="4.7939999999999996"/>
    <n v="4.681"/>
    <n v="4.3899999999999997"/>
    <n v="4.157"/>
    <n v="3.8740000000000001"/>
    <n v="3.94"/>
    <n v="4.4669999999999996"/>
    <n v="4.2210000000000001"/>
    <n v="4.6180000000000003"/>
    <n v="4.6399999999999997"/>
  </r>
  <r>
    <n v="28"/>
    <n v="321"/>
    <x v="27"/>
    <n v="13.176"/>
    <n v="13.55"/>
    <n v="14.5"/>
    <n v="15.475"/>
    <n v="16.100999999999999"/>
    <n v="18.849"/>
    <n v="18.841000000000001"/>
    <n v="21.606000000000002"/>
    <n v="24.672999999999998"/>
    <n v="29.192"/>
    <n v="31.047999999999998"/>
    <n v="33.850999999999999"/>
    <n v="37.494999999999997"/>
    <n v="43.557000000000002"/>
    <n v="43.908999999999999"/>
    <n v="48.408999999999999"/>
    <n v="47.436999999999998"/>
    <n v="50.87"/>
    <n v="52.893000000000001"/>
    <n v="54.692999999999998"/>
    <n v="52.918999999999997"/>
    <n v="48.268999999999998"/>
    <n v="47.917000000000002"/>
    <n v="48.128"/>
    <n v="50.771000000000001"/>
    <n v="55.353000000000002"/>
    <n v="55.429000000000002"/>
  </r>
  <r>
    <n v="29"/>
    <n v="321"/>
    <x v="28"/>
    <n v="6.6000000000000003E-2"/>
    <n v="7.0000000000000007E-2"/>
    <n v="8.3000000000000004E-2"/>
    <n v="9.0999999999999998E-2"/>
    <n v="0.109"/>
    <n v="0.11899999999999999"/>
    <n v="0.127"/>
    <n v="0.13600000000000001"/>
    <n v="0.14299999999999999"/>
    <n v="0.188"/>
    <n v="0.21299999999999999"/>
    <n v="0.249"/>
    <n v="0.378"/>
    <n v="0.52300000000000002"/>
    <n v="0.54900000000000004"/>
    <n v="0.499"/>
    <n v="0.42399999999999999"/>
    <n v="0.45400000000000001"/>
    <n v="0.51900000000000002"/>
    <n v="0.498"/>
    <n v="0.439"/>
    <n v="0.435"/>
    <n v="0.38200000000000001"/>
    <n v="0.42899999999999999"/>
    <n v="0.42099999999999999"/>
    <n v="0.40899999999999997"/>
    <n v="0.38200000000000001"/>
  </r>
  <r>
    <n v="30"/>
    <n v="321"/>
    <x v="29"/>
    <n v="0.621"/>
    <n v="0.66900000000000004"/>
    <n v="0.71"/>
    <n v="0.747"/>
    <n v="0.624"/>
    <n v="0.60399999999999998"/>
    <n v="0.64500000000000002"/>
    <n v="0.68899999999999995"/>
    <n v="0.67600000000000005"/>
    <n v="0.71299999999999997"/>
    <n v="0.77500000000000002"/>
    <n v="0.71"/>
    <n v="0.7"/>
    <n v="0.82599999999999996"/>
    <n v="0.747"/>
    <n v="0.83899999999999997"/>
    <n v="0.79200000000000004"/>
    <n v="0.877"/>
    <n v="0.68899999999999995"/>
    <n v="0.63600000000000001"/>
    <n v="0.63400000000000001"/>
    <n v="0.56599999999999995"/>
    <n v="0.51"/>
    <n v="0.501"/>
    <n v="0.53100000000000003"/>
    <n v="0.39100000000000001"/>
    <n v="0.44500000000000001"/>
  </r>
  <r>
    <n v="31"/>
    <n v="337"/>
    <x v="30"/>
    <n v="3.4049999999999998"/>
    <n v="3.3849999999999998"/>
    <n v="3.3439999999999999"/>
    <n v="3.6480000000000001"/>
    <n v="3.5619999999999998"/>
    <n v="4.34"/>
    <n v="4.3739999999999997"/>
    <n v="4.78"/>
    <n v="5.0739999999999998"/>
    <n v="5.6429999999999998"/>
    <n v="6.07"/>
    <n v="7.51"/>
    <n v="7.51"/>
    <n v="8.3770000000000007"/>
    <n v="9.1170000000000009"/>
    <n v="8.8409999999999993"/>
    <n v="8.7520000000000007"/>
    <n v="9.1199999999999992"/>
    <n v="9.5640000000000001"/>
    <n v="9.59"/>
    <n v="9.1080000000000005"/>
    <n v="8.8650000000000002"/>
    <n v="8.6660000000000004"/>
    <n v="8.4320000000000004"/>
    <n v="8.5"/>
    <n v="8.7940000000000005"/>
    <n v="8.6389999999999993"/>
  </r>
  <r>
    <n v="32"/>
    <n v="337"/>
    <x v="31"/>
    <n v="1.542"/>
    <n v="1.6279999999999999"/>
    <n v="1.655"/>
    <n v="1.6679999999999999"/>
    <n v="2.016"/>
    <n v="2.04"/>
    <n v="2.4049999999999998"/>
    <n v="2.3610000000000002"/>
    <n v="2.7709999999999999"/>
    <n v="3.3879999999999999"/>
    <n v="4.7729999999999997"/>
    <n v="4.0570000000000004"/>
    <n v="3.968"/>
    <n v="3.45"/>
    <n v="3.859"/>
    <n v="4.8550000000000004"/>
    <n v="4.5039999999999996"/>
    <n v="4.4219999999999997"/>
    <n v="4.7329999999999997"/>
    <n v="4.9279999999999999"/>
    <n v="4.6520000000000001"/>
    <n v="4.6180000000000003"/>
    <n v="5.4710000000000001"/>
    <n v="5.2149999999999999"/>
    <n v="6.0609999999999999"/>
    <n v="6.72"/>
    <n v="6.6289999999999996"/>
  </r>
  <r>
    <n v="33"/>
    <n v="322"/>
    <x v="32"/>
    <n v="23.707000000000001"/>
    <n v="26.16"/>
    <n v="26.587"/>
    <n v="28.298999999999999"/>
    <n v="31.012"/>
    <n v="32.744999999999997"/>
    <n v="36.314"/>
    <n v="40.777000000000001"/>
    <n v="43.595999999999997"/>
    <n v="49.215000000000003"/>
    <n v="53.862000000000002"/>
    <n v="54.595999999999997"/>
    <n v="57.850999999999999"/>
    <n v="61.415999999999997"/>
    <n v="62.597000000000001"/>
    <n v="63.109000000000002"/>
    <n v="60.069000000000003"/>
    <n v="71.311000000000007"/>
    <n v="72.649000000000001"/>
    <n v="72.299000000000007"/>
    <n v="74.504999999999995"/>
    <n v="80.950999999999993"/>
    <n v="85.671000000000006"/>
    <n v="87.966999999999999"/>
    <n v="90.96"/>
    <n v="93.119"/>
    <n v="97.311000000000007"/>
  </r>
  <r>
    <n v="34"/>
    <n v="322"/>
    <x v="33"/>
    <n v="20.37"/>
    <n v="20.827000000000002"/>
    <n v="22.236000000000001"/>
    <n v="24.468"/>
    <n v="26.812000000000001"/>
    <n v="30.756"/>
    <n v="30.562000000000001"/>
    <n v="34.536000000000001"/>
    <n v="37.265999999999998"/>
    <n v="41.588999999999999"/>
    <n v="44.042000000000002"/>
    <n v="47.707000000000001"/>
    <n v="50.408999999999999"/>
    <n v="52.725999999999999"/>
    <n v="55.746000000000002"/>
    <n v="64.248000000000005"/>
    <n v="62.466999999999999"/>
    <n v="65.677999999999997"/>
    <n v="67.707999999999998"/>
    <n v="71.518000000000001"/>
    <n v="71.558000000000007"/>
    <n v="77.242000000000004"/>
    <n v="80.753"/>
    <n v="73.012"/>
    <n v="73.457999999999998"/>
    <n v="77.126000000000005"/>
    <n v="68.715999999999994"/>
  </r>
  <r>
    <n v="35"/>
    <n v="322"/>
    <x v="34"/>
    <n v="3.8109999999999999"/>
    <n v="3.9380000000000002"/>
    <n v="4.4800000000000004"/>
    <n v="4.8620000000000001"/>
    <n v="5.2140000000000004"/>
    <n v="5.79"/>
    <n v="6.3940000000000001"/>
    <n v="7.141"/>
    <n v="7.367"/>
    <n v="8.5370000000000008"/>
    <n v="9.5909999999999993"/>
    <n v="10.567"/>
    <n v="10.853999999999999"/>
    <n v="11.385999999999999"/>
    <n v="11.641999999999999"/>
    <n v="12.092000000000001"/>
    <n v="10.946"/>
    <n v="11.29"/>
    <n v="11.683"/>
    <n v="11.808"/>
    <n v="11.439"/>
    <n v="11.331"/>
    <n v="11.679"/>
    <n v="11.462999999999999"/>
    <n v="12.374000000000001"/>
    <n v="12.657999999999999"/>
    <n v="13.616"/>
  </r>
  <r>
    <n v="36"/>
    <n v="323"/>
    <x v="35"/>
    <n v="11.26"/>
    <n v="11.87"/>
    <n v="12.771000000000001"/>
    <n v="13.696"/>
    <n v="13.986000000000001"/>
    <n v="15.815"/>
    <n v="16.312999999999999"/>
    <n v="17.251000000000001"/>
    <n v="19.847999999999999"/>
    <n v="23.556999999999999"/>
    <n v="25.754000000000001"/>
    <n v="31.045999999999999"/>
    <n v="30.951000000000001"/>
    <n v="31.254000000000001"/>
    <n v="33.393999999999998"/>
    <n v="30.684000000000001"/>
    <n v="33.898000000000003"/>
    <n v="34.54"/>
    <n v="36.011000000000003"/>
    <n v="35.299999999999997"/>
    <n v="32.374000000000002"/>
    <n v="32.944000000000003"/>
    <n v="35.151000000000003"/>
    <n v="36.296999999999997"/>
    <n v="36.463999999999999"/>
    <n v="42.9"/>
    <n v="42.25"/>
  </r>
  <r>
    <n v="37"/>
    <n v="325"/>
    <x v="36"/>
    <n v="251.94399999999999"/>
    <n v="253.83799999999999"/>
    <n v="260.07799999999997"/>
    <n v="253.578"/>
    <n v="261.21800000000002"/>
    <n v="232.107"/>
    <n v="250.04"/>
    <n v="242.56100000000001"/>
    <n v="246.93199999999999"/>
    <n v="239.197"/>
    <n v="238.57599999999999"/>
    <n v="209.60400000000001"/>
    <n v="238.678"/>
    <n v="276.26100000000002"/>
    <n v="297.04399999999998"/>
    <n v="294.42700000000002"/>
    <n v="303.35599999999999"/>
    <n v="350.22699999999998"/>
    <n v="355.017"/>
    <n v="343.30900000000003"/>
    <n v="332.50400000000002"/>
    <n v="299.21300000000002"/>
    <n v="292.53100000000001"/>
    <n v="267.096"/>
    <n v="293.66000000000003"/>
    <n v="316.46899999999999"/>
    <n v="289.85199999999998"/>
  </r>
  <r>
    <n v="38"/>
    <n v="325"/>
    <x v="37"/>
    <n v="6.2709999999999999"/>
    <n v="7.2610000000000001"/>
    <n v="8.1820000000000004"/>
    <n v="9.8330000000000002"/>
    <n v="11.853"/>
    <n v="14.307"/>
    <n v="16.337"/>
    <n v="18.684000000000001"/>
    <n v="21.939"/>
    <n v="22.911999999999999"/>
    <n v="27.02"/>
    <n v="25.036999999999999"/>
    <n v="24.661999999999999"/>
    <n v="24.201000000000001"/>
    <n v="23.908000000000001"/>
    <n v="24.187999999999999"/>
    <n v="26.733000000000001"/>
    <n v="28.783999999999999"/>
    <n v="30.271000000000001"/>
    <n v="29.885999999999999"/>
    <n v="28.302"/>
    <n v="28.797000000000001"/>
    <n v="28.722999999999999"/>
    <n v="25.228000000000002"/>
    <n v="22.324000000000002"/>
    <n v="25.231000000000002"/>
    <n v="24.116"/>
  </r>
  <r>
    <n v="39"/>
    <n v="325"/>
    <x v="38"/>
    <n v="0.38900000000000001"/>
    <n v="0.41599999999999998"/>
    <n v="0.45400000000000001"/>
    <n v="0.47099999999999997"/>
    <n v="0.66200000000000003"/>
    <n v="0.80900000000000005"/>
    <n v="0.93500000000000005"/>
    <n v="1.0609999999999999"/>
    <n v="1.2150000000000001"/>
    <n v="1.351"/>
    <n v="1.532"/>
    <n v="1.7330000000000001"/>
    <n v="1.931"/>
    <n v="2.4089999999999998"/>
    <n v="2.9750000000000001"/>
    <n v="2.9340000000000002"/>
    <n v="2.2519999999999998"/>
    <n v="3.4729999999999999"/>
    <n v="3.2280000000000002"/>
    <n v="3.3650000000000002"/>
    <n v="4.0119999999999996"/>
    <n v="4.1820000000000004"/>
    <n v="5.1230000000000002"/>
    <n v="4.82"/>
    <n v="5.0010000000000003"/>
    <n v="5.5490000000000004"/>
    <n v="5.4379999999999997"/>
  </r>
  <r>
    <n v="40"/>
    <n v="325"/>
    <x v="39"/>
    <n v="3.6779999999999999"/>
    <n v="3.8250000000000002"/>
    <n v="4.03"/>
    <n v="4.0940000000000003"/>
    <n v="4.7089999999999996"/>
    <n v="5.1449999999999996"/>
    <n v="5.5890000000000004"/>
    <n v="6.0529999999999999"/>
    <n v="6.7350000000000003"/>
    <n v="7.7619999999999996"/>
    <n v="9.0419999999999998"/>
    <n v="9.4550000000000001"/>
    <n v="9.5839999999999996"/>
    <n v="10.816000000000001"/>
    <n v="10.864000000000001"/>
    <n v="9.2880000000000003"/>
    <n v="9.0210000000000008"/>
    <n v="9.5779999999999994"/>
    <n v="9.7720000000000002"/>
    <n v="10.401999999999999"/>
    <n v="13.603999999999999"/>
    <n v="9.6129999999999995"/>
    <n v="11.003"/>
    <n v="10.515000000000001"/>
    <n v="10.304"/>
    <n v="12.231"/>
    <n v="12.063000000000001"/>
  </r>
  <r>
    <n v="41"/>
    <n v="325"/>
    <x v="40"/>
    <n v="4.9710000000000001"/>
    <n v="5.4109999999999996"/>
    <n v="5.5"/>
    <n v="6.1109999999999998"/>
    <n v="6.8140000000000001"/>
    <n v="7.4690000000000003"/>
    <n v="8.4890000000000008"/>
    <n v="10.276999999999999"/>
    <n v="12.488"/>
    <n v="12.603999999999999"/>
    <n v="15.391999999999999"/>
    <n v="17.483000000000001"/>
    <n v="17.702000000000002"/>
    <n v="24.15"/>
    <n v="25.821999999999999"/>
    <n v="27.327000000000002"/>
    <n v="24.881"/>
    <n v="28.003"/>
    <n v="31.38"/>
    <n v="34.112000000000002"/>
    <n v="41.52"/>
    <n v="40.552999999999997"/>
    <n v="41.814999999999998"/>
    <n v="35.343000000000004"/>
    <n v="34.612000000000002"/>
    <n v="37.738999999999997"/>
    <n v="40.417000000000002"/>
  </r>
  <r>
    <n v="42"/>
    <n v="325"/>
    <x v="41"/>
    <n v="2.464"/>
    <n v="2.6720000000000002"/>
    <n v="2.7360000000000002"/>
    <n v="3.0779999999999998"/>
    <n v="3.3439999999999999"/>
    <n v="3.5830000000000002"/>
    <n v="3.9889999999999999"/>
    <n v="4.7729999999999997"/>
    <n v="5.3570000000000002"/>
    <n v="5.34"/>
    <n v="6.23"/>
    <n v="6.7249999999999996"/>
    <n v="6.6429999999999998"/>
    <n v="5.62"/>
    <n v="6.2539999999999996"/>
    <n v="5.77"/>
    <n v="4.1459999999999999"/>
    <n v="4.4589999999999996"/>
    <n v="4.5380000000000003"/>
    <n v="4.6970000000000001"/>
    <n v="5.3949999999999996"/>
    <n v="4.8360000000000003"/>
    <n v="4.9119999999999999"/>
    <n v="5.0359999999999996"/>
    <n v="4.8490000000000002"/>
    <n v="4.7770000000000001"/>
    <n v="4.3719999999999999"/>
  </r>
  <r>
    <n v="43"/>
    <n v="325"/>
    <x v="42"/>
    <n v="2.3370000000000002"/>
    <n v="2.7229999999999999"/>
    <n v="3.2759999999999998"/>
    <n v="4.1050000000000004"/>
    <n v="4.8280000000000003"/>
    <n v="5.7560000000000002"/>
    <n v="7.2539999999999996"/>
    <n v="8.6289999999999996"/>
    <n v="10.276999999999999"/>
    <n v="12.664999999999999"/>
    <n v="13.808999999999999"/>
    <n v="17.21"/>
    <n v="18.268000000000001"/>
    <n v="20.622"/>
    <n v="22.39"/>
    <n v="25.367999999999999"/>
    <n v="22.762"/>
    <n v="24.795000000000002"/>
    <n v="27.486999999999998"/>
    <n v="27.347000000000001"/>
    <n v="28.335000000000001"/>
    <n v="26.048999999999999"/>
    <n v="25.905000000000001"/>
    <n v="23.297999999999998"/>
    <n v="24.286999999999999"/>
    <n v="24.233000000000001"/>
    <n v="23.92"/>
  </r>
  <r>
    <n v="44"/>
    <n v="325"/>
    <x v="43"/>
    <n v="5.3810000000000002"/>
    <n v="5.5890000000000004"/>
    <n v="5.9880000000000004"/>
    <n v="6.5750000000000002"/>
    <n v="7.0940000000000003"/>
    <n v="7.4210000000000003"/>
    <n v="8.0830000000000002"/>
    <n v="8.6669999999999998"/>
    <n v="9.3450000000000006"/>
    <n v="10.512"/>
    <n v="11.884"/>
    <n v="13.112"/>
    <n v="14.29"/>
    <n v="16.074000000000002"/>
    <n v="17.062999999999999"/>
    <n v="17.827999999999999"/>
    <n v="18.004999999999999"/>
    <n v="19.042000000000002"/>
    <n v="19.991"/>
    <n v="21.507000000000001"/>
    <n v="21.602"/>
    <n v="22.739000000000001"/>
    <n v="23.771999999999998"/>
    <n v="24.361999999999998"/>
    <n v="23.991"/>
    <n v="24.672000000000001"/>
    <n v="24.276"/>
  </r>
  <r>
    <n v="45"/>
    <n v="325"/>
    <x v="44"/>
    <n v="1.44"/>
    <n v="1.413"/>
    <n v="1.3919999999999999"/>
    <n v="1.484"/>
    <n v="1.6379999999999999"/>
    <n v="1.7330000000000001"/>
    <n v="1.911"/>
    <n v="2.0680000000000001"/>
    <n v="2.0099999999999998"/>
    <n v="2.1429999999999998"/>
    <n v="2.2309999999999999"/>
    <n v="2.6"/>
    <n v="2.62"/>
    <n v="3.0470000000000002"/>
    <n v="3.1080000000000001"/>
    <n v="3.085"/>
    <n v="3.2690000000000001"/>
    <n v="3.3610000000000002"/>
    <n v="3.4630000000000001"/>
    <n v="3.6259999999999999"/>
    <n v="3.105"/>
    <n v="2.992"/>
    <n v="2.9969999999999999"/>
    <n v="2.722"/>
    <n v="3.3149999999999999"/>
    <n v="3.335"/>
    <n v="3.2360000000000002"/>
  </r>
  <r>
    <n v="46"/>
    <n v="324"/>
    <x v="45"/>
    <n v="33.950000000000003"/>
    <n v="36.040999999999997"/>
    <n v="38.981999999999999"/>
    <n v="41.445999999999998"/>
    <n v="45.776000000000003"/>
    <n v="48.12"/>
    <n v="49.505000000000003"/>
    <n v="51.405999999999999"/>
    <n v="59.622"/>
    <n v="65.861999999999995"/>
    <n v="70.822999999999993"/>
    <n v="71.525999999999996"/>
    <n v="76.852000000000004"/>
    <n v="80.92"/>
    <n v="84.738"/>
    <n v="88.111999999999995"/>
    <n v="85.105999999999995"/>
    <n v="89.658000000000001"/>
    <n v="97.180999999999997"/>
    <n v="97.338999999999999"/>
    <n v="101.971"/>
    <n v="104.09699999999999"/>
    <n v="105.649"/>
    <n v="110.246"/>
    <n v="107.89400000000001"/>
    <n v="112.899"/>
    <n v="113.316"/>
  </r>
  <r>
    <n v="47"/>
    <n v="324"/>
    <x v="46"/>
    <n v="0.27300000000000002"/>
    <n v="0.27"/>
    <n v="0.26600000000000001"/>
    <n v="0.26600000000000001"/>
    <n v="0.28299999999999997"/>
    <n v="0.30399999999999999"/>
    <n v="0.307"/>
    <n v="0.317"/>
    <n v="0.34499999999999997"/>
    <n v="0.40300000000000002"/>
    <n v="0.46400000000000002"/>
    <n v="0.56000000000000005"/>
    <n v="0.57299999999999995"/>
    <n v="0.6"/>
    <n v="0.64800000000000002"/>
    <n v="0.80200000000000005"/>
    <n v="0.78100000000000003"/>
    <n v="0.86"/>
    <n v="1.0169999999999999"/>
    <n v="0.99099999999999999"/>
    <n v="1.1479999999999999"/>
    <n v="1.125"/>
    <n v="1.175"/>
    <n v="1.1850000000000001"/>
    <n v="1.349"/>
    <n v="1.4339999999999999"/>
    <n v="1.3280000000000001"/>
  </r>
  <r>
    <n v="48"/>
    <n v="324"/>
    <x v="47"/>
    <n v="1.365"/>
    <n v="1.675"/>
    <n v="1.8360000000000001"/>
    <n v="1.4570000000000001"/>
    <n v="1.6379999999999999"/>
    <n v="1.89"/>
    <n v="2.02"/>
    <n v="2.0369999999999999"/>
    <n v="2.085"/>
    <n v="2.4670000000000001"/>
    <n v="2.6240000000000001"/>
    <n v="2.9"/>
    <n v="3.0640000000000001"/>
    <n v="3.1589999999999998"/>
    <n v="3.34"/>
    <n v="4.03"/>
    <n v="4.1870000000000003"/>
    <n v="4.04"/>
    <n v="4.6849999999999996"/>
    <n v="4.9240000000000004"/>
    <n v="4.5990000000000002"/>
    <n v="4.6859999999999999"/>
    <n v="4.2240000000000002"/>
    <n v="5.2089999999999996"/>
    <n v="4.8680000000000003"/>
    <n v="4.3949999999999996"/>
    <n v="4.6059999999999999"/>
  </r>
  <r>
    <n v="49"/>
    <n v="326"/>
    <x v="48"/>
    <n v="19.643000000000001"/>
    <n v="20.597999999999999"/>
    <n v="21.404"/>
    <n v="24.021000000000001"/>
    <n v="25.259"/>
    <n v="27.548999999999999"/>
    <n v="31.247"/>
    <n v="38.389000000000003"/>
    <n v="36.475000000000001"/>
    <n v="43.295000000000002"/>
    <n v="47.607999999999997"/>
    <n v="50.732999999999997"/>
    <n v="55.055999999999997"/>
    <n v="61.726999999999997"/>
    <n v="68.227000000000004"/>
    <n v="64.739999999999995"/>
    <n v="64.122"/>
    <n v="67.387"/>
    <n v="76.965000000000003"/>
    <n v="78.375"/>
    <n v="77.924999999999997"/>
    <n v="73.906999999999996"/>
    <n v="78.180000000000007"/>
    <n v="105.07899999999999"/>
    <n v="109.32"/>
    <n v="100.827"/>
    <n v="102.71"/>
  </r>
  <r>
    <n v="50"/>
    <n v="315"/>
    <x v="49"/>
    <n v="1.054"/>
    <n v="1.0920000000000001"/>
    <n v="1.0820000000000001"/>
    <n v="1.133"/>
    <n v="1.208"/>
    <n v="1.2450000000000001"/>
    <n v="1.3440000000000001"/>
    <n v="1.3240000000000001"/>
    <n v="1.409"/>
    <n v="1.389"/>
    <n v="1.28"/>
    <n v="1.194"/>
    <n v="1.2390000000000001"/>
    <n v="1.222"/>
    <n v="1.2010000000000001"/>
    <n v="1.0680000000000001"/>
    <n v="1.242"/>
    <n v="1.2689999999999999"/>
    <n v="1.266"/>
    <n v="1.3049999999999999"/>
    <n v="1.141"/>
    <n v="1.385"/>
    <n v="1.173"/>
    <n v="1.105"/>
    <n v="1.077"/>
    <n v="1.0629999999999999"/>
    <n v="0.997"/>
  </r>
  <r>
    <n v="51"/>
    <n v="315"/>
    <x v="50"/>
    <n v="1.645"/>
    <n v="1.6140000000000001"/>
    <n v="1.7569999999999999"/>
    <n v="1.89"/>
    <n v="1.9690000000000001"/>
    <n v="2.044"/>
    <n v="2.2490000000000001"/>
    <n v="2.7360000000000002"/>
    <n v="3.0910000000000002"/>
    <n v="3.5419999999999998"/>
    <n v="3.835"/>
    <n v="4.9240000000000004"/>
    <n v="3.8220000000000001"/>
    <n v="4.2"/>
    <n v="4.2210000000000001"/>
    <n v="4.0570000000000004"/>
    <n v="3.968"/>
    <n v="3.883"/>
    <n v="3.569"/>
    <n v="3.444"/>
    <n v="3.1970000000000001"/>
    <n v="3.2589999999999999"/>
    <n v="3.3330000000000002"/>
    <n v="2.9750000000000001"/>
    <n v="3.0150000000000001"/>
    <n v="2.9790000000000001"/>
    <n v="2.5529999999999999"/>
  </r>
  <r>
    <n v="52"/>
    <n v="327"/>
    <x v="51"/>
    <n v="10.805999999999999"/>
    <n v="11.26"/>
    <n v="11.413"/>
    <n v="12.497999999999999"/>
    <n v="12.962"/>
    <n v="13.877000000000001"/>
    <n v="15.167"/>
    <n v="16.452999999999999"/>
    <n v="16.617000000000001"/>
    <n v="16.617000000000001"/>
    <n v="19.984000000000002"/>
    <n v="21.404"/>
    <n v="22.26"/>
    <n v="24.402999999999999"/>
    <n v="26.405999999999999"/>
    <n v="26.675000000000001"/>
    <n v="27.061"/>
    <n v="29.292000000000002"/>
    <n v="30.475999999999999"/>
    <n v="32.381999999999998"/>
    <n v="32.509"/>
    <n v="31.478000000000002"/>
    <n v="32.354999999999997"/>
    <n v="31.186"/>
    <n v="30.606999999999999"/>
    <n v="31.195"/>
    <n v="30.425000000000001"/>
  </r>
  <r>
    <n v="53"/>
    <n v="327"/>
    <x v="52"/>
    <n v="18.271000000000001"/>
    <n v="18.503"/>
    <n v="19.032"/>
    <n v="20.175000000000001"/>
    <n v="22.245999999999999"/>
    <n v="23.574000000000002"/>
    <n v="24.876999999999999"/>
    <n v="26.053999999999998"/>
    <n v="25.573"/>
    <n v="26.795000000000002"/>
    <n v="28.327000000000002"/>
    <n v="28.411999999999999"/>
    <n v="29.053000000000001"/>
    <n v="32.343000000000004"/>
    <n v="33.462000000000003"/>
    <n v="33.795999999999999"/>
    <n v="30.004999999999999"/>
    <n v="31.186"/>
    <n v="33.515999999999998"/>
    <n v="35.53"/>
    <n v="35.238"/>
    <n v="31.52"/>
    <n v="30.446000000000002"/>
    <n v="28.731999999999999"/>
    <n v="28.355"/>
    <n v="31.152000000000001"/>
    <n v="32.088000000000001"/>
  </r>
  <r>
    <n v="54"/>
    <n v="327"/>
    <x v="53"/>
    <n v="19.029"/>
    <n v="19.701000000000001"/>
    <n v="19.861000000000001"/>
    <n v="20.734999999999999"/>
    <n v="20.745000000000001"/>
    <n v="23.253"/>
    <n v="24.109000000000002"/>
    <n v="35.939"/>
    <n v="25.074999999999999"/>
    <n v="33.423999999999999"/>
    <n v="32.673999999999999"/>
    <n v="33.131"/>
    <n v="33.895000000000003"/>
    <n v="36.103000000000002"/>
    <n v="37.89"/>
    <n v="38.524999999999999"/>
    <n v="37.784999999999997"/>
    <n v="39.276000000000003"/>
    <n v="41.524000000000001"/>
    <n v="43.844999999999999"/>
    <n v="44.8"/>
    <n v="41.087000000000003"/>
    <n v="39.93"/>
    <n v="35.186999999999998"/>
    <n v="36.395000000000003"/>
    <n v="40.159999999999997"/>
    <n v="49.957999999999998"/>
  </r>
  <r>
    <n v="55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n v="331"/>
    <x v="55"/>
    <n v="85.706999999999994"/>
    <n v="92.313000000000002"/>
    <n v="97.692999999999998"/>
    <n v="100.126"/>
    <n v="106.967"/>
    <n v="123.512"/>
    <n v="131.99799999999999"/>
    <n v="143.001"/>
    <n v="152.173"/>
    <n v="160.566"/>
    <n v="174.58699999999999"/>
    <n v="168.71799999999999"/>
    <n v="170.369"/>
    <n v="175.6"/>
    <n v="203.30199999999999"/>
    <n v="209.94900000000001"/>
    <n v="174.66499999999999"/>
    <n v="186.447"/>
    <n v="199.989"/>
    <n v="211.31299999999999"/>
    <n v="219.24"/>
    <n v="193.23"/>
    <n v="203.084"/>
    <n v="143.90100000000001"/>
    <n v="136.148"/>
    <n v="164.52799999999999"/>
    <n v="158.809"/>
  </r>
  <r>
    <n v="57"/>
    <n v="331"/>
    <x v="56"/>
    <n v="12.551"/>
    <n v="12.13"/>
    <n v="12.122"/>
    <n v="13.461"/>
    <n v="15.205"/>
    <n v="17.867999999999999"/>
    <n v="19.702999999999999"/>
    <n v="21.981999999999999"/>
    <n v="22.347000000000001"/>
    <n v="24.593"/>
    <n v="28.007000000000001"/>
    <n v="28.792000000000002"/>
    <n v="30.876000000000001"/>
    <n v="35.116999999999997"/>
    <n v="41.237000000000002"/>
    <n v="41.197000000000003"/>
    <n v="40.758000000000003"/>
    <n v="43.204000000000001"/>
    <n v="45.924999999999997"/>
    <n v="50.96"/>
    <n v="53.222000000000001"/>
    <n v="45.021000000000001"/>
    <n v="44.844999999999999"/>
    <n v="34.847999999999999"/>
    <n v="32.095999999999997"/>
    <n v="39.860999999999997"/>
    <n v="36.917000000000002"/>
  </r>
  <r>
    <n v="58"/>
    <n v="332"/>
    <x v="57"/>
    <n v="2.2490000000000001"/>
    <n v="2.2570000000000001"/>
    <n v="2.2170000000000001"/>
    <n v="2.6549999999999998"/>
    <n v="2.4529999999999998"/>
    <n v="2.8679999999999999"/>
    <n v="3.3170000000000002"/>
    <n v="4.1529999999999996"/>
    <n v="4.242"/>
    <n v="4.3129999999999997"/>
    <n v="4.5880000000000001"/>
    <n v="4.5250000000000004"/>
    <n v="4.3810000000000002"/>
    <n v="4.2919999999999998"/>
    <n v="5.1589999999999998"/>
    <n v="4.9669999999999996"/>
    <n v="4.9859999999999998"/>
    <n v="5.0579999999999998"/>
    <n v="5.391"/>
    <n v="5.1369999999999996"/>
    <n v="5.673"/>
    <n v="5.25"/>
    <n v="5.2830000000000004"/>
    <n v="4.4489999999999998"/>
    <n v="4.2779999999999996"/>
    <n v="5.5810000000000004"/>
    <n v="5.55"/>
  </r>
  <r>
    <n v="59"/>
    <n v="331"/>
    <x v="58"/>
    <n v="103.524"/>
    <n v="108.59099999999999"/>
    <n v="102.27500000000001"/>
    <n v="113.375"/>
    <n v="122.45099999999999"/>
    <n v="126.248"/>
    <n v="138.21100000000001"/>
    <n v="141.92699999999999"/>
    <n v="159.62799999999999"/>
    <n v="155.16499999999999"/>
    <n v="179.54400000000001"/>
    <n v="170.51900000000001"/>
    <n v="158.233"/>
    <n v="175.767"/>
    <n v="217.42400000000001"/>
    <n v="255.91499999999999"/>
    <n v="211.09200000000001"/>
    <n v="225.01599999999999"/>
    <n v="244.68600000000001"/>
    <n v="250.74100000000001"/>
    <n v="261.19400000000002"/>
    <n v="262.09899999999999"/>
    <n v="256.62900000000002"/>
    <n v="177.24299999999999"/>
    <n v="180.39099999999999"/>
    <n v="216.38800000000001"/>
    <n v="189.797"/>
  </r>
  <r>
    <n v="60"/>
    <n v="331"/>
    <x v="59"/>
    <n v="29.584"/>
    <n v="29.427"/>
    <n v="32.067999999999998"/>
    <n v="35.143000000000001"/>
    <n v="33.347999999999999"/>
    <n v="38.042999999999999"/>
    <n v="47.103000000000002"/>
    <n v="58.756999999999998"/>
    <n v="51.591000000000001"/>
    <n v="57.6"/>
    <n v="58.320999999999998"/>
    <n v="70.078000000000003"/>
    <n v="62.877000000000002"/>
    <n v="65.265000000000001"/>
    <n v="69.960999999999999"/>
    <n v="71.222999999999999"/>
    <n v="63.484999999999999"/>
    <n v="72.616"/>
    <n v="71.122"/>
    <n v="73.494"/>
    <n v="76.918999999999997"/>
    <n v="75.542000000000002"/>
    <n v="76.450999999999993"/>
    <n v="64.421999999999997"/>
    <n v="61.829000000000001"/>
    <n v="69.247"/>
    <n v="68.507999999999996"/>
  </r>
  <r>
    <n v="61"/>
    <n v="332"/>
    <x v="60"/>
    <n v="2.3679999999999999"/>
    <n v="2.4359999999999999"/>
    <n v="2.641"/>
    <n v="2.6890000000000001"/>
    <n v="2.76"/>
    <n v="3.0059999999999998"/>
    <n v="3.2589999999999999"/>
    <n v="3.5249999999999999"/>
    <n v="3.927"/>
    <n v="4.6230000000000002"/>
    <n v="5.0330000000000004"/>
    <n v="5.548"/>
    <n v="5.8109999999999999"/>
    <n v="6.1180000000000003"/>
    <n v="6.5170000000000003"/>
    <n v="6.4930000000000003"/>
    <n v="6.2919999999999998"/>
    <n v="7.0250000000000004"/>
    <n v="7.476"/>
    <n v="7.5919999999999996"/>
    <n v="7.7009999999999996"/>
    <n v="7.3460000000000001"/>
    <n v="7.4509999999999996"/>
    <n v="8.202"/>
    <n v="8.2390000000000008"/>
    <n v="8.5009999999999994"/>
    <n v="7.9729999999999999"/>
  </r>
  <r>
    <n v="62"/>
    <n v="332"/>
    <x v="61"/>
    <n v="7.8"/>
    <n v="8.3800000000000008"/>
    <n v="8.9529999999999994"/>
    <n v="9.0250000000000004"/>
    <n v="9.6010000000000009"/>
    <n v="10.635"/>
    <n v="10.884"/>
    <n v="11.553000000000001"/>
    <n v="14.191000000000001"/>
    <n v="14.933999999999999"/>
    <n v="16.097999999999999"/>
    <n v="18.847999999999999"/>
    <n v="17.954000000000001"/>
    <n v="18.971"/>
    <n v="19.332999999999998"/>
    <n v="19.632999999999999"/>
    <n v="19.991"/>
    <n v="20.536999999999999"/>
    <n v="20.710999999999999"/>
    <n v="20.088999999999999"/>
    <n v="20.161000000000001"/>
    <n v="20.007000000000001"/>
    <n v="19.969000000000001"/>
    <n v="22.509"/>
    <n v="19.760000000000002"/>
    <n v="19.606999999999999"/>
    <n v="19.574999999999999"/>
  </r>
  <r>
    <n v="63"/>
    <n v="332"/>
    <x v="62"/>
    <n v="2.2029999999999998"/>
    <n v="2.073"/>
    <n v="1.875"/>
    <n v="1.911"/>
    <n v="2.0840000000000001"/>
    <n v="2.411"/>
    <n v="2.512"/>
    <n v="3.0910000000000002"/>
    <n v="4.7619999999999996"/>
    <n v="5.1550000000000002"/>
    <n v="5.5739999999999998"/>
    <n v="5.2389999999999999"/>
    <n v="4.8890000000000002"/>
    <n v="5.625"/>
    <n v="6.375"/>
    <n v="6.274"/>
    <n v="5.2"/>
    <n v="5.5670000000000002"/>
    <n v="5.6669999999999998"/>
    <n v="5.6790000000000003"/>
    <n v="5.5750000000000002"/>
    <n v="5.45"/>
    <n v="5.4649999999999999"/>
    <n v="4.2"/>
    <n v="4.0430000000000001"/>
    <n v="5.1340000000000003"/>
    <n v="5.0730000000000004"/>
  </r>
  <r>
    <n v="64"/>
    <n v="332"/>
    <x v="39"/>
    <n v="4.2329999999999997"/>
    <n v="4.3140000000000001"/>
    <n v="4.0750000000000002"/>
    <n v="4.5350000000000001"/>
    <n v="4.907"/>
    <n v="5.3369999999999997"/>
    <n v="5.8"/>
    <n v="6.548"/>
    <n v="9.8689999999999998"/>
    <n v="11.65"/>
    <n v="12.872"/>
    <n v="12.558999999999999"/>
    <n v="13.222"/>
    <n v="15.000999999999999"/>
    <n v="15.612"/>
    <n v="14.444000000000001"/>
    <n v="13.754"/>
    <n v="15.618"/>
    <n v="15.727"/>
    <n v="15.717000000000001"/>
    <n v="15.36"/>
    <n v="13.67"/>
    <n v="13.579000000000001"/>
    <n v="13.17"/>
    <n v="14.967000000000001"/>
    <n v="24.562000000000001"/>
    <n v="17.606000000000002"/>
  </r>
  <r>
    <n v="65"/>
    <n v="332"/>
    <x v="63"/>
    <n v="10.327999999999999"/>
    <n v="10.315"/>
    <n v="10.41"/>
    <n v="11.917999999999999"/>
    <n v="12.348000000000001"/>
    <n v="13.651"/>
    <n v="15.613"/>
    <n v="16.882999999999999"/>
    <n v="17.149000000000001"/>
    <n v="19.353000000000002"/>
    <n v="22.263999999999999"/>
    <n v="25.43"/>
    <n v="25.416"/>
    <n v="24.975999999999999"/>
    <n v="27.702000000000002"/>
    <n v="28.241"/>
    <n v="28.353999999999999"/>
    <n v="29.794"/>
    <n v="31.111000000000001"/>
    <n v="31.02"/>
    <n v="30.445"/>
    <n v="29.641999999999999"/>
    <n v="30.431000000000001"/>
    <n v="29.545000000000002"/>
    <n v="28.545999999999999"/>
    <n v="33.719000000000001"/>
    <n v="33.866"/>
  </r>
  <r>
    <n v="66"/>
    <n v="332"/>
    <x v="64"/>
    <n v="2.0099999999999998"/>
    <n v="1.9450000000000001"/>
    <n v="2.0339999999999998"/>
    <n v="2.5419999999999998"/>
    <n v="2.8079999999999998"/>
    <n v="3.194"/>
    <n v="3.5379999999999998"/>
    <n v="4.0359999999999996"/>
    <n v="4.1589999999999998"/>
    <n v="4.63"/>
    <n v="5.5309999999999997"/>
    <n v="5.4560000000000004"/>
    <n v="5.8310000000000004"/>
    <n v="6.2169999999999996"/>
    <n v="7.0419999999999998"/>
    <n v="6.9640000000000004"/>
    <n v="7.1859999999999999"/>
    <n v="7.899"/>
    <n v="8.0250000000000004"/>
    <n v="8.3629999999999995"/>
    <n v="8.2929999999999993"/>
    <n v="8.3460000000000001"/>
    <n v="8.8620000000000001"/>
    <n v="8.2330000000000005"/>
    <n v="7.6589999999999998"/>
    <n v="8.8030000000000008"/>
    <n v="8.4"/>
  </r>
  <r>
    <n v="67"/>
    <n v="332"/>
    <x v="65"/>
    <n v="2.218"/>
    <n v="1.87"/>
    <n v="2.0920000000000001"/>
    <n v="2.3580000000000001"/>
    <n v="2.6269999999999998"/>
    <n v="2.9279999999999999"/>
    <n v="3.1150000000000002"/>
    <n v="3.76"/>
    <n v="3.6"/>
    <n v="3.8660000000000001"/>
    <n v="3.9780000000000002"/>
    <n v="5.0330000000000004"/>
    <n v="4.8419999999999996"/>
    <n v="5.1349999999999998"/>
    <n v="6.2439999999999998"/>
    <n v="6.3049999999999997"/>
    <n v="6.6740000000000004"/>
    <n v="6.7460000000000004"/>
    <n v="7.1310000000000002"/>
    <n v="6.8150000000000004"/>
    <n v="7.415"/>
    <n v="7.1109999999999998"/>
    <n v="7.0140000000000002"/>
    <n v="6.2130000000000001"/>
    <n v="5.5830000000000002"/>
    <n v="5.8739999999999997"/>
    <n v="5.3040000000000003"/>
  </r>
  <r>
    <n v="68"/>
    <n v="332"/>
    <x v="66"/>
    <n v="5.2610000000000001"/>
    <n v="4.8929999999999998"/>
    <n v="4.9539999999999997"/>
    <n v="5.8040000000000003"/>
    <n v="6.0970000000000004"/>
    <n v="7.1890000000000001"/>
    <n v="7.7450000000000001"/>
    <n v="7.96"/>
    <n v="8.0519999999999996"/>
    <n v="8.4239999999999995"/>
    <n v="9.24"/>
    <n v="9.4789999999999992"/>
    <n v="9.5259999999999998"/>
    <n v="10.782"/>
    <n v="11.87"/>
    <n v="12.282999999999999"/>
    <n v="12.874000000000001"/>
    <n v="14.573"/>
    <n v="14.3"/>
    <n v="15.45"/>
    <n v="15.971"/>
    <n v="15.97"/>
    <n v="16.696999999999999"/>
    <n v="15.32"/>
    <n v="13.083"/>
    <n v="12.991"/>
    <n v="12.265000000000001"/>
  </r>
  <r>
    <n v="69"/>
    <n v="332"/>
    <x v="67"/>
    <n v="1.048"/>
    <n v="1.8360000000000001"/>
    <n v="1.423"/>
    <n v="1.105"/>
    <n v="0.877"/>
    <n v="0.66500000000000004"/>
    <n v="0.67900000000000005"/>
    <n v="1.119"/>
    <n v="1.89"/>
    <n v="2.0779999999999998"/>
    <n v="1.986"/>
    <n v="2.3919999999999999"/>
    <n v="2.726"/>
    <n v="2.6269999999999998"/>
    <n v="3.0470000000000002"/>
    <n v="2.9449999999999998"/>
    <n v="3.1629999999999998"/>
    <n v="2.9409999999999998"/>
    <n v="2.996"/>
    <n v="3.105"/>
    <n v="3.2469999999999999"/>
    <n v="3.0590000000000002"/>
    <n v="2.972"/>
    <n v="2.8039999999999998"/>
    <n v="2.5760000000000001"/>
    <n v="2.8069999999999999"/>
    <n v="2.798"/>
  </r>
  <r>
    <n v="70"/>
    <n v="332"/>
    <x v="68"/>
    <n v="4.8310000000000004"/>
    <n v="5.1219999999999999"/>
    <n v="5.1589999999999998"/>
    <n v="5.8239999999999998"/>
    <n v="6.1760000000000002"/>
    <n v="6.7220000000000004"/>
    <n v="7.6120000000000001"/>
    <n v="8.4819999999999993"/>
    <n v="9.4239999999999995"/>
    <n v="11.471"/>
    <n v="11.321"/>
    <n v="10.925000000000001"/>
    <n v="11.222"/>
    <n v="11.741"/>
    <n v="12.416"/>
    <n v="12.195"/>
    <n v="12.198"/>
    <n v="12.44"/>
    <n v="12.747"/>
    <n v="12.481"/>
    <n v="12.750999999999999"/>
    <n v="12.785"/>
    <n v="13.17"/>
    <n v="11.273999999999999"/>
    <n v="9.9619999999999997"/>
    <n v="11.058999999999999"/>
    <n v="11.362"/>
  </r>
  <r>
    <n v="71"/>
    <n v="332"/>
    <x v="69"/>
    <n v="3.1360000000000001"/>
    <n v="3.3980000000000001"/>
    <n v="3.3159999999999998"/>
    <n v="3.3849999999999998"/>
    <n v="3.4359999999999999"/>
    <n v="4.0570000000000004"/>
    <n v="4.593"/>
    <n v="5.3810000000000002"/>
    <n v="5.2030000000000003"/>
    <n v="5.7190000000000003"/>
    <n v="6.35"/>
    <n v="6.4379999999999997"/>
    <n v="6.4560000000000004"/>
    <n v="6.8140000000000001"/>
    <n v="7.2229999999999999"/>
    <n v="7.5410000000000004"/>
    <n v="7.7149999999999999"/>
    <n v="7.4109999999999996"/>
    <n v="6.8680000000000003"/>
    <n v="7.1689999999999996"/>
    <n v="6.7770000000000001"/>
    <n v="6.5940000000000003"/>
    <n v="6.5869999999999997"/>
    <n v="7.0789999999999997"/>
    <n v="5.9809999999999999"/>
    <n v="6.7549999999999999"/>
    <n v="7.3159999999999998"/>
  </r>
  <r>
    <n v="72"/>
    <n v="332"/>
    <x v="70"/>
    <n v="5.5209999999999999"/>
    <n v="5.5439999999999996"/>
    <n v="5.5209999999999999"/>
    <n v="6.3360000000000003"/>
    <n v="6.8239999999999998"/>
    <n v="7.6189999999999998"/>
    <n v="8.718"/>
    <n v="9.6319999999999997"/>
    <n v="9.1029999999999998"/>
    <n v="10.119999999999999"/>
    <n v="11.222"/>
    <n v="12.023999999999999"/>
    <n v="11.659000000000001"/>
    <n v="12.593999999999999"/>
    <n v="13.920999999999999"/>
    <n v="13.689"/>
    <n v="14.391999999999999"/>
    <n v="14.552"/>
    <n v="15.531000000000001"/>
    <n v="16.167999999999999"/>
    <n v="16.582999999999998"/>
    <n v="16.613"/>
    <n v="16.829999999999998"/>
    <n v="16.189"/>
    <n v="15.381"/>
    <n v="16.928000000000001"/>
    <n v="16.477"/>
  </r>
  <r>
    <n v="73"/>
    <n v="332"/>
    <x v="71"/>
    <n v="2.508"/>
    <n v="2.375"/>
    <n v="2.5009999999999999"/>
    <n v="2.7530000000000001"/>
    <n v="3.18"/>
    <n v="3.6749999999999998"/>
    <n v="3.903"/>
    <n v="4.2409999999999997"/>
    <n v="6.7389999999999999"/>
    <n v="6.2409999999999997"/>
    <n v="6.9569999999999999"/>
    <n v="8.093"/>
    <n v="8.1310000000000002"/>
    <n v="7.5579999999999998"/>
    <n v="8.9359999999999999"/>
    <n v="8.0079999999999991"/>
    <n v="10.24"/>
    <n v="10.218999999999999"/>
    <n v="10.192"/>
    <n v="11.111000000000001"/>
    <n v="10.926"/>
    <n v="11.077999999999999"/>
    <n v="11.021000000000001"/>
    <n v="10.507999999999999"/>
    <n v="10.206"/>
    <n v="10.101000000000001"/>
    <n v="8.9120000000000008"/>
  </r>
  <r>
    <n v="74"/>
    <n v="334"/>
    <x v="72"/>
    <n v="1.897"/>
    <n v="2.2280000000000002"/>
    <n v="2.4119999999999999"/>
    <n v="2.6339999999999999"/>
    <n v="2.726"/>
    <n v="3.774"/>
    <n v="3.91"/>
    <n v="5.3710000000000004"/>
    <n v="4.6609999999999996"/>
    <n v="5.8550000000000004"/>
    <n v="7.899"/>
    <n v="8.0150000000000006"/>
    <n v="8.3360000000000003"/>
    <n v="9.1340000000000003"/>
    <n v="9.7449999999999992"/>
    <n v="9.3249999999999993"/>
    <n v="10.212"/>
    <n v="10.048"/>
    <n v="9.5609999999999999"/>
    <n v="11.25"/>
    <n v="12.488"/>
    <n v="14.19"/>
    <n v="15.537000000000001"/>
    <n v="17.603999999999999"/>
    <n v="20.484999999999999"/>
    <n v="17.396999999999998"/>
    <n v="20.687000000000001"/>
  </r>
  <r>
    <n v="75"/>
    <n v="333"/>
    <x v="73"/>
    <n v="2.593"/>
    <n v="2.5659999999999998"/>
    <n v="2.4569999999999999"/>
    <n v="2.6440000000000001"/>
    <n v="2.9860000000000002"/>
    <n v="3.17"/>
    <n v="3.552"/>
    <n v="3.996"/>
    <n v="4.1760000000000002"/>
    <n v="4.5449999999999999"/>
    <n v="5.47"/>
    <n v="6.2610000000000001"/>
    <n v="7.81"/>
    <n v="9.4920000000000009"/>
    <n v="10.086"/>
    <n v="9.2840000000000007"/>
    <n v="8.6289999999999996"/>
    <n v="8.5879999999999992"/>
    <n v="9.6940000000000008"/>
    <n v="10.776"/>
    <n v="9.1820000000000004"/>
    <n v="8.5839999999999996"/>
    <n v="9.0239999999999991"/>
    <n v="9.0589999999999993"/>
    <n v="9.3160000000000007"/>
    <n v="10.327999999999999"/>
    <n v="9.9930000000000003"/>
  </r>
  <r>
    <n v="76"/>
    <n v="335"/>
    <x v="74"/>
    <n v="11.117000000000001"/>
    <n v="10.504"/>
    <n v="9.5619999999999994"/>
    <n v="11.06"/>
    <n v="11.515000000000001"/>
    <n v="12.861000000000001"/>
    <n v="14.672000000000001"/>
    <n v="16.149000000000001"/>
    <n v="16.59"/>
    <n v="17.677"/>
    <n v="19.373000000000001"/>
    <n v="20.338999999999999"/>
    <n v="20.068000000000001"/>
    <n v="20.736000000000001"/>
    <n v="22.097999999999999"/>
    <n v="22.026"/>
    <n v="19.591999999999999"/>
    <n v="18.649000000000001"/>
    <n v="19.853999999999999"/>
    <n v="20.731999999999999"/>
    <n v="22.382999999999999"/>
    <n v="21.141999999999999"/>
    <n v="20.558"/>
    <n v="19.931999999999999"/>
    <n v="19.641999999999999"/>
    <n v="21.228000000000002"/>
    <n v="19.931999999999999"/>
  </r>
  <r>
    <n v="77"/>
    <n v="334"/>
    <x v="75"/>
    <n v="0.98499999999999999"/>
    <n v="0.93700000000000006"/>
    <n v="0.88500000000000001"/>
    <n v="0.99099999999999999"/>
    <n v="0.82199999999999995"/>
    <n v="0.86899999999999999"/>
    <n v="0.99199999999999999"/>
    <n v="1.0820000000000001"/>
    <n v="1.2070000000000001"/>
    <n v="1.3380000000000001"/>
    <n v="1.43"/>
    <n v="1.4570000000000001"/>
    <n v="1.3759999999999999"/>
    <n v="1.623"/>
    <n v="1.7210000000000001"/>
    <n v="1.8959999999999999"/>
    <n v="2"/>
    <n v="1.8169999999999999"/>
    <n v="2.0209999999999999"/>
    <n v="2.1"/>
    <n v="2.4980000000000002"/>
    <n v="2.9049999999999998"/>
    <n v="3.133"/>
    <n v="3.0150000000000001"/>
    <n v="3.2370000000000001"/>
    <n v="3.823"/>
    <n v="3.4220000000000002"/>
  </r>
  <r>
    <n v="78"/>
    <n v="335"/>
    <x v="76"/>
    <n v="5.4109999999999996"/>
    <n v="5.5069999999999997"/>
    <n v="5.5439999999999996"/>
    <n v="5.9059999999999997"/>
    <n v="6.09"/>
    <n v="6.52"/>
    <n v="6.7249999999999996"/>
    <n v="7.367"/>
    <n v="7.7320000000000002"/>
    <n v="8.4649999999999999"/>
    <n v="8.6489999999999991"/>
    <n v="8.5229999999999997"/>
    <n v="7.7930000000000001"/>
    <n v="8.6359999999999992"/>
    <n v="9.3390000000000004"/>
    <n v="8.5920000000000005"/>
    <n v="8.3659999999999997"/>
    <n v="8.68"/>
    <n v="9.2569999999999997"/>
    <n v="9.3019999999999996"/>
    <n v="9.0510000000000002"/>
    <n v="8.484"/>
    <n v="8.16"/>
    <n v="8.35"/>
    <n v="8.2240000000000002"/>
    <n v="8.8520000000000003"/>
    <n v="8.2469999999999999"/>
  </r>
  <r>
    <n v="79"/>
    <n v="335"/>
    <x v="77"/>
    <n v="3.0089999999999999"/>
    <n v="2.9620000000000002"/>
    <n v="3.02"/>
    <n v="3.3370000000000002"/>
    <n v="3.47"/>
    <n v="3.8620000000000001"/>
    <n v="4.4660000000000002"/>
    <n v="4.9989999999999997"/>
    <n v="5.1589999999999998"/>
    <n v="5.7149999999999999"/>
    <n v="6.452"/>
    <n v="6.9640000000000004"/>
    <n v="6.8479999999999999"/>
    <n v="7.742"/>
    <n v="8.3460000000000001"/>
    <n v="7.7859999999999996"/>
    <n v="7.5990000000000002"/>
    <n v="7.9059999999999997"/>
    <n v="7.96"/>
    <n v="8.0050000000000008"/>
    <n v="7.923"/>
    <n v="7.6180000000000003"/>
    <n v="7.8090000000000002"/>
    <n v="8.6069999999999993"/>
    <n v="9.4"/>
    <n v="8.9469999999999992"/>
    <n v="9.0990000000000002"/>
  </r>
  <r>
    <n v="80"/>
    <n v="334"/>
    <x v="78"/>
    <n v="4.282"/>
    <n v="5.2169999999999996"/>
    <n v="6.37"/>
    <n v="8.1509999999999998"/>
    <n v="10.233000000000001"/>
    <n v="10.359"/>
    <n v="12.273"/>
    <n v="14.815"/>
    <n v="15.627000000000001"/>
    <n v="18.254000000000001"/>
    <n v="19.742000000000001"/>
    <n v="19.957000000000001"/>
    <n v="20.09"/>
    <n v="20.417999999999999"/>
    <n v="20.54"/>
    <n v="18.93"/>
    <n v="19.117999999999999"/>
    <n v="18.079999999999998"/>
    <n v="18.960999999999999"/>
    <n v="19.795000000000002"/>
    <n v="20.172000000000001"/>
    <n v="21.233000000000001"/>
    <n v="22.207999999999998"/>
    <n v="23.289000000000001"/>
    <n v="23.556000000000001"/>
    <n v="26.286000000000001"/>
    <n v="28.353999999999999"/>
  </r>
  <r>
    <n v="81"/>
    <n v="334"/>
    <x v="79"/>
    <n v="5.3529999999999998"/>
    <n v="5.8929999999999998"/>
    <n v="6.032"/>
    <n v="7.4009999999999998"/>
    <n v="7.0359999999999996"/>
    <n v="7.6529999999999996"/>
    <n v="10.327999999999999"/>
    <n v="13.331"/>
    <n v="14.273"/>
    <n v="15.317"/>
    <n v="17.268000000000001"/>
    <n v="17.855"/>
    <n v="17.637"/>
    <n v="19.718"/>
    <n v="20.83"/>
    <n v="19.673999999999999"/>
    <n v="19.004999999999999"/>
    <n v="19.622"/>
    <n v="20.489000000000001"/>
    <n v="21.475999999999999"/>
    <n v="24.399000000000001"/>
    <n v="25.821000000000002"/>
    <n v="28.190999999999999"/>
    <n v="29.809000000000001"/>
    <n v="30.055"/>
    <n v="36.652000000000001"/>
    <n v="36.674999999999997"/>
  </r>
  <r>
    <n v="82"/>
    <n v="335"/>
    <x v="80"/>
    <n v="2.7810000000000001"/>
    <n v="2.7709999999999999"/>
    <n v="2.7360000000000002"/>
    <n v="3.1190000000000002"/>
    <n v="3.2309999999999999"/>
    <n v="3.3439999999999999"/>
    <n v="3.8220000000000001"/>
    <n v="4.6159999999999997"/>
    <n v="4.3499999999999996"/>
    <n v="4.992"/>
    <n v="5.5439999999999996"/>
    <n v="5.9160000000000004"/>
    <n v="6.35"/>
    <n v="6.8680000000000003"/>
    <n v="7.6120000000000001"/>
    <n v="7.4450000000000003"/>
    <n v="7.3090000000000002"/>
    <n v="7.9640000000000004"/>
    <n v="8.9459999999999997"/>
    <n v="9.5850000000000009"/>
    <n v="9.2880000000000003"/>
    <n v="8.4510000000000005"/>
    <n v="8.7029999999999994"/>
    <n v="8.5500000000000007"/>
    <n v="8.6929999999999996"/>
    <n v="9.9879999999999995"/>
    <n v="9.6839999999999993"/>
  </r>
  <r>
    <n v="83"/>
    <n v="336"/>
    <x v="81"/>
    <n v="28.687999999999999"/>
    <n v="31.643000000000001"/>
    <n v="29.783999999999999"/>
    <n v="34.786000000000001"/>
    <n v="37.74"/>
    <n v="40.023000000000003"/>
    <n v="46.536999999999999"/>
    <n v="40.866"/>
    <n v="43.677"/>
    <n v="54.530999999999999"/>
    <n v="52.558999999999997"/>
    <n v="48.256"/>
    <n v="54.654000000000003"/>
    <n v="58.622"/>
    <n v="65.685000000000002"/>
    <n v="54.564999999999998"/>
    <n v="53.585999999999999"/>
    <n v="60.545999999999999"/>
    <n v="65.790999999999997"/>
    <n v="66.852999999999994"/>
    <n v="64.59"/>
    <n v="55.545000000000002"/>
    <n v="57.947000000000003"/>
    <n v="53.935000000000002"/>
    <n v="59.332000000000001"/>
    <n v="67.001999999999995"/>
    <n v="68.171999999999997"/>
  </r>
  <r>
    <n v="84"/>
    <n v="336"/>
    <x v="82"/>
    <n v="18.033000000000001"/>
    <n v="17.530999999999999"/>
    <n v="18.091000000000001"/>
    <n v="19.66"/>
    <n v="19.946999999999999"/>
    <n v="18.899000000000001"/>
    <n v="20.131"/>
    <n v="24.286999999999999"/>
    <n v="28.667999999999999"/>
    <n v="31.135000000000002"/>
    <n v="34.779000000000003"/>
    <n v="31.483000000000001"/>
    <n v="29.146000000000001"/>
    <n v="27.596"/>
    <n v="28.337"/>
    <n v="25.443999999999999"/>
    <n v="23.881"/>
    <n v="23.277000000000001"/>
    <n v="23.956"/>
    <n v="25.283000000000001"/>
    <n v="27.524999999999999"/>
    <n v="30.135000000000002"/>
    <n v="28.356000000000002"/>
    <n v="29.768999999999998"/>
    <n v="31.271999999999998"/>
    <n v="32.710999999999999"/>
    <n v="33.076000000000001"/>
  </r>
  <r>
    <n v="85"/>
    <n v="336"/>
    <x v="83"/>
    <n v="4.6399999999999997"/>
    <n v="4.59"/>
    <n v="4.3689999999999998"/>
    <n v="4.9790000000000001"/>
    <n v="5.3689999999999998"/>
    <n v="6.1550000000000002"/>
    <n v="6.7460000000000004"/>
    <n v="7.101"/>
    <n v="6.8810000000000002"/>
    <n v="6.8849999999999998"/>
    <n v="7.8879999999999999"/>
    <n v="8.8369999999999997"/>
    <n v="8.8919999999999995"/>
    <n v="9.8970000000000002"/>
    <n v="10.356999999999999"/>
    <n v="10.851000000000001"/>
    <n v="11.32"/>
    <n v="11.553000000000001"/>
    <n v="11.129"/>
    <n v="11.544"/>
    <n v="12.212"/>
    <n v="12.058999999999999"/>
    <n v="11.785"/>
    <n v="10.247"/>
    <n v="8.6739999999999995"/>
    <n v="9.1129999999999995"/>
    <n v="9.3239999999999998"/>
  </r>
  <r>
    <n v="86"/>
    <n v="321"/>
    <x v="84"/>
    <n v="0.23599999999999999"/>
    <n v="0.221"/>
    <n v="0.19600000000000001"/>
    <n v="0.217"/>
    <n v="0.312"/>
    <n v="0.36199999999999999"/>
    <n v="0.38100000000000001"/>
    <n v="0.372"/>
    <n v="0.41099999999999998"/>
    <n v="0.57099999999999995"/>
    <n v="0.72"/>
    <n v="0.95599999999999996"/>
    <n v="1.1160000000000001"/>
    <n v="1.431"/>
    <n v="1.387"/>
    <n v="1.02"/>
    <n v="0.79300000000000004"/>
    <n v="0.96599999999999997"/>
    <n v="1.0209999999999999"/>
    <n v="1.0449999999999999"/>
    <n v="0.82399999999999995"/>
    <n v="0.77500000000000002"/>
    <n v="0.76"/>
    <n v="0.81599999999999995"/>
    <n v="0.98199999999999998"/>
    <n v="0.93799999999999994"/>
    <n v="0.94799999999999995"/>
  </r>
  <r>
    <n v="87"/>
    <n v="334"/>
    <x v="85"/>
    <n v="3.19"/>
    <n v="3.589"/>
    <n v="4.1870000000000003"/>
    <n v="4.3979999999999997"/>
    <n v="3.8420000000000001"/>
    <n v="4.2450000000000001"/>
    <n v="4.5140000000000002"/>
    <n v="4.5789999999999997"/>
    <n v="4.9409999999999998"/>
    <n v="5.8"/>
    <n v="6.64"/>
    <n v="7.6189999999999998"/>
    <n v="7.9020000000000001"/>
    <n v="8.1579999999999995"/>
    <n v="9.093"/>
    <n v="8.5329999999999995"/>
    <n v="9.2230000000000008"/>
    <n v="9.3759999999999994"/>
    <n v="10.349"/>
    <n v="10.582000000000001"/>
    <n v="10.292999999999999"/>
    <n v="10.292"/>
    <n v="10.311999999999999"/>
    <n v="11.028"/>
    <n v="11.52"/>
    <n v="12.375999999999999"/>
    <n v="13.006"/>
  </r>
  <r>
    <n v="88"/>
    <n v="333"/>
    <x v="86"/>
    <n v="1.716"/>
    <n v="1.7330000000000001"/>
    <n v="1.651"/>
    <n v="1.73"/>
    <n v="1.972"/>
    <n v="2.1800000000000002"/>
    <n v="2.6440000000000001"/>
    <n v="3.32"/>
    <n v="3.62"/>
    <n v="3.8420000000000001"/>
    <n v="4.34"/>
    <n v="4.3440000000000003"/>
    <n v="4.5010000000000003"/>
    <n v="5.1040000000000001"/>
    <n v="5.05"/>
    <n v="4.992"/>
    <n v="5.65"/>
    <n v="6.0629999999999997"/>
    <n v="6.3360000000000003"/>
    <n v="6.6559999999999997"/>
    <n v="7.14"/>
    <n v="7.23"/>
    <n v="7.4619999999999997"/>
    <n v="7.6180000000000003"/>
    <n v="7.8150000000000004"/>
    <n v="8.7309999999999999"/>
    <n v="8.5820000000000007"/>
  </r>
  <r>
    <n v="89"/>
    <n v="339"/>
    <x v="87"/>
    <n v="5.2270000000000003"/>
    <n v="5.3979999999999997"/>
    <n v="5.3159999999999998"/>
    <n v="6.4489999999999998"/>
    <n v="7.851"/>
    <n v="8.2739999999999991"/>
    <n v="8.6319999999999997"/>
    <n v="8.2200000000000006"/>
    <n v="8.3970000000000002"/>
    <n v="9.5570000000000004"/>
    <n v="11.266999999999999"/>
    <n v="11.228999999999999"/>
    <n v="12.727"/>
    <n v="14.259"/>
    <n v="14.273"/>
    <n v="13.500999999999999"/>
    <n v="13.026999999999999"/>
    <n v="12.7"/>
    <n v="14.068"/>
    <n v="13.611000000000001"/>
    <n v="12.603"/>
    <n v="12.353999999999999"/>
    <n v="12.388"/>
    <n v="12.462999999999999"/>
    <n v="12.375999999999999"/>
    <n v="12.654999999999999"/>
    <n v="11.894"/>
  </r>
  <r>
    <n v="90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n v="500"/>
    <x v="88"/>
    <n v="0.15"/>
    <n v="0.154"/>
    <n v="0.17899999999999999"/>
    <n v="0.186"/>
    <n v="0.21099999999999999"/>
    <n v="0.22500000000000001"/>
    <n v="0.24299999999999999"/>
    <n v="0.28499999999999998"/>
    <n v="0.315"/>
    <n v="0.33900000000000002"/>
    <n v="0.35599999999999998"/>
    <n v="0.39"/>
    <n v="0.41399999999999998"/>
    <n v="0.41699999999999998"/>
    <n v="0.443"/>
    <n v="0.47599999999999998"/>
    <n v="0.501"/>
    <n v="0.49399999999999999"/>
    <n v="0.57799999999999996"/>
    <n v="0.61499999999999999"/>
    <n v="0.64100000000000001"/>
    <n v="0.68100000000000005"/>
    <n v="0.64900000000000002"/>
    <n v="0.63300000000000001"/>
    <n v="0.66400000000000003"/>
    <n v="0.71599999999999997"/>
    <n v="0.754"/>
  </r>
  <r>
    <n v="92"/>
    <n v="500"/>
    <x v="89"/>
    <n v="1.147"/>
    <n v="1.2090000000000001"/>
    <n v="1.4610000000000001"/>
    <n v="1.6140000000000001"/>
    <n v="1.9730000000000001"/>
    <n v="2.141"/>
    <n v="2.3530000000000002"/>
    <n v="2.6629999999999998"/>
    <n v="2.9889999999999999"/>
    <n v="3.3029999999999999"/>
    <n v="3.5720000000000001"/>
    <n v="3.9950000000000001"/>
    <n v="4.4690000000000003"/>
    <n v="4.9560000000000004"/>
    <n v="5.484"/>
    <n v="5.4880000000000004"/>
    <n v="5.85"/>
    <n v="6.1959999999999997"/>
    <n v="6.5750000000000002"/>
    <n v="6.9589999999999996"/>
    <n v="7.4660000000000002"/>
    <n v="8.1489999999999991"/>
    <n v="8.4930000000000003"/>
    <n v="8.6370000000000005"/>
    <n v="8.8840000000000003"/>
    <n v="9.59"/>
    <n v="10.134"/>
  </r>
  <r>
    <n v="93"/>
    <n v="500"/>
    <x v="90"/>
    <n v="0.28599999999999998"/>
    <n v="0.29299999999999998"/>
    <n v="0.33400000000000002"/>
    <n v="0.34699999999999998"/>
    <n v="0.39400000000000002"/>
    <n v="0.438"/>
    <n v="0.46200000000000002"/>
    <n v="0.56499999999999995"/>
    <n v="0.61199999999999999"/>
    <n v="0.65"/>
    <n v="0.64200000000000002"/>
    <n v="0.68200000000000005"/>
    <n v="0.66400000000000003"/>
    <n v="0.69499999999999995"/>
    <n v="0.749"/>
    <n v="0.745"/>
    <n v="0.78"/>
    <n v="0.8"/>
    <n v="0.85099999999999998"/>
    <n v="0.97699999999999998"/>
    <n v="1.0129999999999999"/>
    <n v="1.1100000000000001"/>
    <n v="1.194"/>
    <n v="1.1659999999999999"/>
    <n v="1.139"/>
    <n v="1.147"/>
    <n v="1.119"/>
  </r>
  <r>
    <n v="94"/>
    <n v="500"/>
    <x v="91"/>
    <n v="0.21299999999999999"/>
    <n v="0.24"/>
    <n v="0.28699999999999998"/>
    <n v="0.30499999999999999"/>
    <n v="0.35799999999999998"/>
    <n v="0.40500000000000003"/>
    <n v="0.46899999999999997"/>
    <n v="0.60299999999999998"/>
    <n v="0.75700000000000001"/>
    <n v="0.89400000000000002"/>
    <n v="1.01"/>
    <n v="1.1040000000000001"/>
    <n v="1.141"/>
    <n v="1.1970000000000001"/>
    <n v="1.3540000000000001"/>
    <n v="1.341"/>
    <n v="1.4650000000000001"/>
    <n v="1.5309999999999999"/>
    <n v="1.6839999999999999"/>
    <n v="1.8939999999999999"/>
    <n v="2.141"/>
    <n v="2.3929999999999998"/>
    <n v="2.4860000000000002"/>
    <n v="2.5680000000000001"/>
    <n v="2.7370000000000001"/>
    <n v="2.9180000000000001"/>
    <n v="3.0870000000000002"/>
  </r>
  <r>
    <n v="95"/>
    <n v="500"/>
    <x v="92"/>
    <n v="2.5999999999999999E-2"/>
    <n v="2.5999999999999999E-2"/>
    <n v="3.3000000000000002E-2"/>
    <n v="3.1E-2"/>
    <n v="3.3000000000000002E-2"/>
    <n v="3.7999999999999999E-2"/>
    <n v="4.1000000000000002E-2"/>
    <n v="4.2999999999999997E-2"/>
    <n v="4.4999999999999998E-2"/>
    <n v="0.05"/>
    <n v="5.5E-2"/>
    <n v="6.3E-2"/>
    <n v="7.0000000000000007E-2"/>
    <n v="7.0000000000000007E-2"/>
    <n v="7.5999999999999998E-2"/>
    <n v="7.4999999999999997E-2"/>
    <n v="8.6999999999999994E-2"/>
    <n v="9.5000000000000001E-2"/>
    <n v="0.106"/>
    <n v="0.114"/>
    <n v="0.122"/>
    <n v="0.13300000000000001"/>
    <n v="0.14000000000000001"/>
    <n v="0.14399999999999999"/>
    <n v="0.13500000000000001"/>
    <n v="0.128"/>
    <n v="0.122"/>
  </r>
  <r>
    <n v="96"/>
    <n v="500"/>
    <x v="93"/>
    <n v="7.1999999999999995E-2"/>
    <n v="7.5999999999999998E-2"/>
    <n v="8.8999999999999996E-2"/>
    <n v="9.5000000000000001E-2"/>
    <n v="0.112"/>
    <n v="0.127"/>
    <n v="0.14000000000000001"/>
    <n v="0.17299999999999999"/>
    <n v="0.19900000000000001"/>
    <n v="0.214"/>
    <n v="0.24"/>
    <n v="0.27200000000000002"/>
    <n v="0.28999999999999998"/>
    <n v="0.30599999999999999"/>
    <n v="0.35099999999999998"/>
    <n v="0.36499999999999999"/>
    <n v="0.40400000000000003"/>
    <n v="0.44400000000000001"/>
    <n v="0.51500000000000001"/>
    <n v="0.59499999999999997"/>
    <n v="0.65500000000000003"/>
    <n v="0.72899999999999998"/>
    <n v="0.77200000000000002"/>
    <n v="0.83099999999999996"/>
    <n v="0.90800000000000003"/>
    <n v="1.0049999999999999"/>
    <n v="1.095"/>
  </r>
  <r>
    <n v="97"/>
    <n v="500"/>
    <x v="94"/>
    <n v="18.864999999999998"/>
    <n v="19.687000000000001"/>
    <n v="20.411000000000001"/>
    <n v="21.24"/>
    <n v="22.052"/>
    <n v="23.068999999999999"/>
    <n v="24.207999999999998"/>
    <n v="25.405999999999999"/>
    <n v="26.568999999999999"/>
    <n v="27.856000000000002"/>
    <n v="29.248000000000001"/>
    <n v="30.422000000000001"/>
    <n v="31.574999999999999"/>
    <n v="33.085999999999999"/>
    <n v="37.362000000000002"/>
    <n v="35.212000000000003"/>
    <n v="36.819000000000003"/>
    <n v="37.368000000000002"/>
    <n v="37.645000000000003"/>
    <n v="45.723999999999997"/>
    <n v="50.3"/>
    <n v="54.875"/>
    <n v="59.444000000000003"/>
    <n v="62.402999999999999"/>
    <n v="65.28"/>
    <n v="68.486999999999995"/>
    <n v="71.879000000000005"/>
  </r>
  <r>
    <n v="98"/>
    <n v="500"/>
    <x v="95"/>
    <n v="2.11"/>
    <n v="2.2170000000000001"/>
    <n v="2.278"/>
    <n v="2.3109999999999999"/>
    <n v="2.4140000000000001"/>
    <n v="2.4660000000000002"/>
    <n v="2.6080000000000001"/>
    <n v="2.625"/>
    <n v="2.6339999999999999"/>
    <n v="2.6429999999999998"/>
    <n v="2.6509999999999998"/>
    <n v="2.6560000000000001"/>
    <n v="2.68"/>
    <n v="2.6829999999999998"/>
    <n v="2.6850000000000001"/>
    <n v="2.6920000000000002"/>
    <n v="2.7149999999999999"/>
    <n v="2.7450000000000001"/>
    <n v="2.8130000000000002"/>
    <n v="1.9279999999999999"/>
    <n v="1.8360000000000001"/>
    <n v="1.7669999999999999"/>
    <n v="1.653"/>
    <n v="1.681"/>
    <n v="1.61"/>
    <n v="1.55"/>
    <n v="1.488"/>
  </r>
  <r>
    <n v="99"/>
    <n v="500"/>
    <x v="96"/>
    <n v="52.143000000000001"/>
    <n v="14.518000000000001"/>
    <n v="11.173999999999999"/>
    <n v="12.324"/>
    <n v="11.379"/>
    <n v="12.914999999999999"/>
    <n v="12.645"/>
    <n v="12.436999999999999"/>
    <n v="13.372"/>
    <n v="14.419"/>
    <n v="15.026999999999999"/>
    <n v="15.634"/>
    <n v="16.613"/>
    <n v="18.452000000000002"/>
    <n v="19.652999999999999"/>
    <n v="18.725000000000001"/>
    <n v="17.773"/>
    <n v="19.202999999999999"/>
    <n v="22.4"/>
    <n v="23.43"/>
    <n v="33.546999999999997"/>
    <n v="27.05"/>
    <n v="26.838999999999999"/>
    <n v="32.728000000000002"/>
    <n v="29.646999999999998"/>
    <n v="30.995000000000001"/>
    <n v="24.867000000000001"/>
  </r>
  <r>
    <n v="100"/>
    <n v="500"/>
    <x v="97"/>
    <n v="2.1000000000000001E-2"/>
    <n v="1.4E-2"/>
    <n v="3.4000000000000002E-2"/>
    <n v="4.8000000000000001E-2"/>
    <n v="5.5E-2"/>
    <n v="5.8000000000000003E-2"/>
    <n v="6.0999999999999999E-2"/>
    <n v="6.8000000000000005E-2"/>
    <n v="8.8999999999999996E-2"/>
    <n v="0.13"/>
    <n v="0.15"/>
    <n v="0.26900000000000002"/>
    <n v="0.50800000000000001"/>
    <n v="0.747"/>
    <n v="1.153"/>
    <n v="1.4359999999999999"/>
    <n v="2.1560000000000001"/>
    <n v="2.3439999999999999"/>
    <n v="3.1320000000000001"/>
    <n v="3.726"/>
    <n v="4.5890000000000004"/>
    <n v="3.6680000000000001"/>
    <n v="3.9670000000000001"/>
    <n v="5.1829999999999998"/>
    <n v="4.8769999999999998"/>
    <n v="5.4039999999999999"/>
    <n v="5.3710000000000004"/>
  </r>
  <r>
    <n v="101"/>
    <n v="500"/>
    <x v="98"/>
    <n v="6.1280000000000001"/>
    <n v="1.6859999999999999"/>
    <n v="1.1399999999999999"/>
    <n v="1.3140000000000001"/>
    <n v="1.0509999999999999"/>
    <n v="1.1160000000000001"/>
    <n v="1.1459999999999999"/>
    <n v="0.95199999999999996"/>
    <n v="1.119"/>
    <n v="1.0169999999999999"/>
    <n v="1.0920000000000001"/>
    <n v="0.99299999999999999"/>
    <n v="1.095"/>
    <n v="1.119"/>
    <n v="1.1499999999999999"/>
    <n v="1.177"/>
    <n v="1.133"/>
    <n v="0.94499999999999995"/>
    <n v="0.84599999999999997"/>
    <n v="1.163"/>
    <n v="1.6339999999999999"/>
    <n v="1.2250000000000001"/>
    <n v="1.0609999999999999"/>
    <n v="1.8169999999999999"/>
    <n v="1.7450000000000001"/>
    <n v="1.6359999999999999"/>
    <n v="1.03"/>
  </r>
  <r>
    <n v="102"/>
    <n v="500"/>
    <x v="99"/>
    <n v="3.6640000000000001"/>
    <n v="1.0409999999999999"/>
    <n v="0.79200000000000004"/>
    <n v="0.88400000000000001"/>
    <n v="0.82199999999999995"/>
    <n v="0.90400000000000003"/>
    <n v="0.82199999999999995"/>
    <n v="0.79800000000000004"/>
    <n v="0.87"/>
    <n v="0.92100000000000004"/>
    <n v="0.96199999999999997"/>
    <n v="0.98899999999999999"/>
    <n v="1.024"/>
    <n v="1.17"/>
    <n v="1.252"/>
    <n v="1.17"/>
    <n v="1.177"/>
    <n v="1.2390000000000001"/>
    <n v="1.5489999999999999"/>
    <n v="1.6579999999999999"/>
    <n v="2.3540000000000001"/>
    <n v="1.9350000000000001"/>
    <n v="1.976"/>
    <n v="2.444"/>
    <n v="2.04"/>
    <n v="2.1589999999999998"/>
    <n v="1.782"/>
  </r>
  <r>
    <n v="103"/>
    <n v="500"/>
    <x v="54"/>
    <n v="0"/>
    <n v="0"/>
    <n v="0"/>
    <n v="0"/>
    <n v="0"/>
    <n v="3.0000000000000001E-3"/>
    <n v="0"/>
    <n v="1.4E-2"/>
    <n v="3.1E-2"/>
    <n v="5.8000000000000003E-2"/>
    <n v="5.5E-2"/>
    <n v="3.7999999999999999E-2"/>
    <n v="3.7999999999999999E-2"/>
    <n v="4.3999999999999997E-2"/>
    <n v="7.4999999999999997E-2"/>
    <n v="0.11600000000000001"/>
    <n v="0.191"/>
    <n v="0.246"/>
    <n v="0.41299999999999998"/>
    <n v="0.42599999999999999"/>
    <n v="0.56299999999999994"/>
    <n v="0.34100000000000003"/>
    <n v="0.316"/>
    <n v="0.49099999999999999"/>
    <n v="0.33600000000000002"/>
    <n v="0.503"/>
    <n v="0.35399999999999998"/>
  </r>
  <r>
    <n v="104"/>
    <n v="500"/>
    <x v="100"/>
    <n v="1.8939999999999999"/>
    <n v="0.56000000000000005"/>
    <n v="0.61799999999999999"/>
    <n v="0.77100000000000002"/>
    <n v="0.66200000000000003"/>
    <n v="0.751"/>
    <n v="0.73699999999999999"/>
    <n v="0.68600000000000005"/>
    <n v="0.82199999999999995"/>
    <n v="0.90800000000000003"/>
    <n v="1.01"/>
    <n v="0.92500000000000004"/>
    <n v="0.96899999999999997"/>
    <n v="1.0129999999999999"/>
    <n v="1.048"/>
    <n v="1.181"/>
    <n v="1.044"/>
    <n v="0.98599999999999999"/>
    <n v="0.80900000000000005"/>
    <n v="1.1359999999999999"/>
    <n v="1.498"/>
    <n v="1.2689999999999999"/>
    <n v="1.2010000000000001"/>
    <n v="1.7629999999999999"/>
    <n v="1.6120000000000001"/>
    <n v="1.462"/>
    <n v="1.1100000000000001"/>
  </r>
  <r>
    <n v="105"/>
    <n v="500"/>
    <x v="101"/>
    <n v="4.9710000000000001"/>
    <n v="1.321"/>
    <n v="0.95199999999999996"/>
    <n v="0.98899999999999999"/>
    <n v="0.98599999999999999"/>
    <n v="1"/>
    <n v="1.0580000000000001"/>
    <n v="1.0069999999999999"/>
    <n v="1.0269999999999999"/>
    <n v="1.143"/>
    <n v="1.1259999999999999"/>
    <n v="1.0509999999999999"/>
    <n v="1.0409999999999999"/>
    <n v="1.1739999999999999"/>
    <n v="1.3069999999999999"/>
    <n v="1.095"/>
    <n v="1.044"/>
    <n v="1.2150000000000001"/>
    <n v="1.2689999999999999"/>
    <n v="1.3029999999999999"/>
    <n v="1.7130000000000001"/>
    <n v="1.45"/>
    <n v="1.3839999999999999"/>
    <n v="1.4590000000000001"/>
    <n v="1.3580000000000001"/>
    <n v="1.306"/>
    <n v="1.2030000000000001"/>
  </r>
  <r>
    <n v="106"/>
    <n v="500"/>
    <x v="54"/>
    <n v="0"/>
    <n v="0"/>
    <n v="0"/>
    <n v="0"/>
    <n v="0"/>
    <n v="0"/>
    <n v="0"/>
    <n v="0"/>
    <n v="0"/>
    <n v="0"/>
    <n v="0"/>
    <n v="0"/>
    <n v="0"/>
    <n v="0"/>
    <n v="3.0000000000000001E-3"/>
    <n v="9.1999999999999998E-2"/>
    <n v="3.7999999999999999E-2"/>
    <n v="5.8000000000000003E-2"/>
    <n v="0.28299999999999997"/>
    <n v="0.26900000000000002"/>
    <n v="0.44700000000000001"/>
    <n v="0.33400000000000002"/>
    <n v="0.39100000000000001"/>
    <n v="0.60499999999999998"/>
    <n v="0.54800000000000004"/>
    <n v="0.48099999999999998"/>
    <n v="0.19500000000000001"/>
  </r>
  <r>
    <n v="107"/>
    <n v="500"/>
    <x v="102"/>
    <n v="6.6159999999999997"/>
    <n v="1.802"/>
    <n v="1.3169999999999999"/>
    <n v="1.423"/>
    <n v="1.208"/>
    <n v="1.399"/>
    <n v="1.4019999999999999"/>
    <n v="1.3"/>
    <n v="1.4910000000000001"/>
    <n v="1.43"/>
    <n v="1.5349999999999999"/>
    <n v="1.5489999999999999"/>
    <n v="1.7370000000000001"/>
    <n v="1.8460000000000001"/>
    <n v="1.8220000000000001"/>
    <n v="1.9930000000000001"/>
    <n v="1.9790000000000001"/>
    <n v="1.9990000000000001"/>
    <n v="1.7090000000000001"/>
    <n v="2.1909999999999998"/>
    <n v="3.0129999999999999"/>
    <n v="2.2829999999999999"/>
    <n v="2.206"/>
    <n v="3.2879999999999998"/>
    <n v="3.1579999999999999"/>
    <n v="3.1640000000000001"/>
    <n v="2.198"/>
  </r>
  <r>
    <n v="108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n v="500"/>
    <x v="103"/>
    <n v="24.974"/>
    <n v="30.702999999999999"/>
    <n v="37.908999999999999"/>
    <n v="43.637999999999998"/>
    <n v="50.844999999999999"/>
    <n v="56.573"/>
    <n v="64.069999999999993"/>
    <n v="69.588999999999999"/>
    <n v="76.786000000000001"/>
    <n v="82.506"/>
    <n v="89.700999999999993"/>
    <n v="95.421999999999997"/>
    <n v="104.664"/>
    <n v="114.223"/>
    <n v="123.45699999999999"/>
    <n v="132.73099999999999"/>
    <n v="141.78700000000001"/>
    <n v="151.30199999999999"/>
    <n v="160.52500000000001"/>
    <n v="169.75899999999999"/>
    <n v="177.75800000000001"/>
    <n v="193.143"/>
    <n v="185.44399999999999"/>
    <n v="179.80199999999999"/>
    <n v="182.852"/>
    <n v="186.101"/>
    <n v="186.97499999999999"/>
  </r>
  <r>
    <n v="111"/>
    <n v="500"/>
    <x v="104"/>
    <n v="39.665999999999997"/>
    <n v="41.429000000000002"/>
    <n v="48.575000000000003"/>
    <n v="52.225000000000001"/>
    <n v="60.701999999999998"/>
    <n v="66.94"/>
    <n v="74.123999999999995"/>
    <n v="83.251999999999995"/>
    <n v="89.040999999999997"/>
    <n v="96.474999999999994"/>
    <n v="104.764"/>
    <n v="114.896"/>
    <n v="121.181"/>
    <n v="132.33600000000001"/>
    <n v="144.65299999999999"/>
    <n v="144.333"/>
    <n v="151.65899999999999"/>
    <n v="158.49199999999999"/>
    <n v="168.21"/>
    <n v="177.15"/>
    <n v="187.64599999999999"/>
    <n v="202.65100000000001"/>
    <n v="207.577"/>
    <n v="210.06200000000001"/>
    <n v="216.542"/>
    <n v="232.709"/>
    <n v="241.31"/>
  </r>
  <r>
    <n v="112"/>
    <n v="500"/>
    <x v="105"/>
    <n v="86.337999999999994"/>
    <n v="90.506"/>
    <n v="105.578"/>
    <n v="113.045"/>
    <n v="131.99"/>
    <n v="145.69999999999999"/>
    <n v="161.726"/>
    <n v="181.48699999999999"/>
    <n v="194.18"/>
    <n v="212.97399999999999"/>
    <n v="232.66200000000001"/>
    <n v="253.86600000000001"/>
    <n v="272.83699999999999"/>
    <n v="306.91699999999997"/>
    <n v="333.51299999999998"/>
    <n v="323.23200000000003"/>
    <n v="339.03399999999999"/>
    <n v="354.786"/>
    <n v="375.34300000000002"/>
    <n v="388.68799999999999"/>
    <n v="398.25200000000001"/>
    <n v="419.75799999999998"/>
    <n v="422.57600000000002"/>
    <n v="428.33600000000001"/>
    <n v="452.39"/>
    <n v="486.09100000000001"/>
    <n v="513.33900000000006"/>
  </r>
  <r>
    <n v="113"/>
    <n v="500"/>
    <x v="106"/>
    <n v="16.542999999999999"/>
    <n v="17.605"/>
    <n v="21.346"/>
    <n v="23.023"/>
    <n v="27.084"/>
    <n v="29.92"/>
    <n v="32.612000000000002"/>
    <n v="36.362000000000002"/>
    <n v="39.673999999999999"/>
    <n v="44.100999999999999"/>
    <n v="48.664999999999999"/>
    <n v="53.75"/>
    <n v="57.527999999999999"/>
    <n v="62.847000000000001"/>
    <n v="68.507999999999996"/>
    <n v="68.043000000000006"/>
    <n v="72.558999999999997"/>
    <n v="75.599999999999994"/>
    <n v="80.772000000000006"/>
    <n v="82.659000000000006"/>
    <n v="85.686999999999998"/>
    <n v="92.754999999999995"/>
    <n v="94.406999999999996"/>
    <n v="96.281000000000006"/>
    <n v="101.705"/>
    <n v="106.831"/>
    <n v="112.65"/>
  </r>
  <r>
    <n v="114"/>
    <n v="500"/>
    <x v="107"/>
    <n v="4.5179999999999998"/>
    <n v="4.5999999999999996"/>
    <n v="5.3840000000000003"/>
    <n v="5.85"/>
    <n v="6.8639999999999999"/>
    <n v="7.5369999999999999"/>
    <n v="8.2129999999999992"/>
    <n v="8.9480000000000004"/>
    <n v="9.5310000000000006"/>
    <n v="10.494999999999999"/>
    <n v="11.726000000000001"/>
    <n v="13.292"/>
    <n v="15.311999999999999"/>
    <n v="17.449000000000002"/>
    <n v="18.984999999999999"/>
    <n v="18.050999999999998"/>
    <n v="18.146999999999998"/>
    <n v="18.725000000000001"/>
    <n v="20.459"/>
    <n v="21.655000000000001"/>
    <n v="22.731000000000002"/>
    <n v="23.831"/>
    <n v="23.390999999999998"/>
    <n v="22.73"/>
    <n v="24.21"/>
    <n v="26.31"/>
    <n v="28.2"/>
  </r>
  <r>
    <n v="115"/>
    <n v="500"/>
    <x v="108"/>
    <n v="33.497999999999998"/>
    <n v="34.941000000000003"/>
    <n v="41.651000000000003"/>
    <n v="45.070999999999998"/>
    <n v="52.575000000000003"/>
    <n v="57.988999999999997"/>
    <n v="63.77"/>
    <n v="71.486000000000004"/>
    <n v="76.207999999999998"/>
    <n v="82.317999999999998"/>
    <n v="87.947999999999993"/>
    <n v="93.885999999999996"/>
    <n v="97.070999999999998"/>
    <n v="103.977"/>
    <n v="111.64100000000001"/>
    <n v="108.426"/>
    <n v="114.03100000000001"/>
    <n v="118.69"/>
    <n v="125.09"/>
    <n v="118.92400000000001"/>
    <n v="114.605"/>
    <n v="112.402"/>
    <n v="105.56399999999999"/>
    <n v="99.046999999999997"/>
    <n v="105.224"/>
    <n v="114.483"/>
    <n v="121.158"/>
  </r>
  <r>
    <n v="116"/>
    <n v="500"/>
    <x v="109"/>
    <n v="5.4180000000000001"/>
    <n v="5.8979999999999997"/>
    <n v="7.2569999999999997"/>
    <n v="8.1920000000000002"/>
    <n v="9.9469999999999992"/>
    <n v="11.367000000000001"/>
    <n v="12.907"/>
    <n v="15.092000000000001"/>
    <n v="16.879000000000001"/>
    <n v="18.812999999999999"/>
    <n v="21.404"/>
    <n v="24.074000000000002"/>
    <n v="25.638999999999999"/>
    <n v="28.927"/>
    <n v="32.844999999999999"/>
    <n v="33.372999999999998"/>
    <n v="35.566000000000003"/>
    <n v="38.04"/>
    <n v="42.188000000000002"/>
    <n v="44.478000000000002"/>
    <n v="47.094999999999999"/>
    <n v="50.920999999999999"/>
    <n v="51.524000000000001"/>
    <n v="51.146999999999998"/>
    <n v="56.453000000000003"/>
    <n v="64.233999999999995"/>
    <n v="70.613"/>
  </r>
  <r>
    <n v="117"/>
    <n v="500"/>
    <x v="110"/>
    <n v="15.823"/>
    <n v="16.725000000000001"/>
    <n v="19.797999999999998"/>
    <n v="21.550999999999998"/>
    <n v="25.056000000000001"/>
    <n v="28.434999999999999"/>
    <n v="32.607999999999997"/>
    <n v="37.597000000000001"/>
    <n v="40.57"/>
    <n v="45.209000000000003"/>
    <n v="50.712000000000003"/>
    <n v="56.822000000000003"/>
    <n v="62.732999999999997"/>
    <n v="70.585999999999999"/>
    <n v="79.218999999999994"/>
    <n v="80.691999999999993"/>
    <n v="89.040999999999997"/>
    <n v="97.77"/>
    <n v="108.208"/>
    <n v="115.935"/>
    <n v="122.679"/>
    <n v="132.874"/>
    <n v="136.49100000000001"/>
    <n v="141.53899999999999"/>
    <n v="152.49600000000001"/>
    <n v="165.613"/>
    <n v="177.38800000000001"/>
  </r>
  <r>
    <n v="118"/>
    <n v="500"/>
    <x v="111"/>
    <n v="3.7829999999999999"/>
    <n v="4.0220000000000002"/>
    <n v="4.843"/>
    <n v="5.3040000000000003"/>
    <n v="6.2009999999999996"/>
    <n v="6.8659999999999997"/>
    <n v="7.5049999999999999"/>
    <n v="8.4450000000000003"/>
    <n v="9.1270000000000007"/>
    <n v="10.079000000000001"/>
    <n v="11.034000000000001"/>
    <n v="12.164999999999999"/>
    <n v="13.077999999999999"/>
    <n v="14.452"/>
    <n v="16.082999999999998"/>
    <n v="15.762"/>
    <n v="16.986000000000001"/>
    <n v="18.292000000000002"/>
    <n v="20.038"/>
    <n v="19.852"/>
    <n v="18.780999999999999"/>
    <n v="17.588000000000001"/>
    <n v="15.609"/>
    <n v="14.227"/>
    <n v="15.426"/>
    <n v="17.303000000000001"/>
    <n v="18.712"/>
  </r>
  <r>
    <n v="119"/>
    <n v="500"/>
    <x v="112"/>
    <n v="7.585"/>
    <n v="7.8730000000000002"/>
    <n v="9.3469999999999995"/>
    <n v="9.9510000000000005"/>
    <n v="11.515000000000001"/>
    <n v="12.644"/>
    <n v="13.898999999999999"/>
    <n v="15.51"/>
    <n v="16.762"/>
    <n v="18.315000000000001"/>
    <n v="20.122"/>
    <n v="21.917999999999999"/>
    <n v="23.317"/>
    <n v="25.608000000000001"/>
    <n v="28.132000000000001"/>
    <n v="27.802"/>
    <n v="30.931999999999999"/>
    <n v="33.107999999999997"/>
    <n v="35.268000000000001"/>
    <n v="35.176000000000002"/>
    <n v="34.609000000000002"/>
    <n v="36.698"/>
    <n v="35.991999999999997"/>
    <n v="35.618000000000002"/>
    <n v="37.536999999999999"/>
    <n v="37.750999999999998"/>
    <n v="39.82"/>
  </r>
  <r>
    <n v="120"/>
    <n v="500"/>
    <x v="113"/>
    <n v="42.892000000000003"/>
    <n v="45.533999999999999"/>
    <n v="54.792000000000002"/>
    <n v="59.795000000000002"/>
    <n v="71.772000000000006"/>
    <n v="79.622"/>
    <n v="88.501000000000005"/>
    <n v="100.78400000000001"/>
    <n v="113.91"/>
    <n v="129.30000000000001"/>
    <n v="142.13200000000001"/>
    <n v="158.65199999999999"/>
    <n v="173.33500000000001"/>
    <n v="192.02"/>
    <n v="210.386"/>
    <n v="213.53700000000001"/>
    <n v="236.077"/>
    <n v="254.52099999999999"/>
    <n v="273.77600000000001"/>
    <n v="273.524"/>
    <n v="274.47899999999998"/>
    <n v="293.67"/>
    <n v="292.70800000000003"/>
    <n v="295.73700000000002"/>
    <n v="311.25599999999997"/>
    <n v="323.35399999999998"/>
    <n v="341.661"/>
  </r>
  <r>
    <n v="121"/>
    <n v="500"/>
    <x v="114"/>
    <n v="5.1769999999999996"/>
    <n v="5.4580000000000002"/>
    <n v="6.5750000000000002"/>
    <n v="7.0369999999999999"/>
    <n v="8.0890000000000004"/>
    <n v="8.7569999999999997"/>
    <n v="9.5760000000000005"/>
    <n v="11.331"/>
    <n v="12.404"/>
    <n v="13.294"/>
    <n v="14.180999999999999"/>
    <n v="15.541"/>
    <n v="16.433"/>
    <n v="16.916"/>
    <n v="17.675999999999998"/>
    <n v="17.341000000000001"/>
    <n v="17.952000000000002"/>
    <n v="17.806999999999999"/>
    <n v="18.114999999999998"/>
    <n v="17.815999999999999"/>
    <n v="17.960999999999999"/>
    <n v="18.872"/>
    <n v="18.731999999999999"/>
    <n v="18.460999999999999"/>
    <n v="19.013999999999999"/>
    <n v="19.786000000000001"/>
    <n v="20.140999999999998"/>
  </r>
  <r>
    <n v="122"/>
    <n v="500"/>
    <x v="115"/>
    <n v="2.8250000000000002"/>
    <n v="3.0579999999999998"/>
    <n v="3.5579999999999998"/>
    <n v="3.9620000000000002"/>
    <n v="4.6500000000000004"/>
    <n v="5.2539999999999996"/>
    <n v="5.7080000000000002"/>
    <n v="6.1920000000000002"/>
    <n v="6.4580000000000002"/>
    <n v="7.34"/>
    <n v="8.01"/>
    <n v="9.0980000000000008"/>
    <n v="9.8409999999999993"/>
    <n v="10.635"/>
    <n v="11.706"/>
    <n v="12.102"/>
    <n v="13.795999999999999"/>
    <n v="14.023999999999999"/>
    <n v="14.483000000000001"/>
    <n v="14.757"/>
    <n v="15.003"/>
    <n v="16.285"/>
    <n v="15.984"/>
    <n v="16.076000000000001"/>
    <n v="16.939"/>
    <n v="17.608000000000001"/>
    <n v="18.478000000000002"/>
  </r>
  <r>
    <n v="123"/>
    <n v="500"/>
    <x v="116"/>
    <n v="641.33900000000006"/>
    <n v="704.64200000000005"/>
    <n v="739.202"/>
    <n v="807.572"/>
    <n v="865.37900000000002"/>
    <n v="932.65"/>
    <n v="1003.177"/>
    <n v="1088.45"/>
    <n v="1182.4380000000001"/>
    <n v="1306.5260000000001"/>
    <n v="1438.8340000000001"/>
    <n v="1561.12"/>
    <n v="1652.078"/>
    <n v="1758.489"/>
    <n v="1907.2429999999999"/>
    <n v="1940.78"/>
    <n v="2061.701"/>
    <n v="2145.9549999999999"/>
    <n v="2273.9549999999999"/>
    <n v="2378.0479999999998"/>
    <n v="2372.2240000000002"/>
    <n v="2479.0300000000002"/>
    <n v="2474.5700000000002"/>
    <n v="2495.4209999999998"/>
    <n v="2547.7579999999998"/>
    <n v="2636.326"/>
    <n v="2738.4479999999999"/>
  </r>
  <r>
    <n v="124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n v="500"/>
    <x v="117"/>
    <n v="21.76"/>
    <n v="22.113"/>
    <n v="26.823"/>
    <n v="30.116"/>
    <n v="33.543999999999997"/>
    <n v="36.229999999999997"/>
    <n v="38.518000000000001"/>
    <n v="47.878"/>
    <n v="54.295999999999999"/>
    <n v="58.287999999999997"/>
    <n v="60.554000000000002"/>
    <n v="58.734999999999999"/>
    <n v="54.814999999999998"/>
    <n v="51.228999999999999"/>
    <n v="51.444000000000003"/>
    <n v="47.616"/>
    <n v="49.164999999999999"/>
    <n v="48.987000000000002"/>
    <n v="49.889000000000003"/>
    <n v="48.176000000000002"/>
    <n v="46.915999999999997"/>
    <n v="49.277000000000001"/>
    <n v="49.665999999999997"/>
    <n v="50.636000000000003"/>
    <n v="52.642000000000003"/>
    <n v="53.96"/>
    <n v="54.942999999999998"/>
  </r>
  <r>
    <n v="129"/>
    <n v="500"/>
    <x v="118"/>
    <n v="13.276"/>
    <n v="13.983000000000001"/>
    <n v="16.466999999999999"/>
    <n v="17.934999999999999"/>
    <n v="20.734999999999999"/>
    <n v="22.068000000000001"/>
    <n v="23.780999999999999"/>
    <n v="27.222999999999999"/>
    <n v="30.391999999999999"/>
    <n v="32.4"/>
    <n v="33.697000000000003"/>
    <n v="35.082999999999998"/>
    <n v="36.701000000000001"/>
    <n v="39.088999999999999"/>
    <n v="40.433999999999997"/>
    <n v="39.838999999999999"/>
    <n v="42.481000000000002"/>
    <n v="43.377000000000002"/>
    <n v="44.451999999999998"/>
    <n v="43.923000000000002"/>
    <n v="43.335999999999999"/>
    <n v="45.930999999999997"/>
    <n v="44.542999999999999"/>
    <n v="44.475000000000001"/>
    <n v="46.304000000000002"/>
    <n v="47.866"/>
    <n v="48.994"/>
  </r>
  <r>
    <n v="130"/>
    <n v="500"/>
    <x v="119"/>
    <n v="39.683"/>
    <n v="42.368000000000002"/>
    <n v="52.378999999999998"/>
    <n v="56.524000000000001"/>
    <n v="67.637"/>
    <n v="76.438999999999993"/>
    <n v="85.984999999999999"/>
    <n v="98.441999999999993"/>
    <n v="106.41"/>
    <n v="117.866"/>
    <n v="128.58199999999999"/>
    <n v="143.97499999999999"/>
    <n v="157.779"/>
    <n v="175.17599999999999"/>
    <n v="191.14"/>
    <n v="189.30600000000001"/>
    <n v="206.17400000000001"/>
    <n v="211.97200000000001"/>
    <n v="220.392"/>
    <n v="221.41499999999999"/>
    <n v="221.977"/>
    <n v="234.363"/>
    <n v="229.88300000000001"/>
    <n v="228.55799999999999"/>
    <n v="236.126"/>
    <n v="243.24799999999999"/>
    <n v="250.24100000000001"/>
  </r>
  <r>
    <n v="131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n v="50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" firstHeaderRow="0" firstDataRow="1" firstDataCol="0"/>
  <pivotFields count="30">
    <pivotField showAll="0"/>
    <pivotField dataField="1" showAll="0"/>
    <pivotField showAll="0">
      <items count="121">
        <item x="54"/>
        <item x="2"/>
        <item x="97"/>
        <item x="92"/>
        <item x="28"/>
        <item x="93"/>
        <item x="88"/>
        <item x="91"/>
        <item x="84"/>
        <item x="19"/>
        <item x="90"/>
        <item x="46"/>
        <item x="10"/>
        <item x="38"/>
        <item x="29"/>
        <item x="5"/>
        <item x="75"/>
        <item x="67"/>
        <item x="17"/>
        <item x="49"/>
        <item x="47"/>
        <item x="26"/>
        <item x="89"/>
        <item x="21"/>
        <item x="44"/>
        <item x="100"/>
        <item x="31"/>
        <item x="11"/>
        <item x="24"/>
        <item x="86"/>
        <item x="72"/>
        <item x="50"/>
        <item x="62"/>
        <item x="64"/>
        <item x="57"/>
        <item x="3"/>
        <item x="14"/>
        <item x="7"/>
        <item x="65"/>
        <item x="42"/>
        <item x="71"/>
        <item x="95"/>
        <item x="41"/>
        <item x="60"/>
        <item x="18"/>
        <item x="73"/>
        <item x="80"/>
        <item x="115"/>
        <item x="77"/>
        <item x="99"/>
        <item x="85"/>
        <item x="16"/>
        <item x="69"/>
        <item x="30"/>
        <item x="34"/>
        <item x="111"/>
        <item x="39"/>
        <item x="78"/>
        <item x="13"/>
        <item x="23"/>
        <item x="79"/>
        <item x="107"/>
        <item x="101"/>
        <item x="66"/>
        <item x="68"/>
        <item x="4"/>
        <item x="40"/>
        <item x="83"/>
        <item x="87"/>
        <item x="70"/>
        <item x="109"/>
        <item x="114"/>
        <item x="43"/>
        <item x="76"/>
        <item x="37"/>
        <item x="98"/>
        <item x="25"/>
        <item x="102"/>
        <item x="112"/>
        <item x="12"/>
        <item x="61"/>
        <item x="6"/>
        <item x="74"/>
        <item x="63"/>
        <item x="51"/>
        <item x="56"/>
        <item x="35"/>
        <item x="27"/>
        <item x="118"/>
        <item x="9"/>
        <item x="110"/>
        <item x="8"/>
        <item x="106"/>
        <item x="53"/>
        <item x="0"/>
        <item x="15"/>
        <item x="82"/>
        <item x="52"/>
        <item x="48"/>
        <item x="94"/>
        <item x="33"/>
        <item x="117"/>
        <item x="32"/>
        <item x="81"/>
        <item x="103"/>
        <item x="59"/>
        <item x="1"/>
        <item x="108"/>
        <item x="45"/>
        <item x="22"/>
        <item x="104"/>
        <item x="119"/>
        <item x="113"/>
        <item x="96"/>
        <item x="20"/>
        <item x="55"/>
        <item x="105"/>
        <item x="58"/>
        <item x="36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1970" fld="14" baseField="0" baseItem="0"/>
    <dataField name="Sum of NAIC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1.5703125" customWidth="1"/>
    <col min="2" max="2" width="13.140625" customWidth="1"/>
    <col min="3" max="120" width="16.28515625" customWidth="1"/>
    <col min="121" max="121" width="11.28515625" customWidth="1"/>
    <col min="122" max="122" width="11.28515625" bestFit="1" customWidth="1"/>
  </cols>
  <sheetData>
    <row r="3" spans="1:2" x14ac:dyDescent="0.25">
      <c r="A3" t="s">
        <v>2</v>
      </c>
      <c r="B3" t="s">
        <v>3</v>
      </c>
    </row>
    <row r="4" spans="1:2" x14ac:dyDescent="0.25">
      <c r="A4" s="2">
        <v>4759.0309999999999</v>
      </c>
      <c r="B4" s="2">
        <v>52069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6"/>
  <sheetViews>
    <sheetView tabSelected="1" topLeftCell="A87" workbookViewId="0">
      <selection activeCell="A98" sqref="A98"/>
    </sheetView>
  </sheetViews>
  <sheetFormatPr defaultRowHeight="15" x14ac:dyDescent="0.25"/>
  <cols>
    <col min="32" max="32" width="10.28515625" customWidth="1"/>
  </cols>
  <sheetData>
    <row r="1" spans="1:65" x14ac:dyDescent="0.25">
      <c r="A1" t="s">
        <v>0</v>
      </c>
      <c r="B1" t="s">
        <v>1</v>
      </c>
      <c r="C1">
        <f>1958</f>
        <v>1958</v>
      </c>
      <c r="D1">
        <f>C1+1</f>
        <v>1959</v>
      </c>
      <c r="E1">
        <f t="shared" ref="E1:AD1" si="0">D1+1</f>
        <v>1960</v>
      </c>
      <c r="F1">
        <f t="shared" si="0"/>
        <v>1961</v>
      </c>
      <c r="G1">
        <f t="shared" si="0"/>
        <v>1962</v>
      </c>
      <c r="H1">
        <f t="shared" si="0"/>
        <v>1963</v>
      </c>
      <c r="I1">
        <f t="shared" si="0"/>
        <v>1964</v>
      </c>
      <c r="J1">
        <f t="shared" si="0"/>
        <v>1965</v>
      </c>
      <c r="K1">
        <f t="shared" si="0"/>
        <v>1966</v>
      </c>
      <c r="L1">
        <f t="shared" si="0"/>
        <v>1967</v>
      </c>
      <c r="M1">
        <f t="shared" si="0"/>
        <v>1968</v>
      </c>
      <c r="N1">
        <f t="shared" si="0"/>
        <v>1969</v>
      </c>
      <c r="O1">
        <f t="shared" si="0"/>
        <v>1970</v>
      </c>
      <c r="P1">
        <f t="shared" si="0"/>
        <v>1971</v>
      </c>
      <c r="Q1">
        <f t="shared" si="0"/>
        <v>1972</v>
      </c>
      <c r="R1">
        <f t="shared" si="0"/>
        <v>1973</v>
      </c>
      <c r="S1">
        <f t="shared" si="0"/>
        <v>1974</v>
      </c>
      <c r="T1">
        <f t="shared" si="0"/>
        <v>1975</v>
      </c>
      <c r="U1">
        <f t="shared" si="0"/>
        <v>1976</v>
      </c>
      <c r="V1">
        <f t="shared" si="0"/>
        <v>1977</v>
      </c>
      <c r="W1">
        <f t="shared" si="0"/>
        <v>1978</v>
      </c>
      <c r="X1">
        <f t="shared" si="0"/>
        <v>1979</v>
      </c>
      <c r="Y1">
        <f t="shared" si="0"/>
        <v>1980</v>
      </c>
      <c r="Z1">
        <f t="shared" si="0"/>
        <v>1981</v>
      </c>
      <c r="AA1">
        <f t="shared" si="0"/>
        <v>1982</v>
      </c>
      <c r="AB1">
        <f t="shared" si="0"/>
        <v>1983</v>
      </c>
      <c r="AC1">
        <f t="shared" si="0"/>
        <v>1984</v>
      </c>
      <c r="AD1">
        <f t="shared" si="0"/>
        <v>1985</v>
      </c>
      <c r="AI1">
        <v>1958</v>
      </c>
      <c r="AJ1">
        <f>AI1+1</f>
        <v>1959</v>
      </c>
      <c r="AK1">
        <f t="shared" ref="AK1:BJ1" si="1">AJ1+1</f>
        <v>1960</v>
      </c>
      <c r="AL1">
        <f t="shared" si="1"/>
        <v>1961</v>
      </c>
      <c r="AM1">
        <f t="shared" si="1"/>
        <v>1962</v>
      </c>
      <c r="AN1">
        <f t="shared" si="1"/>
        <v>1963</v>
      </c>
      <c r="AO1">
        <f t="shared" si="1"/>
        <v>1964</v>
      </c>
      <c r="AP1">
        <f t="shared" si="1"/>
        <v>1965</v>
      </c>
      <c r="AQ1">
        <f t="shared" si="1"/>
        <v>1966</v>
      </c>
      <c r="AR1">
        <f t="shared" si="1"/>
        <v>1967</v>
      </c>
      <c r="AS1">
        <f t="shared" si="1"/>
        <v>1968</v>
      </c>
      <c r="AT1">
        <f t="shared" si="1"/>
        <v>1969</v>
      </c>
      <c r="AU1">
        <f t="shared" si="1"/>
        <v>1970</v>
      </c>
      <c r="AV1">
        <f t="shared" si="1"/>
        <v>1971</v>
      </c>
      <c r="AW1">
        <f t="shared" si="1"/>
        <v>1972</v>
      </c>
      <c r="AX1">
        <f t="shared" si="1"/>
        <v>1973</v>
      </c>
      <c r="AY1">
        <f t="shared" si="1"/>
        <v>1974</v>
      </c>
      <c r="AZ1">
        <f t="shared" si="1"/>
        <v>1975</v>
      </c>
      <c r="BA1">
        <f t="shared" si="1"/>
        <v>1976</v>
      </c>
      <c r="BB1">
        <f t="shared" si="1"/>
        <v>1977</v>
      </c>
      <c r="BC1">
        <f t="shared" si="1"/>
        <v>1978</v>
      </c>
      <c r="BD1">
        <f t="shared" si="1"/>
        <v>1979</v>
      </c>
      <c r="BE1">
        <f t="shared" si="1"/>
        <v>1980</v>
      </c>
      <c r="BF1">
        <f t="shared" si="1"/>
        <v>1981</v>
      </c>
      <c r="BG1">
        <f t="shared" si="1"/>
        <v>1982</v>
      </c>
      <c r="BH1">
        <f t="shared" si="1"/>
        <v>1983</v>
      </c>
      <c r="BI1">
        <f t="shared" si="1"/>
        <v>1984</v>
      </c>
      <c r="BJ1">
        <f t="shared" si="1"/>
        <v>1985</v>
      </c>
      <c r="BL1" t="s">
        <v>4</v>
      </c>
    </row>
    <row r="2" spans="1:65" x14ac:dyDescent="0.25">
      <c r="A2">
        <v>1</v>
      </c>
      <c r="B2">
        <v>11</v>
      </c>
      <c r="C2">
        <v>16.177</v>
      </c>
      <c r="D2">
        <v>19.295000000000002</v>
      </c>
      <c r="E2">
        <v>20.974</v>
      </c>
      <c r="F2">
        <v>22.39</v>
      </c>
      <c r="G2">
        <v>23.068999999999999</v>
      </c>
      <c r="H2">
        <v>23.815999999999999</v>
      </c>
      <c r="I2">
        <v>24.614000000000001</v>
      </c>
      <c r="J2">
        <v>22.484999999999999</v>
      </c>
      <c r="K2">
        <v>25.736999999999998</v>
      </c>
      <c r="L2">
        <v>26.111999999999998</v>
      </c>
      <c r="M2">
        <v>27.989000000000001</v>
      </c>
      <c r="N2">
        <v>27.885999999999999</v>
      </c>
      <c r="O2">
        <v>29.425000000000001</v>
      </c>
      <c r="P2">
        <v>32.216000000000001</v>
      </c>
      <c r="Q2">
        <v>27.463000000000001</v>
      </c>
      <c r="R2">
        <v>26.821000000000002</v>
      </c>
      <c r="S2">
        <v>28.068999999999999</v>
      </c>
      <c r="T2">
        <v>29.66</v>
      </c>
      <c r="U2">
        <v>39.9</v>
      </c>
      <c r="V2">
        <v>44.648000000000003</v>
      </c>
      <c r="W2">
        <v>54.895000000000003</v>
      </c>
      <c r="X2">
        <v>55.744999999999997</v>
      </c>
      <c r="Y2">
        <v>56.536000000000001</v>
      </c>
      <c r="Z2">
        <v>51.136000000000003</v>
      </c>
      <c r="AA2">
        <v>43.08</v>
      </c>
      <c r="AB2">
        <v>52.024999999999999</v>
      </c>
      <c r="AC2">
        <v>43.268999999999998</v>
      </c>
      <c r="AD2">
        <v>39.491</v>
      </c>
      <c r="AF2">
        <v>311</v>
      </c>
      <c r="AG2">
        <f>[1]elechap2b!W2</f>
        <v>1</v>
      </c>
      <c r="AI2">
        <f>SUMIF($B$2:$B$132,"=311",C$2:C$132)</f>
        <v>54.506999999999998</v>
      </c>
      <c r="AJ2">
        <f t="shared" ref="AJ2:BJ2" si="2">SUMIF($B$2:$B$132,"=311",D$2:D$132)</f>
        <v>58.953000000000003</v>
      </c>
      <c r="AK2">
        <f t="shared" si="2"/>
        <v>62.208000000000006</v>
      </c>
      <c r="AL2">
        <f t="shared" si="2"/>
        <v>64.602999999999994</v>
      </c>
      <c r="AM2">
        <f t="shared" si="2"/>
        <v>66.374000000000009</v>
      </c>
      <c r="AN2">
        <f t="shared" si="2"/>
        <v>69.989999999999995</v>
      </c>
      <c r="AO2">
        <f t="shared" si="2"/>
        <v>79.613</v>
      </c>
      <c r="AP2">
        <f t="shared" si="2"/>
        <v>77.787999999999997</v>
      </c>
      <c r="AQ2">
        <f t="shared" si="2"/>
        <v>82.738</v>
      </c>
      <c r="AR2">
        <f t="shared" si="2"/>
        <v>85.772000000000006</v>
      </c>
      <c r="AS2">
        <f t="shared" si="2"/>
        <v>94.352999999999994</v>
      </c>
      <c r="AT2">
        <f t="shared" si="2"/>
        <v>102.03</v>
      </c>
      <c r="AU2">
        <f t="shared" si="2"/>
        <v>118.012</v>
      </c>
      <c r="AV2">
        <f t="shared" si="2"/>
        <v>118.377</v>
      </c>
      <c r="AW2">
        <f t="shared" si="2"/>
        <v>120.59500000000001</v>
      </c>
      <c r="AX2">
        <f t="shared" si="2"/>
        <v>125.497</v>
      </c>
      <c r="AY2">
        <f t="shared" si="2"/>
        <v>129.32599999999999</v>
      </c>
      <c r="AZ2">
        <f t="shared" si="2"/>
        <v>134.33099999999999</v>
      </c>
      <c r="BA2">
        <f t="shared" si="2"/>
        <v>137.11600000000001</v>
      </c>
      <c r="BB2">
        <f t="shared" si="2"/>
        <v>140.90299999999999</v>
      </c>
      <c r="BC2">
        <f t="shared" si="2"/>
        <v>142.58099999999999</v>
      </c>
      <c r="BD2">
        <f t="shared" si="2"/>
        <v>139.40300000000002</v>
      </c>
      <c r="BE2">
        <f t="shared" si="2"/>
        <v>145.04899999999998</v>
      </c>
      <c r="BF2">
        <f t="shared" si="2"/>
        <v>146.20400000000001</v>
      </c>
      <c r="BG2">
        <f t="shared" si="2"/>
        <v>161.75099999999998</v>
      </c>
      <c r="BH2">
        <f t="shared" si="2"/>
        <v>154.989</v>
      </c>
      <c r="BI2">
        <f t="shared" si="2"/>
        <v>159.596</v>
      </c>
      <c r="BJ2">
        <f t="shared" si="2"/>
        <v>159.95499999999998</v>
      </c>
      <c r="BL2">
        <f>[1]elechap2b!AF2</f>
        <v>159.971</v>
      </c>
      <c r="BM2">
        <f>AF2</f>
        <v>311</v>
      </c>
    </row>
    <row r="3" spans="1:65" x14ac:dyDescent="0.25">
      <c r="A3">
        <f>A2+1</f>
        <v>2</v>
      </c>
      <c r="B3">
        <v>11</v>
      </c>
      <c r="C3">
        <v>28.972000000000001</v>
      </c>
      <c r="D3">
        <v>34.311</v>
      </c>
      <c r="E3">
        <v>37.972000000000001</v>
      </c>
      <c r="F3">
        <v>39.249000000000002</v>
      </c>
      <c r="G3">
        <v>40.558999999999997</v>
      </c>
      <c r="H3">
        <v>41.801000000000002</v>
      </c>
      <c r="I3">
        <v>42.097999999999999</v>
      </c>
      <c r="J3">
        <v>45.734999999999999</v>
      </c>
      <c r="K3">
        <v>45.601999999999997</v>
      </c>
      <c r="L3">
        <v>47.692999999999998</v>
      </c>
      <c r="M3">
        <v>49.914999999999999</v>
      </c>
      <c r="N3">
        <v>56.134999999999998</v>
      </c>
      <c r="O3">
        <v>59.628999999999998</v>
      </c>
      <c r="P3">
        <v>61.920999999999999</v>
      </c>
      <c r="Q3">
        <v>61.558</v>
      </c>
      <c r="R3">
        <v>65.108999999999995</v>
      </c>
      <c r="S3">
        <v>61.752000000000002</v>
      </c>
      <c r="T3">
        <v>61.075000000000003</v>
      </c>
      <c r="U3">
        <v>63.631999999999998</v>
      </c>
      <c r="V3">
        <v>63.08</v>
      </c>
      <c r="W3">
        <v>64.138999999999996</v>
      </c>
      <c r="X3">
        <v>76.251999999999995</v>
      </c>
      <c r="Y3">
        <v>72.099999999999994</v>
      </c>
      <c r="Z3">
        <v>85.361999999999995</v>
      </c>
      <c r="AA3">
        <v>72.822999999999993</v>
      </c>
      <c r="AB3">
        <v>64.355000000000004</v>
      </c>
      <c r="AC3">
        <v>68.188000000000002</v>
      </c>
      <c r="AD3">
        <v>65.885999999999996</v>
      </c>
      <c r="AF3">
        <v>313</v>
      </c>
      <c r="AG3">
        <f>[1]elechap2b!W3</f>
        <v>2</v>
      </c>
      <c r="AI3">
        <f>SUMIF($B$2:$B$132,"=313",C$2:C$132)</f>
        <v>40.430999999999997</v>
      </c>
      <c r="AJ3">
        <f t="shared" ref="AJ3:BJ3" si="3">SUMIF($B$2:$B$132,"=313",D$2:D$132)</f>
        <v>44.535000000000004</v>
      </c>
      <c r="AK3">
        <f t="shared" si="3"/>
        <v>44.997</v>
      </c>
      <c r="AL3">
        <f t="shared" si="3"/>
        <v>45.588000000000001</v>
      </c>
      <c r="AM3">
        <f t="shared" si="3"/>
        <v>48.182000000000002</v>
      </c>
      <c r="AN3">
        <f t="shared" si="3"/>
        <v>50.576000000000001</v>
      </c>
      <c r="AO3">
        <f t="shared" si="3"/>
        <v>55.349000000000004</v>
      </c>
      <c r="AP3">
        <f t="shared" si="3"/>
        <v>58.734000000000002</v>
      </c>
      <c r="AQ3">
        <f t="shared" si="3"/>
        <v>63.734999999999999</v>
      </c>
      <c r="AR3">
        <f t="shared" si="3"/>
        <v>70.122</v>
      </c>
      <c r="AS3">
        <f t="shared" si="3"/>
        <v>76.87700000000001</v>
      </c>
      <c r="AT3">
        <f t="shared" si="3"/>
        <v>82.000999999999991</v>
      </c>
      <c r="AU3">
        <f t="shared" si="3"/>
        <v>84.37299999999999</v>
      </c>
      <c r="AV3">
        <f t="shared" si="3"/>
        <v>88.457999999999998</v>
      </c>
      <c r="AW3">
        <f t="shared" si="3"/>
        <v>96.656999999999996</v>
      </c>
      <c r="AX3">
        <f t="shared" si="3"/>
        <v>100.96899999999999</v>
      </c>
      <c r="AY3">
        <f t="shared" si="3"/>
        <v>93.606000000000009</v>
      </c>
      <c r="AZ3">
        <f t="shared" si="3"/>
        <v>92.954999999999998</v>
      </c>
      <c r="BA3">
        <f t="shared" si="3"/>
        <v>97.764999999999986</v>
      </c>
      <c r="BB3">
        <f t="shared" si="3"/>
        <v>96.554999999999993</v>
      </c>
      <c r="BC3">
        <f t="shared" si="3"/>
        <v>96.180999999999997</v>
      </c>
      <c r="BD3">
        <f t="shared" si="3"/>
        <v>94.64800000000001</v>
      </c>
      <c r="BE3">
        <f t="shared" si="3"/>
        <v>91.668000000000006</v>
      </c>
      <c r="BF3">
        <f t="shared" si="3"/>
        <v>91.216999999999999</v>
      </c>
      <c r="BG3">
        <f t="shared" si="3"/>
        <v>85.969000000000008</v>
      </c>
      <c r="BH3">
        <f t="shared" si="3"/>
        <v>93.38000000000001</v>
      </c>
      <c r="BI3">
        <f t="shared" si="3"/>
        <v>95.377999999999986</v>
      </c>
      <c r="BJ3">
        <f t="shared" si="3"/>
        <v>91.731999999999999</v>
      </c>
      <c r="BL3">
        <f>[1]elechap2b!AF3</f>
        <v>87.089999999999989</v>
      </c>
      <c r="BM3">
        <f t="shared" ref="BM3:BM21" si="4">AF3</f>
        <v>313</v>
      </c>
    </row>
    <row r="4" spans="1:65" x14ac:dyDescent="0.25">
      <c r="A4">
        <f t="shared" ref="A4:A67" si="5">A3+1</f>
        <v>3</v>
      </c>
      <c r="B4">
        <v>11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3.0000000000000001E-3</v>
      </c>
      <c r="K4">
        <v>3.0000000000000001E-3</v>
      </c>
      <c r="L4">
        <v>4.0000000000000001E-3</v>
      </c>
      <c r="M4">
        <v>4.0000000000000001E-3</v>
      </c>
      <c r="N4">
        <v>4.0000000000000001E-3</v>
      </c>
      <c r="O4">
        <v>4.0000000000000001E-3</v>
      </c>
      <c r="P4">
        <v>4.0000000000000001E-3</v>
      </c>
      <c r="Q4">
        <v>5.0000000000000001E-3</v>
      </c>
      <c r="R4">
        <v>6.0000000000000001E-3</v>
      </c>
      <c r="S4">
        <v>7.0000000000000001E-3</v>
      </c>
      <c r="T4">
        <v>7.0000000000000001E-3</v>
      </c>
      <c r="U4">
        <v>8.0000000000000002E-3</v>
      </c>
      <c r="V4">
        <v>6.0000000000000001E-3</v>
      </c>
      <c r="W4">
        <v>6.0000000000000001E-3</v>
      </c>
      <c r="X4">
        <v>5.0000000000000001E-3</v>
      </c>
      <c r="Y4">
        <v>5.0000000000000001E-3</v>
      </c>
      <c r="Z4">
        <v>3.0000000000000001E-3</v>
      </c>
      <c r="AA4">
        <v>2E-3</v>
      </c>
      <c r="AB4">
        <v>2E-3</v>
      </c>
      <c r="AC4">
        <v>2E-3</v>
      </c>
      <c r="AD4">
        <v>2E-3</v>
      </c>
      <c r="AF4">
        <v>315</v>
      </c>
      <c r="AG4">
        <f>[1]elechap2b!W4</f>
        <v>3</v>
      </c>
      <c r="AI4">
        <f>SUMIF($B$2:$B$132,"=315",C$2:C$132)</f>
        <v>8.8859999999999992</v>
      </c>
      <c r="AJ4">
        <f t="shared" ref="AJ4:BJ4" si="6">SUMIF($B$2:$B$132,"=315",D$2:D$132)</f>
        <v>9.2789999999999999</v>
      </c>
      <c r="AK4">
        <f t="shared" si="6"/>
        <v>9.4490000000000016</v>
      </c>
      <c r="AL4">
        <f t="shared" si="6"/>
        <v>9.6389999999999993</v>
      </c>
      <c r="AM4">
        <f t="shared" si="6"/>
        <v>10.706</v>
      </c>
      <c r="AN4">
        <f t="shared" si="6"/>
        <v>11.336</v>
      </c>
      <c r="AO4">
        <f t="shared" si="6"/>
        <v>12.79</v>
      </c>
      <c r="AP4">
        <f t="shared" si="6"/>
        <v>12.760999999999999</v>
      </c>
      <c r="AQ4">
        <f t="shared" si="6"/>
        <v>14.117000000000001</v>
      </c>
      <c r="AR4">
        <f t="shared" si="6"/>
        <v>15.830000000000002</v>
      </c>
      <c r="AS4">
        <f t="shared" si="6"/>
        <v>19.256999999999998</v>
      </c>
      <c r="AT4">
        <f t="shared" si="6"/>
        <v>19.338999999999999</v>
      </c>
      <c r="AU4">
        <f t="shared" si="6"/>
        <v>21.666</v>
      </c>
      <c r="AV4">
        <f t="shared" si="6"/>
        <v>21.315000000000001</v>
      </c>
      <c r="AW4">
        <f t="shared" si="6"/>
        <v>24.856000000000002</v>
      </c>
      <c r="AX4">
        <f t="shared" si="6"/>
        <v>25.651</v>
      </c>
      <c r="AY4">
        <f t="shared" si="6"/>
        <v>25.044000000000004</v>
      </c>
      <c r="AZ4">
        <f t="shared" si="6"/>
        <v>26.220000000000002</v>
      </c>
      <c r="BA4">
        <f t="shared" si="6"/>
        <v>26.064999999999998</v>
      </c>
      <c r="BB4">
        <f t="shared" si="6"/>
        <v>25.074000000000002</v>
      </c>
      <c r="BC4">
        <f t="shared" si="6"/>
        <v>23.367999999999999</v>
      </c>
      <c r="BD4">
        <f t="shared" si="6"/>
        <v>20.452999999999999</v>
      </c>
      <c r="BE4">
        <f t="shared" si="6"/>
        <v>21.411000000000001</v>
      </c>
      <c r="BF4">
        <f t="shared" si="6"/>
        <v>21.231000000000002</v>
      </c>
      <c r="BG4">
        <f t="shared" si="6"/>
        <v>21.222000000000001</v>
      </c>
      <c r="BH4">
        <f t="shared" si="6"/>
        <v>21.192</v>
      </c>
      <c r="BI4">
        <f t="shared" si="6"/>
        <v>23.468999999999998</v>
      </c>
      <c r="BJ4">
        <f t="shared" si="6"/>
        <v>19.818000000000001</v>
      </c>
      <c r="BL4">
        <f>[1]elechap2b!AF4</f>
        <v>24.46</v>
      </c>
      <c r="BM4">
        <f t="shared" si="4"/>
        <v>315</v>
      </c>
    </row>
    <row r="5" spans="1:65" x14ac:dyDescent="0.25">
      <c r="A5">
        <f t="shared" si="5"/>
        <v>4</v>
      </c>
      <c r="B5">
        <v>11</v>
      </c>
      <c r="C5">
        <v>1.7729999999999999</v>
      </c>
      <c r="D5">
        <v>1.819</v>
      </c>
      <c r="E5">
        <v>1.897</v>
      </c>
      <c r="F5">
        <v>1.966</v>
      </c>
      <c r="G5">
        <v>2.0590000000000002</v>
      </c>
      <c r="H5">
        <v>2.0990000000000002</v>
      </c>
      <c r="I5">
        <v>2.2490000000000001</v>
      </c>
      <c r="J5">
        <v>2.3580000000000001</v>
      </c>
      <c r="K5">
        <v>2.4239999999999999</v>
      </c>
      <c r="L5">
        <v>2.4900000000000002</v>
      </c>
      <c r="M5">
        <v>2.6059999999999999</v>
      </c>
      <c r="N5">
        <v>2.6970000000000001</v>
      </c>
      <c r="O5">
        <v>2.9369999999999998</v>
      </c>
      <c r="P5">
        <v>3.0870000000000002</v>
      </c>
      <c r="Q5">
        <v>3.2170000000000001</v>
      </c>
      <c r="R5">
        <v>3.3820000000000001</v>
      </c>
      <c r="S5">
        <v>3.492</v>
      </c>
      <c r="T5">
        <v>3.6160000000000001</v>
      </c>
      <c r="U5">
        <v>3.8719999999999999</v>
      </c>
      <c r="V5">
        <v>4.1609999999999996</v>
      </c>
      <c r="W5">
        <v>4.5810000000000004</v>
      </c>
      <c r="X5">
        <v>5.0129999999999999</v>
      </c>
      <c r="Y5">
        <v>5.3869999999999996</v>
      </c>
      <c r="Z5">
        <v>5.718</v>
      </c>
      <c r="AA5">
        <v>5.8529999999999998</v>
      </c>
      <c r="AB5">
        <v>5.9740000000000002</v>
      </c>
      <c r="AC5">
        <v>6.07</v>
      </c>
      <c r="AD5">
        <v>6.1769999999999996</v>
      </c>
      <c r="AF5">
        <f>[1]elechap2b!V5</f>
        <v>321</v>
      </c>
      <c r="AG5">
        <f>[1]elechap2b!W5</f>
        <v>4</v>
      </c>
      <c r="AI5">
        <f>SUMIF($B$2:$B$132,"=321",C$2:C$132)</f>
        <v>12.516</v>
      </c>
      <c r="AJ5">
        <f t="shared" ref="AJ5:BJ5" si="7">SUMIF($B$2:$B$132,"=321",D$2:D$132)</f>
        <v>14.099000000000002</v>
      </c>
      <c r="AK5">
        <f t="shared" si="7"/>
        <v>14.510000000000002</v>
      </c>
      <c r="AL5">
        <f t="shared" si="7"/>
        <v>15.488999999999999</v>
      </c>
      <c r="AM5">
        <f t="shared" si="7"/>
        <v>16.529999999999998</v>
      </c>
      <c r="AN5">
        <f t="shared" si="7"/>
        <v>17.146000000000001</v>
      </c>
      <c r="AO5">
        <f t="shared" si="7"/>
        <v>19.933999999999997</v>
      </c>
      <c r="AP5">
        <f t="shared" si="7"/>
        <v>19.994</v>
      </c>
      <c r="AQ5">
        <f t="shared" si="7"/>
        <v>22.803000000000001</v>
      </c>
      <c r="AR5">
        <f t="shared" si="7"/>
        <v>25.902999999999999</v>
      </c>
      <c r="AS5">
        <f t="shared" si="7"/>
        <v>30.664000000000001</v>
      </c>
      <c r="AT5">
        <f t="shared" si="7"/>
        <v>32.756</v>
      </c>
      <c r="AU5">
        <f t="shared" si="7"/>
        <v>35.766000000000005</v>
      </c>
      <c r="AV5">
        <f t="shared" si="7"/>
        <v>39.689</v>
      </c>
      <c r="AW5">
        <f t="shared" si="7"/>
        <v>46.337000000000003</v>
      </c>
      <c r="AX5">
        <f t="shared" si="7"/>
        <v>46.591999999999999</v>
      </c>
      <c r="AY5">
        <f t="shared" si="7"/>
        <v>50.767000000000003</v>
      </c>
      <c r="AZ5">
        <f t="shared" si="7"/>
        <v>49.445999999999998</v>
      </c>
      <c r="BA5">
        <f t="shared" si="7"/>
        <v>53.167000000000002</v>
      </c>
      <c r="BB5">
        <f t="shared" si="7"/>
        <v>55.122</v>
      </c>
      <c r="BC5">
        <f t="shared" si="7"/>
        <v>56.872</v>
      </c>
      <c r="BD5">
        <f t="shared" si="7"/>
        <v>54.815999999999995</v>
      </c>
      <c r="BE5">
        <f t="shared" si="7"/>
        <v>50.045000000000002</v>
      </c>
      <c r="BF5">
        <f t="shared" si="7"/>
        <v>49.568999999999996</v>
      </c>
      <c r="BG5">
        <f t="shared" si="7"/>
        <v>49.874000000000002</v>
      </c>
      <c r="BH5">
        <f t="shared" si="7"/>
        <v>52.704999999999998</v>
      </c>
      <c r="BI5">
        <f t="shared" si="7"/>
        <v>57.091000000000001</v>
      </c>
      <c r="BJ5">
        <f t="shared" si="7"/>
        <v>57.204000000000001</v>
      </c>
      <c r="BL5">
        <f>[1]elechap2b!AF5</f>
        <v>57.199999999999996</v>
      </c>
      <c r="BM5">
        <f t="shared" si="4"/>
        <v>321</v>
      </c>
    </row>
    <row r="6" spans="1:65" x14ac:dyDescent="0.25">
      <c r="A6">
        <f t="shared" si="5"/>
        <v>5</v>
      </c>
      <c r="B6">
        <v>12</v>
      </c>
      <c r="C6">
        <v>4.2240000000000002</v>
      </c>
      <c r="D6">
        <v>4.1139999999999999</v>
      </c>
      <c r="E6">
        <v>6.0439999999999996</v>
      </c>
      <c r="F6">
        <v>5.5780000000000003</v>
      </c>
      <c r="G6">
        <v>5.4889999999999999</v>
      </c>
      <c r="H6">
        <v>6.1689999999999996</v>
      </c>
      <c r="I6">
        <v>7.867</v>
      </c>
      <c r="J6">
        <v>8.93</v>
      </c>
      <c r="K6">
        <v>10.701000000000001</v>
      </c>
      <c r="L6">
        <v>10.694000000000001</v>
      </c>
      <c r="M6">
        <v>11.835000000000001</v>
      </c>
      <c r="N6">
        <v>14.067</v>
      </c>
      <c r="O6">
        <v>14.896000000000001</v>
      </c>
      <c r="P6">
        <v>14.148999999999999</v>
      </c>
      <c r="Q6">
        <v>15.317</v>
      </c>
      <c r="R6">
        <v>20.552</v>
      </c>
      <c r="S6">
        <v>21.207999999999998</v>
      </c>
      <c r="T6">
        <v>20.768000000000001</v>
      </c>
      <c r="U6">
        <v>23.449000000000002</v>
      </c>
      <c r="V6">
        <v>19.725999999999999</v>
      </c>
      <c r="W6">
        <v>29.065000000000001</v>
      </c>
      <c r="X6">
        <v>31.96</v>
      </c>
      <c r="Y6">
        <v>28.582999999999998</v>
      </c>
      <c r="Z6">
        <v>29.181999999999999</v>
      </c>
      <c r="AA6">
        <v>15.781000000000001</v>
      </c>
      <c r="AB6">
        <v>18.039000000000001</v>
      </c>
      <c r="AC6">
        <v>26.466999999999999</v>
      </c>
      <c r="AD6">
        <v>26.812999999999999</v>
      </c>
      <c r="AF6">
        <f>[1]elechap2b!V6</f>
        <v>322</v>
      </c>
      <c r="AG6">
        <f>[1]elechap2b!W6</f>
        <v>5</v>
      </c>
      <c r="AI6">
        <f>SUMIF($B$2:$B$132,"=322",C$2:C$132)</f>
        <v>42.439</v>
      </c>
      <c r="AJ6">
        <f t="shared" ref="AJ6:BJ6" si="8">SUMIF($B$2:$B$132,"=322",D$2:D$132)</f>
        <v>47.887999999999998</v>
      </c>
      <c r="AK6">
        <f t="shared" si="8"/>
        <v>50.925000000000004</v>
      </c>
      <c r="AL6">
        <f t="shared" si="8"/>
        <v>53.302999999999997</v>
      </c>
      <c r="AM6">
        <f t="shared" si="8"/>
        <v>57.628999999999998</v>
      </c>
      <c r="AN6">
        <f t="shared" si="8"/>
        <v>63.037999999999997</v>
      </c>
      <c r="AO6">
        <f t="shared" si="8"/>
        <v>69.290999999999997</v>
      </c>
      <c r="AP6">
        <f t="shared" si="8"/>
        <v>73.27000000000001</v>
      </c>
      <c r="AQ6">
        <f t="shared" si="8"/>
        <v>82.454000000000008</v>
      </c>
      <c r="AR6">
        <f t="shared" si="8"/>
        <v>88.228999999999999</v>
      </c>
      <c r="AS6">
        <f t="shared" si="8"/>
        <v>99.341000000000008</v>
      </c>
      <c r="AT6">
        <f t="shared" si="8"/>
        <v>107.49499999999999</v>
      </c>
      <c r="AU6">
        <f t="shared" si="8"/>
        <v>112.87</v>
      </c>
      <c r="AV6">
        <f t="shared" si="8"/>
        <v>119.11399999999999</v>
      </c>
      <c r="AW6">
        <f t="shared" si="8"/>
        <v>125.52799999999999</v>
      </c>
      <c r="AX6">
        <f t="shared" si="8"/>
        <v>129.98500000000001</v>
      </c>
      <c r="AY6">
        <f t="shared" si="8"/>
        <v>139.44900000000001</v>
      </c>
      <c r="AZ6">
        <f t="shared" si="8"/>
        <v>133.482</v>
      </c>
      <c r="BA6">
        <f t="shared" si="8"/>
        <v>148.279</v>
      </c>
      <c r="BB6">
        <f t="shared" si="8"/>
        <v>152.04</v>
      </c>
      <c r="BC6">
        <f t="shared" si="8"/>
        <v>155.625</v>
      </c>
      <c r="BD6">
        <f t="shared" si="8"/>
        <v>157.50199999999998</v>
      </c>
      <c r="BE6">
        <f t="shared" si="8"/>
        <v>169.52399999999997</v>
      </c>
      <c r="BF6">
        <f t="shared" si="8"/>
        <v>178.10300000000001</v>
      </c>
      <c r="BG6">
        <f t="shared" si="8"/>
        <v>172.44199999999998</v>
      </c>
      <c r="BH6">
        <f t="shared" si="8"/>
        <v>176.792</v>
      </c>
      <c r="BI6">
        <f t="shared" si="8"/>
        <v>182.90299999999999</v>
      </c>
      <c r="BJ6">
        <f t="shared" si="8"/>
        <v>179.64299999999997</v>
      </c>
      <c r="BL6">
        <f>[1]elechap2b!AF6</f>
        <v>179.67000000000002</v>
      </c>
      <c r="BM6">
        <f t="shared" si="4"/>
        <v>322</v>
      </c>
    </row>
    <row r="7" spans="1:65" x14ac:dyDescent="0.25">
      <c r="A7">
        <f t="shared" si="5"/>
        <v>6</v>
      </c>
      <c r="B7">
        <v>12</v>
      </c>
      <c r="C7">
        <v>0.72299999999999998</v>
      </c>
      <c r="D7">
        <v>1.016</v>
      </c>
      <c r="E7">
        <v>1.1759999999999999</v>
      </c>
      <c r="F7">
        <v>1.242</v>
      </c>
      <c r="G7">
        <v>1.1990000000000001</v>
      </c>
      <c r="H7">
        <v>1.099</v>
      </c>
      <c r="I7">
        <v>1.0820000000000001</v>
      </c>
      <c r="J7">
        <v>0.83899999999999997</v>
      </c>
      <c r="K7">
        <v>0.84199999999999997</v>
      </c>
      <c r="L7">
        <v>0.95299999999999996</v>
      </c>
      <c r="M7">
        <v>1.135</v>
      </c>
      <c r="N7">
        <v>1.1359999999999999</v>
      </c>
      <c r="O7">
        <v>1.2090000000000001</v>
      </c>
      <c r="P7">
        <v>1.228</v>
      </c>
      <c r="Q7">
        <v>1.3129999999999999</v>
      </c>
      <c r="R7">
        <v>1.474</v>
      </c>
      <c r="S7">
        <v>1.474</v>
      </c>
      <c r="T7">
        <v>1.62</v>
      </c>
      <c r="U7">
        <v>1.944</v>
      </c>
      <c r="V7">
        <v>2.468</v>
      </c>
      <c r="W7">
        <v>3.4060000000000001</v>
      </c>
      <c r="X7">
        <v>3.8140000000000001</v>
      </c>
      <c r="Y7">
        <v>4.8620000000000001</v>
      </c>
      <c r="Z7">
        <v>4.6589999999999998</v>
      </c>
      <c r="AA7">
        <v>3.4670000000000001</v>
      </c>
      <c r="AB7">
        <v>2.944</v>
      </c>
      <c r="AC7">
        <v>2.4350000000000001</v>
      </c>
      <c r="AD7">
        <v>1.913</v>
      </c>
      <c r="AF7">
        <f>[1]elechap2b!V7</f>
        <v>323</v>
      </c>
      <c r="AG7">
        <f>[1]elechap2b!W7</f>
        <v>6</v>
      </c>
      <c r="AI7">
        <f>SUMIF($B$2:$B$132,"=323",C$2:C$132)</f>
        <v>10.25</v>
      </c>
      <c r="AJ7">
        <f t="shared" ref="AJ7:BJ7" si="9">SUMIF($B$2:$B$132,"=323",D$2:D$132)</f>
        <v>11.26</v>
      </c>
      <c r="AK7">
        <f t="shared" si="9"/>
        <v>11.87</v>
      </c>
      <c r="AL7">
        <f t="shared" si="9"/>
        <v>12.771000000000001</v>
      </c>
      <c r="AM7">
        <f t="shared" si="9"/>
        <v>13.696</v>
      </c>
      <c r="AN7">
        <f t="shared" si="9"/>
        <v>13.986000000000001</v>
      </c>
      <c r="AO7">
        <f t="shared" si="9"/>
        <v>15.815</v>
      </c>
      <c r="AP7">
        <f t="shared" si="9"/>
        <v>16.312999999999999</v>
      </c>
      <c r="AQ7">
        <f t="shared" si="9"/>
        <v>17.251000000000001</v>
      </c>
      <c r="AR7">
        <f t="shared" si="9"/>
        <v>19.847999999999999</v>
      </c>
      <c r="AS7">
        <f t="shared" si="9"/>
        <v>23.556999999999999</v>
      </c>
      <c r="AT7">
        <f t="shared" si="9"/>
        <v>25.754000000000001</v>
      </c>
      <c r="AU7">
        <f t="shared" si="9"/>
        <v>31.045999999999999</v>
      </c>
      <c r="AV7">
        <f t="shared" si="9"/>
        <v>30.951000000000001</v>
      </c>
      <c r="AW7">
        <f t="shared" si="9"/>
        <v>31.254000000000001</v>
      </c>
      <c r="AX7">
        <f t="shared" si="9"/>
        <v>33.393999999999998</v>
      </c>
      <c r="AY7">
        <f t="shared" si="9"/>
        <v>30.684000000000001</v>
      </c>
      <c r="AZ7">
        <f t="shared" si="9"/>
        <v>33.898000000000003</v>
      </c>
      <c r="BA7">
        <f t="shared" si="9"/>
        <v>34.54</v>
      </c>
      <c r="BB7">
        <f t="shared" si="9"/>
        <v>36.011000000000003</v>
      </c>
      <c r="BC7">
        <f t="shared" si="9"/>
        <v>35.299999999999997</v>
      </c>
      <c r="BD7">
        <f t="shared" si="9"/>
        <v>32.374000000000002</v>
      </c>
      <c r="BE7">
        <f t="shared" si="9"/>
        <v>32.944000000000003</v>
      </c>
      <c r="BF7">
        <f t="shared" si="9"/>
        <v>35.151000000000003</v>
      </c>
      <c r="BG7">
        <f t="shared" si="9"/>
        <v>36.296999999999997</v>
      </c>
      <c r="BH7">
        <f t="shared" si="9"/>
        <v>36.463999999999999</v>
      </c>
      <c r="BI7">
        <f t="shared" si="9"/>
        <v>42.9</v>
      </c>
      <c r="BJ7">
        <f t="shared" si="9"/>
        <v>42.25</v>
      </c>
      <c r="BL7">
        <f>[1]elechap2b!AF7</f>
        <v>42.25</v>
      </c>
      <c r="BM7">
        <f t="shared" si="4"/>
        <v>323</v>
      </c>
    </row>
    <row r="8" spans="1:65" x14ac:dyDescent="0.25">
      <c r="A8">
        <f t="shared" si="5"/>
        <v>7</v>
      </c>
      <c r="B8">
        <v>12</v>
      </c>
      <c r="C8">
        <v>8.2780000000000005</v>
      </c>
      <c r="D8">
        <v>7.8739999999999997</v>
      </c>
      <c r="E8">
        <v>9.6630000000000003</v>
      </c>
      <c r="F8">
        <v>10.669</v>
      </c>
      <c r="G8">
        <v>11.69</v>
      </c>
      <c r="H8">
        <v>12.106</v>
      </c>
      <c r="I8">
        <v>12.888</v>
      </c>
      <c r="J8">
        <v>14.464</v>
      </c>
      <c r="K8">
        <v>15.503</v>
      </c>
      <c r="L8">
        <v>12.092000000000001</v>
      </c>
      <c r="M8">
        <v>14.707000000000001</v>
      </c>
      <c r="N8">
        <v>18.113</v>
      </c>
      <c r="O8">
        <v>20.933</v>
      </c>
      <c r="P8">
        <v>19.637</v>
      </c>
      <c r="Q8">
        <v>21.419</v>
      </c>
      <c r="R8">
        <v>21.471</v>
      </c>
      <c r="S8">
        <v>20.765999999999998</v>
      </c>
      <c r="T8">
        <v>19.122</v>
      </c>
      <c r="U8">
        <v>20.960999999999999</v>
      </c>
      <c r="V8">
        <v>20.417000000000002</v>
      </c>
      <c r="W8">
        <v>20.190999999999999</v>
      </c>
      <c r="X8">
        <v>21.251999999999999</v>
      </c>
      <c r="Y8">
        <v>19.306000000000001</v>
      </c>
      <c r="Z8">
        <v>24.542000000000002</v>
      </c>
      <c r="AA8">
        <v>21.181000000000001</v>
      </c>
      <c r="AB8">
        <v>21.651</v>
      </c>
      <c r="AC8">
        <v>25.047999999999998</v>
      </c>
      <c r="AD8">
        <v>26.097000000000001</v>
      </c>
      <c r="AF8">
        <f>[1]elechap2b!V8</f>
        <v>324</v>
      </c>
      <c r="AG8">
        <f>[1]elechap2b!W8</f>
        <v>7</v>
      </c>
      <c r="AI8">
        <f>SUMIF($B$2:$B$132,"=324",C$2:C$132)</f>
        <v>32.398000000000003</v>
      </c>
      <c r="AJ8">
        <f t="shared" ref="AJ8:BJ8" si="10">SUMIF($B$2:$B$132,"=324",D$2:D$132)</f>
        <v>35.588000000000008</v>
      </c>
      <c r="AK8">
        <f t="shared" si="10"/>
        <v>37.985999999999997</v>
      </c>
      <c r="AL8">
        <f t="shared" si="10"/>
        <v>41.083999999999996</v>
      </c>
      <c r="AM8">
        <f t="shared" si="10"/>
        <v>43.168999999999997</v>
      </c>
      <c r="AN8">
        <f t="shared" si="10"/>
        <v>47.697000000000003</v>
      </c>
      <c r="AO8">
        <f t="shared" si="10"/>
        <v>50.314</v>
      </c>
      <c r="AP8">
        <f t="shared" si="10"/>
        <v>51.832000000000008</v>
      </c>
      <c r="AQ8">
        <f t="shared" si="10"/>
        <v>53.76</v>
      </c>
      <c r="AR8">
        <f t="shared" si="10"/>
        <v>62.052</v>
      </c>
      <c r="AS8">
        <f t="shared" si="10"/>
        <v>68.731999999999999</v>
      </c>
      <c r="AT8">
        <f t="shared" si="10"/>
        <v>73.910999999999987</v>
      </c>
      <c r="AU8">
        <f t="shared" si="10"/>
        <v>74.986000000000004</v>
      </c>
      <c r="AV8">
        <f t="shared" si="10"/>
        <v>80.489000000000004</v>
      </c>
      <c r="AW8">
        <f t="shared" si="10"/>
        <v>84.679000000000002</v>
      </c>
      <c r="AX8">
        <f t="shared" si="10"/>
        <v>88.725999999999999</v>
      </c>
      <c r="AY8">
        <f t="shared" si="10"/>
        <v>92.944000000000003</v>
      </c>
      <c r="AZ8">
        <f t="shared" si="10"/>
        <v>90.073999999999998</v>
      </c>
      <c r="BA8">
        <f t="shared" si="10"/>
        <v>94.558000000000007</v>
      </c>
      <c r="BB8">
        <f t="shared" si="10"/>
        <v>102.883</v>
      </c>
      <c r="BC8">
        <f t="shared" si="10"/>
        <v>103.254</v>
      </c>
      <c r="BD8">
        <f t="shared" si="10"/>
        <v>107.718</v>
      </c>
      <c r="BE8">
        <f t="shared" si="10"/>
        <v>109.90799999999999</v>
      </c>
      <c r="BF8">
        <f t="shared" si="10"/>
        <v>111.048</v>
      </c>
      <c r="BG8">
        <f t="shared" si="10"/>
        <v>116.64</v>
      </c>
      <c r="BH8">
        <f t="shared" si="10"/>
        <v>114.111</v>
      </c>
      <c r="BI8">
        <f t="shared" si="10"/>
        <v>118.72799999999999</v>
      </c>
      <c r="BJ8">
        <f t="shared" si="10"/>
        <v>119.25</v>
      </c>
      <c r="BL8">
        <f>[1]elechap2b!AF8</f>
        <v>119.23399999999999</v>
      </c>
      <c r="BM8">
        <f t="shared" si="4"/>
        <v>324</v>
      </c>
    </row>
    <row r="9" spans="1:65" x14ac:dyDescent="0.25">
      <c r="A9">
        <f t="shared" si="5"/>
        <v>8</v>
      </c>
      <c r="B9">
        <v>12</v>
      </c>
      <c r="C9">
        <v>1.9239999999999999</v>
      </c>
      <c r="D9">
        <v>1.7729999999999999</v>
      </c>
      <c r="E9">
        <v>1.633</v>
      </c>
      <c r="F9">
        <v>1.43</v>
      </c>
      <c r="G9">
        <v>1.343</v>
      </c>
      <c r="H9">
        <v>1.2829999999999999</v>
      </c>
      <c r="I9">
        <v>1.0629999999999999</v>
      </c>
      <c r="J9">
        <v>1.113</v>
      </c>
      <c r="K9">
        <v>0.999</v>
      </c>
      <c r="L9">
        <v>0.86399999999999999</v>
      </c>
      <c r="M9">
        <v>0.84499999999999997</v>
      </c>
      <c r="N9">
        <v>0.86199999999999999</v>
      </c>
      <c r="O9">
        <v>0.92</v>
      </c>
      <c r="P9">
        <v>0.83599999999999997</v>
      </c>
      <c r="Q9">
        <v>0.89600000000000002</v>
      </c>
      <c r="R9">
        <v>0.82899999999999996</v>
      </c>
      <c r="S9">
        <v>0.78300000000000003</v>
      </c>
      <c r="T9">
        <v>0.77300000000000002</v>
      </c>
      <c r="U9">
        <v>0.74</v>
      </c>
      <c r="V9">
        <v>0.68100000000000005</v>
      </c>
      <c r="W9">
        <v>0.63200000000000001</v>
      </c>
      <c r="X9">
        <v>0.70699999999999996</v>
      </c>
      <c r="Y9">
        <v>0.72</v>
      </c>
      <c r="Z9">
        <v>0.67900000000000005</v>
      </c>
      <c r="AA9">
        <v>0.66600000000000004</v>
      </c>
      <c r="AB9">
        <v>0.58599999999999997</v>
      </c>
      <c r="AC9">
        <v>0.62</v>
      </c>
      <c r="AD9">
        <v>0.57399999999999995</v>
      </c>
      <c r="AF9">
        <f>[1]elechap2b!V9</f>
        <v>325</v>
      </c>
      <c r="AG9">
        <f>[1]elechap2b!W9</f>
        <v>8</v>
      </c>
      <c r="AI9">
        <f>SUMIF($B$2:$B$132,"=325",C$2:C$132)</f>
        <v>268.53399999999993</v>
      </c>
      <c r="AJ9">
        <f t="shared" ref="AJ9:BJ9" si="11">SUMIF($B$2:$B$132,"=325",D$2:D$132)</f>
        <v>278.87499999999994</v>
      </c>
      <c r="AK9">
        <f t="shared" si="11"/>
        <v>283.14800000000002</v>
      </c>
      <c r="AL9">
        <f t="shared" si="11"/>
        <v>291.63599999999997</v>
      </c>
      <c r="AM9">
        <f t="shared" si="11"/>
        <v>289.32899999999995</v>
      </c>
      <c r="AN9">
        <f t="shared" si="11"/>
        <v>302.15999999999997</v>
      </c>
      <c r="AO9">
        <f t="shared" si="11"/>
        <v>278.33000000000004</v>
      </c>
      <c r="AP9">
        <f t="shared" si="11"/>
        <v>302.62700000000001</v>
      </c>
      <c r="AQ9">
        <f t="shared" si="11"/>
        <v>302.77299999999997</v>
      </c>
      <c r="AR9">
        <f t="shared" si="11"/>
        <v>316.298</v>
      </c>
      <c r="AS9">
        <f t="shared" si="11"/>
        <v>314.48599999999993</v>
      </c>
      <c r="AT9">
        <f t="shared" si="11"/>
        <v>325.71600000000001</v>
      </c>
      <c r="AU9">
        <f t="shared" si="11"/>
        <v>302.95900000000006</v>
      </c>
      <c r="AV9">
        <f t="shared" si="11"/>
        <v>334.37799999999999</v>
      </c>
      <c r="AW9">
        <f t="shared" si="11"/>
        <v>383.20000000000005</v>
      </c>
      <c r="AX9">
        <f t="shared" si="11"/>
        <v>409.428</v>
      </c>
      <c r="AY9">
        <f t="shared" si="11"/>
        <v>410.21499999999997</v>
      </c>
      <c r="AZ9">
        <f t="shared" si="11"/>
        <v>414.42500000000007</v>
      </c>
      <c r="BA9">
        <f t="shared" si="11"/>
        <v>471.72199999999998</v>
      </c>
      <c r="BB9">
        <f t="shared" si="11"/>
        <v>485.14700000000005</v>
      </c>
      <c r="BC9">
        <f t="shared" si="11"/>
        <v>478.25100000000003</v>
      </c>
      <c r="BD9">
        <f t="shared" si="11"/>
        <v>478.37899999999996</v>
      </c>
      <c r="BE9">
        <f t="shared" si="11"/>
        <v>438.97400000000005</v>
      </c>
      <c r="BF9">
        <f t="shared" si="11"/>
        <v>436.78099999999995</v>
      </c>
      <c r="BG9">
        <f t="shared" si="11"/>
        <v>398.42</v>
      </c>
      <c r="BH9">
        <f t="shared" si="11"/>
        <v>422.34299999999996</v>
      </c>
      <c r="BI9">
        <f t="shared" si="11"/>
        <v>454.23599999999993</v>
      </c>
      <c r="BJ9">
        <f t="shared" si="11"/>
        <v>427.69</v>
      </c>
      <c r="BL9">
        <f>[1]elechap2b!AF9</f>
        <v>427.74600000000004</v>
      </c>
      <c r="BM9">
        <f t="shared" si="4"/>
        <v>325</v>
      </c>
    </row>
    <row r="10" spans="1:65" x14ac:dyDescent="0.25">
      <c r="A10">
        <f t="shared" si="5"/>
        <v>9</v>
      </c>
      <c r="B10">
        <v>12</v>
      </c>
      <c r="C10">
        <v>14.849</v>
      </c>
      <c r="D10">
        <v>14.976000000000001</v>
      </c>
      <c r="E10">
        <v>15.214</v>
      </c>
      <c r="F10">
        <v>14.833</v>
      </c>
      <c r="G10">
        <v>15.683</v>
      </c>
      <c r="H10">
        <v>17.108000000000001</v>
      </c>
      <c r="I10">
        <v>15.606</v>
      </c>
      <c r="J10">
        <v>18.251999999999999</v>
      </c>
      <c r="K10">
        <v>18.678999999999998</v>
      </c>
      <c r="L10">
        <v>18.922999999999998</v>
      </c>
      <c r="M10">
        <v>19.931000000000001</v>
      </c>
      <c r="N10">
        <v>21.789000000000001</v>
      </c>
      <c r="O10">
        <v>24.847999999999999</v>
      </c>
      <c r="P10">
        <v>24.05</v>
      </c>
      <c r="Q10">
        <v>27.34</v>
      </c>
      <c r="R10">
        <v>27.669</v>
      </c>
      <c r="S10">
        <v>28.716000000000001</v>
      </c>
      <c r="T10">
        <v>31.367000000000001</v>
      </c>
      <c r="U10">
        <v>33.442</v>
      </c>
      <c r="V10">
        <v>34.584000000000003</v>
      </c>
      <c r="W10">
        <v>34.512</v>
      </c>
      <c r="X10">
        <v>41.639000000000003</v>
      </c>
      <c r="Y10">
        <v>45.753999999999998</v>
      </c>
      <c r="Z10">
        <v>46.622</v>
      </c>
      <c r="AA10">
        <v>49.542999999999999</v>
      </c>
      <c r="AB10">
        <v>47.357999999999997</v>
      </c>
      <c r="AC10">
        <v>54.597999999999999</v>
      </c>
      <c r="AD10">
        <v>55.32</v>
      </c>
      <c r="AF10">
        <f>[1]elechap2b!V10</f>
        <v>326</v>
      </c>
      <c r="AG10">
        <f>[1]elechap2b!W10</f>
        <v>9</v>
      </c>
      <c r="AI10">
        <f>SUMIF($B$2:$B$132,"=326",C$2:C$132)</f>
        <v>17.353999999999999</v>
      </c>
      <c r="AJ10">
        <f t="shared" ref="AJ10:BJ10" si="12">SUMIF($B$2:$B$132,"=326",D$2:D$132)</f>
        <v>19.643000000000001</v>
      </c>
      <c r="AK10">
        <f t="shared" si="12"/>
        <v>20.597999999999999</v>
      </c>
      <c r="AL10">
        <f t="shared" si="12"/>
        <v>21.404</v>
      </c>
      <c r="AM10">
        <f t="shared" si="12"/>
        <v>24.021000000000001</v>
      </c>
      <c r="AN10">
        <f t="shared" si="12"/>
        <v>25.259</v>
      </c>
      <c r="AO10">
        <f t="shared" si="12"/>
        <v>27.548999999999999</v>
      </c>
      <c r="AP10">
        <f t="shared" si="12"/>
        <v>31.247</v>
      </c>
      <c r="AQ10">
        <f t="shared" si="12"/>
        <v>38.389000000000003</v>
      </c>
      <c r="AR10">
        <f t="shared" si="12"/>
        <v>36.475000000000001</v>
      </c>
      <c r="AS10">
        <f t="shared" si="12"/>
        <v>43.295000000000002</v>
      </c>
      <c r="AT10">
        <f t="shared" si="12"/>
        <v>47.607999999999997</v>
      </c>
      <c r="AU10">
        <f t="shared" si="12"/>
        <v>50.732999999999997</v>
      </c>
      <c r="AV10">
        <f t="shared" si="12"/>
        <v>55.055999999999997</v>
      </c>
      <c r="AW10">
        <f t="shared" si="12"/>
        <v>61.726999999999997</v>
      </c>
      <c r="AX10">
        <f t="shared" si="12"/>
        <v>68.227000000000004</v>
      </c>
      <c r="AY10">
        <f t="shared" si="12"/>
        <v>64.739999999999995</v>
      </c>
      <c r="AZ10">
        <f t="shared" si="12"/>
        <v>64.122</v>
      </c>
      <c r="BA10">
        <f t="shared" si="12"/>
        <v>67.387</v>
      </c>
      <c r="BB10">
        <f t="shared" si="12"/>
        <v>76.965000000000003</v>
      </c>
      <c r="BC10">
        <f t="shared" si="12"/>
        <v>78.375</v>
      </c>
      <c r="BD10">
        <f t="shared" si="12"/>
        <v>77.924999999999997</v>
      </c>
      <c r="BE10">
        <f t="shared" si="12"/>
        <v>73.906999999999996</v>
      </c>
      <c r="BF10">
        <f t="shared" si="12"/>
        <v>78.180000000000007</v>
      </c>
      <c r="BG10">
        <f t="shared" si="12"/>
        <v>105.07899999999999</v>
      </c>
      <c r="BH10">
        <f t="shared" si="12"/>
        <v>109.32</v>
      </c>
      <c r="BI10">
        <f t="shared" si="12"/>
        <v>100.827</v>
      </c>
      <c r="BJ10">
        <f t="shared" si="12"/>
        <v>102.71</v>
      </c>
      <c r="BL10">
        <f>[1]elechap2b!AF10</f>
        <v>102.7</v>
      </c>
      <c r="BM10">
        <f t="shared" si="4"/>
        <v>326</v>
      </c>
    </row>
    <row r="11" spans="1:65" x14ac:dyDescent="0.25">
      <c r="A11">
        <f t="shared" si="5"/>
        <v>10</v>
      </c>
      <c r="B11">
        <v>12</v>
      </c>
      <c r="C11">
        <v>12.201000000000001</v>
      </c>
      <c r="D11">
        <v>13.724</v>
      </c>
      <c r="E11">
        <v>14.67</v>
      </c>
      <c r="F11">
        <v>15.901999999999999</v>
      </c>
      <c r="G11">
        <v>17.216999999999999</v>
      </c>
      <c r="H11">
        <v>18.561</v>
      </c>
      <c r="I11">
        <v>19.939</v>
      </c>
      <c r="J11">
        <v>20.542000000000002</v>
      </c>
      <c r="K11">
        <v>21.73</v>
      </c>
      <c r="L11">
        <v>27.184999999999999</v>
      </c>
      <c r="M11">
        <v>30.423999999999999</v>
      </c>
      <c r="N11">
        <v>33.26</v>
      </c>
      <c r="O11">
        <v>36.853000000000002</v>
      </c>
      <c r="P11">
        <v>38.485999999999997</v>
      </c>
      <c r="Q11">
        <v>41.015000000000001</v>
      </c>
      <c r="R11">
        <v>44.404000000000003</v>
      </c>
      <c r="S11">
        <v>46.802</v>
      </c>
      <c r="T11">
        <v>48.825000000000003</v>
      </c>
      <c r="U11">
        <v>51.694000000000003</v>
      </c>
      <c r="V11">
        <v>56.15</v>
      </c>
      <c r="W11">
        <v>66.144000000000005</v>
      </c>
      <c r="X11">
        <v>71.668000000000006</v>
      </c>
      <c r="Y11">
        <v>78.838999999999999</v>
      </c>
      <c r="Z11">
        <v>85.031999999999996</v>
      </c>
      <c r="AA11">
        <v>91.643000000000001</v>
      </c>
      <c r="AB11">
        <v>98.902000000000001</v>
      </c>
      <c r="AC11">
        <v>102.271</v>
      </c>
      <c r="AD11">
        <v>106.288</v>
      </c>
      <c r="AF11">
        <f>[1]elechap2b!V11</f>
        <v>327</v>
      </c>
      <c r="AG11">
        <f>[1]elechap2b!W11</f>
        <v>10</v>
      </c>
      <c r="AI11">
        <f>SUMIF($B$2:$B$132,"=327",C$2:C$132)</f>
        <v>41.47</v>
      </c>
      <c r="AJ11">
        <f t="shared" ref="AJ11:BJ11" si="13">SUMIF($B$2:$B$132,"=327",D$2:D$132)</f>
        <v>48.105999999999995</v>
      </c>
      <c r="AK11">
        <f t="shared" si="13"/>
        <v>49.463999999999999</v>
      </c>
      <c r="AL11">
        <f t="shared" si="13"/>
        <v>50.305999999999997</v>
      </c>
      <c r="AM11">
        <f t="shared" si="13"/>
        <v>53.408000000000001</v>
      </c>
      <c r="AN11">
        <f t="shared" si="13"/>
        <v>55.953000000000003</v>
      </c>
      <c r="AO11">
        <f t="shared" si="13"/>
        <v>60.704000000000001</v>
      </c>
      <c r="AP11">
        <f t="shared" si="13"/>
        <v>64.152999999999992</v>
      </c>
      <c r="AQ11">
        <f t="shared" si="13"/>
        <v>78.445999999999998</v>
      </c>
      <c r="AR11">
        <f t="shared" si="13"/>
        <v>67.265000000000001</v>
      </c>
      <c r="AS11">
        <f t="shared" si="13"/>
        <v>76.836000000000013</v>
      </c>
      <c r="AT11">
        <f t="shared" si="13"/>
        <v>80.985000000000014</v>
      </c>
      <c r="AU11">
        <f t="shared" si="13"/>
        <v>82.947000000000003</v>
      </c>
      <c r="AV11">
        <f t="shared" si="13"/>
        <v>85.207999999999998</v>
      </c>
      <c r="AW11">
        <f t="shared" si="13"/>
        <v>92.849000000000004</v>
      </c>
      <c r="AX11">
        <f t="shared" si="13"/>
        <v>97.75800000000001</v>
      </c>
      <c r="AY11">
        <f t="shared" si="13"/>
        <v>98.996000000000009</v>
      </c>
      <c r="AZ11">
        <f t="shared" si="13"/>
        <v>94.850999999999999</v>
      </c>
      <c r="BA11">
        <f t="shared" si="13"/>
        <v>99.754000000000005</v>
      </c>
      <c r="BB11">
        <f t="shared" si="13"/>
        <v>105.51599999999999</v>
      </c>
      <c r="BC11">
        <f t="shared" si="13"/>
        <v>111.75700000000001</v>
      </c>
      <c r="BD11">
        <f t="shared" si="13"/>
        <v>112.547</v>
      </c>
      <c r="BE11">
        <f t="shared" si="13"/>
        <v>104.08500000000001</v>
      </c>
      <c r="BF11">
        <f t="shared" si="13"/>
        <v>102.73099999999999</v>
      </c>
      <c r="BG11">
        <f t="shared" si="13"/>
        <v>95.10499999999999</v>
      </c>
      <c r="BH11">
        <f t="shared" si="13"/>
        <v>95.356999999999999</v>
      </c>
      <c r="BI11">
        <f t="shared" si="13"/>
        <v>102.50700000000001</v>
      </c>
      <c r="BJ11">
        <f t="shared" si="13"/>
        <v>112.471</v>
      </c>
      <c r="BL11">
        <f>[1]elechap2b!AF11</f>
        <v>112.48</v>
      </c>
      <c r="BM11">
        <f t="shared" si="4"/>
        <v>327</v>
      </c>
    </row>
    <row r="12" spans="1:65" x14ac:dyDescent="0.25">
      <c r="A12">
        <f t="shared" si="5"/>
        <v>11</v>
      </c>
      <c r="B12">
        <v>12</v>
      </c>
      <c r="C12">
        <v>0.28000000000000003</v>
      </c>
      <c r="D12">
        <v>0.35099999999999998</v>
      </c>
      <c r="E12">
        <v>0.42099999999999999</v>
      </c>
      <c r="F12">
        <v>0.48799999999999999</v>
      </c>
      <c r="G12">
        <v>0.56499999999999995</v>
      </c>
      <c r="H12">
        <v>0.65200000000000002</v>
      </c>
      <c r="I12">
        <v>0.79</v>
      </c>
      <c r="J12">
        <v>0.93799999999999994</v>
      </c>
      <c r="K12">
        <v>1.1220000000000001</v>
      </c>
      <c r="L12">
        <v>1.3129999999999999</v>
      </c>
      <c r="M12">
        <v>1.389</v>
      </c>
      <c r="N12">
        <v>1.4850000000000001</v>
      </c>
      <c r="O12">
        <v>1.5509999999999999</v>
      </c>
      <c r="P12">
        <v>1.58</v>
      </c>
      <c r="Q12">
        <v>1.579</v>
      </c>
      <c r="R12">
        <v>1.752</v>
      </c>
      <c r="S12">
        <v>1.8360000000000001</v>
      </c>
      <c r="T12">
        <v>1.859</v>
      </c>
      <c r="U12">
        <v>1.996</v>
      </c>
      <c r="V12">
        <v>2.1520000000000001</v>
      </c>
      <c r="W12">
        <v>2.4540000000000002</v>
      </c>
      <c r="X12">
        <v>2.839</v>
      </c>
      <c r="Y12">
        <v>3.11</v>
      </c>
      <c r="Z12">
        <v>3.3860000000000001</v>
      </c>
      <c r="AA12">
        <v>3.399</v>
      </c>
      <c r="AB12">
        <v>3.3519999999999999</v>
      </c>
      <c r="AC12">
        <v>3.6429999999999998</v>
      </c>
      <c r="AD12">
        <v>3.734</v>
      </c>
      <c r="AF12">
        <f>[1]elechap2b!V12</f>
        <v>331</v>
      </c>
      <c r="AG12">
        <f>[1]elechap2b!W12</f>
        <v>11</v>
      </c>
      <c r="AI12">
        <f>SUMIF($B$2:$B$132,"=331",C$2:C$132)</f>
        <v>192.62699999999998</v>
      </c>
      <c r="AJ12">
        <f t="shared" ref="AJ12:BJ12" si="14">SUMIF($B$2:$B$132,"=331",D$2:D$132)</f>
        <v>231.36599999999999</v>
      </c>
      <c r="AK12">
        <f t="shared" si="14"/>
        <v>242.46099999999998</v>
      </c>
      <c r="AL12">
        <f t="shared" si="14"/>
        <v>244.15800000000002</v>
      </c>
      <c r="AM12">
        <f t="shared" si="14"/>
        <v>262.10500000000002</v>
      </c>
      <c r="AN12">
        <f t="shared" si="14"/>
        <v>277.971</v>
      </c>
      <c r="AO12">
        <f t="shared" si="14"/>
        <v>305.67099999999999</v>
      </c>
      <c r="AP12">
        <f t="shared" si="14"/>
        <v>337.01500000000004</v>
      </c>
      <c r="AQ12">
        <f t="shared" si="14"/>
        <v>365.66699999999997</v>
      </c>
      <c r="AR12">
        <f t="shared" si="14"/>
        <v>385.73900000000003</v>
      </c>
      <c r="AS12">
        <f t="shared" si="14"/>
        <v>397.92399999999998</v>
      </c>
      <c r="AT12">
        <f t="shared" si="14"/>
        <v>440.45900000000006</v>
      </c>
      <c r="AU12">
        <f t="shared" si="14"/>
        <v>438.10699999999997</v>
      </c>
      <c r="AV12">
        <f t="shared" si="14"/>
        <v>422.35500000000002</v>
      </c>
      <c r="AW12">
        <f t="shared" si="14"/>
        <v>451.74899999999997</v>
      </c>
      <c r="AX12">
        <f t="shared" si="14"/>
        <v>531.92399999999998</v>
      </c>
      <c r="AY12">
        <f t="shared" si="14"/>
        <v>578.28399999999999</v>
      </c>
      <c r="AZ12">
        <f t="shared" si="14"/>
        <v>490</v>
      </c>
      <c r="BA12">
        <f t="shared" si="14"/>
        <v>527.28300000000002</v>
      </c>
      <c r="BB12">
        <f t="shared" si="14"/>
        <v>561.72199999999998</v>
      </c>
      <c r="BC12">
        <f t="shared" si="14"/>
        <v>586.50800000000004</v>
      </c>
      <c r="BD12">
        <f t="shared" si="14"/>
        <v>610.57499999999993</v>
      </c>
      <c r="BE12">
        <f t="shared" si="14"/>
        <v>575.89199999999994</v>
      </c>
      <c r="BF12">
        <f t="shared" si="14"/>
        <v>581.00900000000001</v>
      </c>
      <c r="BG12">
        <f t="shared" si="14"/>
        <v>420.41399999999999</v>
      </c>
      <c r="BH12">
        <f t="shared" si="14"/>
        <v>410.464</v>
      </c>
      <c r="BI12">
        <f t="shared" si="14"/>
        <v>490.024</v>
      </c>
      <c r="BJ12">
        <f t="shared" si="14"/>
        <v>454.03100000000001</v>
      </c>
      <c r="BL12">
        <f>[1]elechap2b!AF12</f>
        <v>454.03000000000003</v>
      </c>
      <c r="BM12">
        <f t="shared" si="4"/>
        <v>331</v>
      </c>
    </row>
    <row r="13" spans="1:65" x14ac:dyDescent="0.25">
      <c r="A13">
        <f t="shared" si="5"/>
        <v>12</v>
      </c>
      <c r="B13">
        <v>12</v>
      </c>
      <c r="C13">
        <v>1.488</v>
      </c>
      <c r="D13">
        <v>1.73</v>
      </c>
      <c r="E13">
        <v>1.9530000000000001</v>
      </c>
      <c r="F13">
        <v>2.15</v>
      </c>
      <c r="G13">
        <v>2.3809999999999998</v>
      </c>
      <c r="H13">
        <v>2.6440000000000001</v>
      </c>
      <c r="I13">
        <v>2.823</v>
      </c>
      <c r="J13">
        <v>3.008</v>
      </c>
      <c r="K13">
        <v>3.2719999999999998</v>
      </c>
      <c r="L13">
        <v>3.524</v>
      </c>
      <c r="M13">
        <v>3.7909999999999999</v>
      </c>
      <c r="N13">
        <v>4.1219999999999999</v>
      </c>
      <c r="O13">
        <v>4.3810000000000002</v>
      </c>
      <c r="P13">
        <v>4.5369999999999999</v>
      </c>
      <c r="Q13">
        <v>4.6120000000000001</v>
      </c>
      <c r="R13">
        <v>5.3520000000000003</v>
      </c>
      <c r="S13">
        <v>5.81</v>
      </c>
      <c r="T13">
        <v>6.0519999999999996</v>
      </c>
      <c r="U13">
        <v>6.657</v>
      </c>
      <c r="V13">
        <v>7.319</v>
      </c>
      <c r="W13">
        <v>8.2959999999999994</v>
      </c>
      <c r="X13">
        <v>9.5470000000000006</v>
      </c>
      <c r="Y13">
        <v>10.417</v>
      </c>
      <c r="Z13">
        <v>11.305999999999999</v>
      </c>
      <c r="AA13">
        <v>11.317</v>
      </c>
      <c r="AB13">
        <v>11.137</v>
      </c>
      <c r="AC13">
        <v>12.08</v>
      </c>
      <c r="AD13">
        <v>12.361000000000001</v>
      </c>
      <c r="AF13">
        <f>[1]elechap2b!V13</f>
        <v>332</v>
      </c>
      <c r="AG13">
        <f>[1]elechap2b!W13</f>
        <v>12</v>
      </c>
      <c r="AI13">
        <f>SUMIF($B$2:$B$132,"=332",C$2:C$132)</f>
        <v>26.733999999999995</v>
      </c>
      <c r="AJ13">
        <f t="shared" ref="AJ13:BJ13" si="15">SUMIF($B$2:$B$132,"=332",D$2:D$132)</f>
        <v>30.388999999999999</v>
      </c>
      <c r="AK13">
        <f t="shared" si="15"/>
        <v>31.127000000000002</v>
      </c>
      <c r="AL13">
        <f t="shared" si="15"/>
        <v>31.695</v>
      </c>
      <c r="AM13">
        <f t="shared" si="15"/>
        <v>34.379000000000005</v>
      </c>
      <c r="AN13">
        <f t="shared" si="15"/>
        <v>35.991999999999997</v>
      </c>
      <c r="AO13">
        <f t="shared" si="15"/>
        <v>39.814</v>
      </c>
      <c r="AP13">
        <f t="shared" si="15"/>
        <v>43.674000000000007</v>
      </c>
      <c r="AQ13">
        <f t="shared" si="15"/>
        <v>50.058000000000007</v>
      </c>
      <c r="AR13">
        <f t="shared" si="15"/>
        <v>62.183</v>
      </c>
      <c r="AS13">
        <f t="shared" si="15"/>
        <v>71.168000000000006</v>
      </c>
      <c r="AT13">
        <f t="shared" si="15"/>
        <v>76.87299999999999</v>
      </c>
      <c r="AU13">
        <f t="shared" si="15"/>
        <v>81.025999999999996</v>
      </c>
      <c r="AV13">
        <f t="shared" si="15"/>
        <v>78.26400000000001</v>
      </c>
      <c r="AW13">
        <f t="shared" si="15"/>
        <v>82.197000000000003</v>
      </c>
      <c r="AX13">
        <f t="shared" si="15"/>
        <v>87.38900000000001</v>
      </c>
      <c r="AY13">
        <f t="shared" si="15"/>
        <v>85.45</v>
      </c>
      <c r="AZ13">
        <f t="shared" si="15"/>
        <v>83.230999999999995</v>
      </c>
      <c r="BA13">
        <f t="shared" si="15"/>
        <v>87.807000000000002</v>
      </c>
      <c r="BB13">
        <f t="shared" si="15"/>
        <v>89.830000000000013</v>
      </c>
      <c r="BC13">
        <f t="shared" si="15"/>
        <v>89.97</v>
      </c>
      <c r="BD13">
        <f t="shared" si="15"/>
        <v>89.721000000000004</v>
      </c>
      <c r="BE13">
        <f t="shared" si="15"/>
        <v>86.391000000000005</v>
      </c>
      <c r="BF13">
        <f t="shared" si="15"/>
        <v>87.13900000000001</v>
      </c>
      <c r="BG13">
        <f t="shared" si="15"/>
        <v>87.114000000000004</v>
      </c>
      <c r="BH13">
        <f t="shared" si="15"/>
        <v>84.733000000000004</v>
      </c>
      <c r="BI13">
        <f t="shared" si="15"/>
        <v>103.63499999999999</v>
      </c>
      <c r="BJ13">
        <f t="shared" si="15"/>
        <v>95.448999999999998</v>
      </c>
      <c r="BL13">
        <f>[1]elechap2b!AF13</f>
        <v>95.451999999999998</v>
      </c>
      <c r="BM13">
        <f t="shared" si="4"/>
        <v>332</v>
      </c>
    </row>
    <row r="14" spans="1:65" x14ac:dyDescent="0.25">
      <c r="A14">
        <f t="shared" si="5"/>
        <v>13</v>
      </c>
      <c r="B14">
        <v>12</v>
      </c>
      <c r="C14">
        <v>7.7279999999999998</v>
      </c>
      <c r="D14">
        <v>8.6159999999999997</v>
      </c>
      <c r="E14">
        <v>8.9290000000000003</v>
      </c>
      <c r="F14">
        <v>9.3070000000000004</v>
      </c>
      <c r="G14">
        <v>9.8930000000000007</v>
      </c>
      <c r="H14">
        <v>10.625</v>
      </c>
      <c r="I14">
        <v>11.557</v>
      </c>
      <c r="J14">
        <v>12.548999999999999</v>
      </c>
      <c r="K14">
        <v>13.372</v>
      </c>
      <c r="L14">
        <v>13.271000000000001</v>
      </c>
      <c r="M14">
        <v>14.346</v>
      </c>
      <c r="N14">
        <v>15.228999999999999</v>
      </c>
      <c r="O14">
        <v>16.119</v>
      </c>
      <c r="P14">
        <v>16.757000000000001</v>
      </c>
      <c r="Q14">
        <v>17.925000000000001</v>
      </c>
      <c r="R14">
        <v>20.408999999999999</v>
      </c>
      <c r="S14">
        <v>19.940999999999999</v>
      </c>
      <c r="T14">
        <v>17.489000000000001</v>
      </c>
      <c r="U14">
        <v>18.866</v>
      </c>
      <c r="V14">
        <v>20.234000000000002</v>
      </c>
      <c r="W14">
        <v>23.465</v>
      </c>
      <c r="X14">
        <v>25.234999999999999</v>
      </c>
      <c r="Y14">
        <v>23.076000000000001</v>
      </c>
      <c r="Z14">
        <v>21.920999999999999</v>
      </c>
      <c r="AA14">
        <v>20.27</v>
      </c>
      <c r="AB14">
        <v>23.465</v>
      </c>
      <c r="AC14">
        <v>22.902000000000001</v>
      </c>
      <c r="AD14">
        <v>25.501999999999999</v>
      </c>
      <c r="AF14">
        <f>[1]elechap2b!V14</f>
        <v>333</v>
      </c>
      <c r="AG14">
        <f>[1]elechap2b!W14</f>
        <v>13</v>
      </c>
      <c r="AI14">
        <f>SUMIF($B$2:$B$132,"=333",C$2:C$132)</f>
        <v>26.12</v>
      </c>
      <c r="AJ14">
        <f t="shared" ref="AJ14:BJ14" si="16">SUMIF($B$2:$B$132,"=333",D$2:D$132)</f>
        <v>30.842000000000002</v>
      </c>
      <c r="AK14">
        <f t="shared" si="16"/>
        <v>31.282</v>
      </c>
      <c r="AL14">
        <f t="shared" si="16"/>
        <v>31.108000000000001</v>
      </c>
      <c r="AM14">
        <f t="shared" si="16"/>
        <v>34.480999999999995</v>
      </c>
      <c r="AN14">
        <f t="shared" si="16"/>
        <v>36.982999999999997</v>
      </c>
      <c r="AO14">
        <f t="shared" si="16"/>
        <v>41.399000000000001</v>
      </c>
      <c r="AP14">
        <f t="shared" si="16"/>
        <v>46.098999999999997</v>
      </c>
      <c r="AQ14">
        <f t="shared" si="16"/>
        <v>51.927</v>
      </c>
      <c r="AR14">
        <f t="shared" si="16"/>
        <v>55.966000000000001</v>
      </c>
      <c r="AS14">
        <f t="shared" si="16"/>
        <v>60.936</v>
      </c>
      <c r="AT14">
        <f t="shared" si="16"/>
        <v>66.39500000000001</v>
      </c>
      <c r="AU14">
        <f t="shared" si="16"/>
        <v>70.444999999999993</v>
      </c>
      <c r="AV14">
        <f t="shared" si="16"/>
        <v>72.704000000000008</v>
      </c>
      <c r="AW14">
        <f t="shared" si="16"/>
        <v>78.063999999999993</v>
      </c>
      <c r="AX14">
        <f t="shared" si="16"/>
        <v>85.834999999999994</v>
      </c>
      <c r="AY14">
        <f t="shared" si="16"/>
        <v>84.206000000000017</v>
      </c>
      <c r="AZ14">
        <f t="shared" si="16"/>
        <v>88.721000000000004</v>
      </c>
      <c r="BA14">
        <f t="shared" si="16"/>
        <v>91.431999999999988</v>
      </c>
      <c r="BB14">
        <f t="shared" si="16"/>
        <v>93.820000000000022</v>
      </c>
      <c r="BC14">
        <f t="shared" si="16"/>
        <v>98.093999999999994</v>
      </c>
      <c r="BD14">
        <f t="shared" si="16"/>
        <v>98.285000000000011</v>
      </c>
      <c r="BE14">
        <f t="shared" si="16"/>
        <v>97.370000000000019</v>
      </c>
      <c r="BF14">
        <f t="shared" si="16"/>
        <v>99.63900000000001</v>
      </c>
      <c r="BG14">
        <f t="shared" si="16"/>
        <v>94.296999999999983</v>
      </c>
      <c r="BH14">
        <f t="shared" si="16"/>
        <v>87.561999999999998</v>
      </c>
      <c r="BI14">
        <f t="shared" si="16"/>
        <v>94.376999999999995</v>
      </c>
      <c r="BJ14">
        <f t="shared" si="16"/>
        <v>91.40900000000002</v>
      </c>
      <c r="BL14">
        <f>[1]elechap2b!AF14</f>
        <v>91.414999999999992</v>
      </c>
      <c r="BM14">
        <f t="shared" si="4"/>
        <v>333</v>
      </c>
    </row>
    <row r="15" spans="1:65" x14ac:dyDescent="0.25">
      <c r="A15">
        <f t="shared" si="5"/>
        <v>14</v>
      </c>
      <c r="B15">
        <v>12</v>
      </c>
      <c r="C15">
        <v>3.62</v>
      </c>
      <c r="D15">
        <v>4.24</v>
      </c>
      <c r="E15">
        <v>4.556</v>
      </c>
      <c r="F15">
        <v>4.8330000000000002</v>
      </c>
      <c r="G15">
        <v>5.0919999999999996</v>
      </c>
      <c r="H15">
        <v>5.5890000000000004</v>
      </c>
      <c r="I15">
        <v>6.5960000000000001</v>
      </c>
      <c r="J15">
        <v>7.843</v>
      </c>
      <c r="K15">
        <v>9.18</v>
      </c>
      <c r="L15">
        <v>9.7729999999999997</v>
      </c>
      <c r="M15">
        <v>9.3960000000000008</v>
      </c>
      <c r="N15">
        <v>9.3469999999999995</v>
      </c>
      <c r="O15">
        <v>9.4949999999999992</v>
      </c>
      <c r="P15">
        <v>9.4380000000000006</v>
      </c>
      <c r="Q15">
        <v>10.036</v>
      </c>
      <c r="R15">
        <v>10.726000000000001</v>
      </c>
      <c r="S15">
        <v>11.612</v>
      </c>
      <c r="T15">
        <v>11.711</v>
      </c>
      <c r="U15">
        <v>12.583</v>
      </c>
      <c r="V15">
        <v>13.755000000000001</v>
      </c>
      <c r="W15">
        <v>14.68</v>
      </c>
      <c r="X15">
        <v>16.84</v>
      </c>
      <c r="Y15">
        <v>17.257999999999999</v>
      </c>
      <c r="Z15">
        <v>16.623999999999999</v>
      </c>
      <c r="AA15">
        <v>13.41</v>
      </c>
      <c r="AB15">
        <v>14.53</v>
      </c>
      <c r="AC15">
        <v>15.234999999999999</v>
      </c>
      <c r="AD15">
        <v>13.965999999999999</v>
      </c>
      <c r="AF15">
        <f>[1]elechap2b!V15</f>
        <v>334</v>
      </c>
      <c r="AG15">
        <f>[1]elechap2b!W15</f>
        <v>14</v>
      </c>
      <c r="AI15">
        <f>SUMIF($B$2:$B$132,"=334",C$2:C$132)</f>
        <v>12.484000000000002</v>
      </c>
      <c r="AJ15">
        <f t="shared" ref="AJ15:BJ15" si="17">SUMIF($B$2:$B$132,"=334",D$2:D$132)</f>
        <v>15.706999999999999</v>
      </c>
      <c r="AK15">
        <f t="shared" si="17"/>
        <v>17.863999999999997</v>
      </c>
      <c r="AL15">
        <f t="shared" si="17"/>
        <v>19.885999999999999</v>
      </c>
      <c r="AM15">
        <f t="shared" si="17"/>
        <v>23.574999999999999</v>
      </c>
      <c r="AN15">
        <f t="shared" si="17"/>
        <v>24.658999999999999</v>
      </c>
      <c r="AO15">
        <f t="shared" si="17"/>
        <v>26.9</v>
      </c>
      <c r="AP15">
        <f t="shared" si="17"/>
        <v>32.017000000000003</v>
      </c>
      <c r="AQ15">
        <f t="shared" si="17"/>
        <v>39.178000000000004</v>
      </c>
      <c r="AR15">
        <f t="shared" si="17"/>
        <v>40.709000000000003</v>
      </c>
      <c r="AS15">
        <f t="shared" si="17"/>
        <v>46.564</v>
      </c>
      <c r="AT15">
        <f t="shared" si="17"/>
        <v>52.978999999999999</v>
      </c>
      <c r="AU15">
        <f t="shared" si="17"/>
        <v>54.903000000000006</v>
      </c>
      <c r="AV15">
        <f t="shared" si="17"/>
        <v>55.341000000000001</v>
      </c>
      <c r="AW15">
        <f t="shared" si="17"/>
        <v>59.051000000000002</v>
      </c>
      <c r="AX15">
        <f t="shared" si="17"/>
        <v>61.929000000000002</v>
      </c>
      <c r="AY15">
        <f t="shared" si="17"/>
        <v>58.358000000000004</v>
      </c>
      <c r="AZ15">
        <f t="shared" si="17"/>
        <v>59.557999999999993</v>
      </c>
      <c r="BA15">
        <f t="shared" si="17"/>
        <v>58.942999999999998</v>
      </c>
      <c r="BB15">
        <f t="shared" si="17"/>
        <v>61.381</v>
      </c>
      <c r="BC15">
        <f t="shared" si="17"/>
        <v>65.203000000000003</v>
      </c>
      <c r="BD15">
        <f t="shared" si="17"/>
        <v>69.849999999999994</v>
      </c>
      <c r="BE15">
        <f t="shared" si="17"/>
        <v>74.441000000000003</v>
      </c>
      <c r="BF15">
        <f t="shared" si="17"/>
        <v>79.381</v>
      </c>
      <c r="BG15">
        <f t="shared" si="17"/>
        <v>84.745000000000005</v>
      </c>
      <c r="BH15">
        <f t="shared" si="17"/>
        <v>88.852999999999994</v>
      </c>
      <c r="BI15">
        <f t="shared" si="17"/>
        <v>96.534000000000006</v>
      </c>
      <c r="BJ15">
        <f t="shared" si="17"/>
        <v>102.14400000000001</v>
      </c>
      <c r="BL15">
        <f>[1]elechap2b!AF15</f>
        <v>102.14000000000001</v>
      </c>
      <c r="BM15">
        <f t="shared" si="4"/>
        <v>334</v>
      </c>
    </row>
    <row r="16" spans="1:65" x14ac:dyDescent="0.25">
      <c r="A16">
        <f t="shared" si="5"/>
        <v>15</v>
      </c>
      <c r="B16">
        <v>13</v>
      </c>
      <c r="C16">
        <v>1.8140000000000001</v>
      </c>
      <c r="D16">
        <v>1.915</v>
      </c>
      <c r="E16">
        <v>1.841</v>
      </c>
      <c r="F16">
        <v>1.9159999999999999</v>
      </c>
      <c r="G16">
        <v>2.06</v>
      </c>
      <c r="H16">
        <v>1.988</v>
      </c>
      <c r="I16">
        <v>2.0270000000000001</v>
      </c>
      <c r="J16">
        <v>1.9039999999999999</v>
      </c>
      <c r="K16">
        <v>1.712</v>
      </c>
      <c r="L16">
        <v>1.542</v>
      </c>
      <c r="M16">
        <v>1.51</v>
      </c>
      <c r="N16">
        <v>1.542</v>
      </c>
      <c r="O16">
        <v>1.4039999999999999</v>
      </c>
      <c r="P16">
        <v>1.26</v>
      </c>
      <c r="Q16">
        <v>1.331</v>
      </c>
      <c r="R16">
        <v>1.5029999999999999</v>
      </c>
      <c r="S16">
        <v>1.8779999999999999</v>
      </c>
      <c r="T16">
        <v>2.3319999999999999</v>
      </c>
      <c r="U16">
        <v>2.6360000000000001</v>
      </c>
      <c r="V16">
        <v>3.2090000000000001</v>
      </c>
      <c r="W16">
        <v>4.4349999999999996</v>
      </c>
      <c r="X16">
        <v>5.5510000000000002</v>
      </c>
      <c r="Y16">
        <v>8.1649999999999991</v>
      </c>
      <c r="Z16">
        <v>12.17</v>
      </c>
      <c r="AA16">
        <v>12.565</v>
      </c>
      <c r="AB16">
        <v>12.388</v>
      </c>
      <c r="AC16">
        <v>16.158000000000001</v>
      </c>
      <c r="AD16">
        <v>15.741</v>
      </c>
      <c r="AF16">
        <f>[1]elechap2b!V16</f>
        <v>335</v>
      </c>
      <c r="AG16">
        <f>[1]elechap2b!W16</f>
        <v>15</v>
      </c>
      <c r="AI16">
        <f>SUMIF($B$2:$B$132,"=335",C$2:C$132)</f>
        <v>18.082000000000001</v>
      </c>
      <c r="AJ16">
        <f t="shared" ref="AJ16:BJ16" si="18">SUMIF($B$2:$B$132,"=335",D$2:D$132)</f>
        <v>22.317999999999998</v>
      </c>
      <c r="AK16">
        <f t="shared" si="18"/>
        <v>21.744</v>
      </c>
      <c r="AL16">
        <f t="shared" si="18"/>
        <v>20.861999999999998</v>
      </c>
      <c r="AM16">
        <f t="shared" si="18"/>
        <v>23.422000000000001</v>
      </c>
      <c r="AN16">
        <f t="shared" si="18"/>
        <v>24.305999999999997</v>
      </c>
      <c r="AO16">
        <f t="shared" si="18"/>
        <v>26.587000000000003</v>
      </c>
      <c r="AP16">
        <f t="shared" si="18"/>
        <v>29.684999999999999</v>
      </c>
      <c r="AQ16">
        <f t="shared" si="18"/>
        <v>33.131</v>
      </c>
      <c r="AR16">
        <f t="shared" si="18"/>
        <v>33.830999999999996</v>
      </c>
      <c r="AS16">
        <f t="shared" si="18"/>
        <v>36.848999999999997</v>
      </c>
      <c r="AT16">
        <f t="shared" si="18"/>
        <v>40.017999999999994</v>
      </c>
      <c r="AU16">
        <f t="shared" si="18"/>
        <v>41.742000000000004</v>
      </c>
      <c r="AV16">
        <f t="shared" si="18"/>
        <v>41.059000000000005</v>
      </c>
      <c r="AW16">
        <f t="shared" si="18"/>
        <v>43.981999999999999</v>
      </c>
      <c r="AX16">
        <f t="shared" si="18"/>
        <v>47.395000000000003</v>
      </c>
      <c r="AY16">
        <f t="shared" si="18"/>
        <v>45.849000000000004</v>
      </c>
      <c r="AZ16">
        <f t="shared" si="18"/>
        <v>42.866</v>
      </c>
      <c r="BA16">
        <f t="shared" si="18"/>
        <v>43.198999999999998</v>
      </c>
      <c r="BB16">
        <f t="shared" si="18"/>
        <v>46.016999999999996</v>
      </c>
      <c r="BC16">
        <f t="shared" si="18"/>
        <v>47.624000000000002</v>
      </c>
      <c r="BD16">
        <f t="shared" si="18"/>
        <v>48.644999999999996</v>
      </c>
      <c r="BE16">
        <f t="shared" si="18"/>
        <v>45.695</v>
      </c>
      <c r="BF16">
        <f t="shared" si="18"/>
        <v>45.230000000000004</v>
      </c>
      <c r="BG16">
        <f t="shared" si="18"/>
        <v>45.438999999999993</v>
      </c>
      <c r="BH16">
        <f t="shared" si="18"/>
        <v>45.958999999999996</v>
      </c>
      <c r="BI16">
        <f t="shared" si="18"/>
        <v>49.015000000000001</v>
      </c>
      <c r="BJ16">
        <f t="shared" si="18"/>
        <v>46.961999999999996</v>
      </c>
      <c r="BL16">
        <f>[1]elechap2b!AF16</f>
        <v>46.959999999999994</v>
      </c>
      <c r="BM16">
        <f t="shared" si="4"/>
        <v>335</v>
      </c>
    </row>
    <row r="17" spans="1:65" x14ac:dyDescent="0.25">
      <c r="A17">
        <f t="shared" si="5"/>
        <v>16</v>
      </c>
      <c r="B17">
        <v>13</v>
      </c>
      <c r="C17">
        <v>16.808</v>
      </c>
      <c r="D17">
        <v>18.274999999999999</v>
      </c>
      <c r="E17">
        <v>19.193999999999999</v>
      </c>
      <c r="F17">
        <v>20.006</v>
      </c>
      <c r="G17">
        <v>21.565000000000001</v>
      </c>
      <c r="H17">
        <v>23.032</v>
      </c>
      <c r="I17">
        <v>24.175999999999998</v>
      </c>
      <c r="J17">
        <v>26.056000000000001</v>
      </c>
      <c r="K17">
        <v>26.286000000000001</v>
      </c>
      <c r="L17">
        <v>26.609000000000002</v>
      </c>
      <c r="M17">
        <v>27.558</v>
      </c>
      <c r="N17">
        <v>27.920999999999999</v>
      </c>
      <c r="O17">
        <v>27.43</v>
      </c>
      <c r="P17">
        <v>29.091999999999999</v>
      </c>
      <c r="Q17">
        <v>30.57</v>
      </c>
      <c r="R17">
        <v>32.607999999999997</v>
      </c>
      <c r="S17">
        <v>34.584000000000003</v>
      </c>
      <c r="T17">
        <v>34.04</v>
      </c>
      <c r="U17">
        <v>34.536000000000001</v>
      </c>
      <c r="V17">
        <v>35.36</v>
      </c>
      <c r="W17">
        <v>39.57</v>
      </c>
      <c r="X17">
        <v>40.140999999999998</v>
      </c>
      <c r="Y17">
        <v>36.659999999999997</v>
      </c>
      <c r="Z17">
        <v>36.454999999999998</v>
      </c>
      <c r="AA17">
        <v>35.292000000000002</v>
      </c>
      <c r="AB17">
        <v>40.707999999999998</v>
      </c>
      <c r="AC17">
        <v>48</v>
      </c>
      <c r="AD17">
        <v>51.38</v>
      </c>
      <c r="AF17">
        <f>[1]elechap2b!V17</f>
        <v>336</v>
      </c>
      <c r="AG17">
        <f>[1]elechap2b!W17</f>
        <v>16</v>
      </c>
      <c r="AI17">
        <f>SUMIF($B$2:$B$132,"=336",C$2:C$132)</f>
        <v>47.887</v>
      </c>
      <c r="AJ17">
        <f t="shared" ref="AJ17:BJ17" si="19">SUMIF($B$2:$B$132,"=336",D$2:D$132)</f>
        <v>54.305999999999997</v>
      </c>
      <c r="AK17">
        <f t="shared" si="19"/>
        <v>56.751999999999995</v>
      </c>
      <c r="AL17">
        <f t="shared" si="19"/>
        <v>55.548000000000002</v>
      </c>
      <c r="AM17">
        <f t="shared" si="19"/>
        <v>62.644000000000005</v>
      </c>
      <c r="AN17">
        <f t="shared" si="19"/>
        <v>66.563000000000002</v>
      </c>
      <c r="AO17">
        <f t="shared" si="19"/>
        <v>68.695000000000007</v>
      </c>
      <c r="AP17">
        <f t="shared" si="19"/>
        <v>77.077999999999989</v>
      </c>
      <c r="AQ17">
        <f t="shared" si="19"/>
        <v>76.986999999999995</v>
      </c>
      <c r="AR17">
        <f t="shared" si="19"/>
        <v>85.119</v>
      </c>
      <c r="AS17">
        <f t="shared" si="19"/>
        <v>99.058000000000007</v>
      </c>
      <c r="AT17">
        <f t="shared" si="19"/>
        <v>100.86600000000001</v>
      </c>
      <c r="AU17">
        <f t="shared" si="19"/>
        <v>94.828000000000003</v>
      </c>
      <c r="AV17">
        <f t="shared" si="19"/>
        <v>99.453000000000003</v>
      </c>
      <c r="AW17">
        <f t="shared" si="19"/>
        <v>102.69500000000001</v>
      </c>
      <c r="AX17">
        <f t="shared" si="19"/>
        <v>110.53400000000001</v>
      </c>
      <c r="AY17">
        <f t="shared" si="19"/>
        <v>97.158000000000001</v>
      </c>
      <c r="AZ17">
        <f t="shared" si="19"/>
        <v>94.734999999999985</v>
      </c>
      <c r="BA17">
        <f t="shared" si="19"/>
        <v>101.16199999999999</v>
      </c>
      <c r="BB17">
        <f t="shared" si="19"/>
        <v>106.03100000000001</v>
      </c>
      <c r="BC17">
        <f t="shared" si="19"/>
        <v>108.398</v>
      </c>
      <c r="BD17">
        <f t="shared" si="19"/>
        <v>109.09099999999999</v>
      </c>
      <c r="BE17">
        <f t="shared" si="19"/>
        <v>102.25</v>
      </c>
      <c r="BF17">
        <f t="shared" si="19"/>
        <v>102.67</v>
      </c>
      <c r="BG17">
        <f t="shared" si="19"/>
        <v>98.322999999999993</v>
      </c>
      <c r="BH17">
        <f t="shared" si="19"/>
        <v>103.94</v>
      </c>
      <c r="BI17">
        <f t="shared" si="19"/>
        <v>114.241</v>
      </c>
      <c r="BJ17">
        <f t="shared" si="19"/>
        <v>117.83800000000001</v>
      </c>
      <c r="BL17">
        <f>[1]elechap2b!AF17</f>
        <v>117.84</v>
      </c>
      <c r="BM17">
        <f t="shared" si="4"/>
        <v>336</v>
      </c>
    </row>
    <row r="18" spans="1:65" x14ac:dyDescent="0.25">
      <c r="A18">
        <f t="shared" si="5"/>
        <v>17</v>
      </c>
      <c r="B18">
        <v>13</v>
      </c>
      <c r="C18">
        <v>2.7360000000000002</v>
      </c>
      <c r="D18">
        <v>2.9750000000000001</v>
      </c>
      <c r="E18">
        <v>3.387</v>
      </c>
      <c r="F18">
        <v>3.53</v>
      </c>
      <c r="G18">
        <v>3.51</v>
      </c>
      <c r="H18">
        <v>3.7490000000000001</v>
      </c>
      <c r="I18">
        <v>3.9359999999999999</v>
      </c>
      <c r="J18">
        <v>3.5529999999999999</v>
      </c>
      <c r="K18">
        <v>4.2789999999999999</v>
      </c>
      <c r="L18">
        <v>4.3319999999999999</v>
      </c>
      <c r="M18">
        <v>3.758</v>
      </c>
      <c r="N18">
        <v>3.8069999999999999</v>
      </c>
      <c r="O18">
        <v>4.4649999999999999</v>
      </c>
      <c r="P18">
        <v>3.9670000000000001</v>
      </c>
      <c r="Q18">
        <v>3.778</v>
      </c>
      <c r="R18">
        <v>4.03</v>
      </c>
      <c r="S18">
        <v>4.7160000000000002</v>
      </c>
      <c r="T18">
        <v>6.0069999999999997</v>
      </c>
      <c r="U18">
        <v>6.0949999999999998</v>
      </c>
      <c r="V18">
        <v>6.24</v>
      </c>
      <c r="W18">
        <v>6.8540000000000001</v>
      </c>
      <c r="X18">
        <v>7.6920000000000002</v>
      </c>
      <c r="Y18">
        <v>8.1709999999999994</v>
      </c>
      <c r="Z18">
        <v>8.0559999999999992</v>
      </c>
      <c r="AA18">
        <v>7.2279999999999998</v>
      </c>
      <c r="AB18">
        <v>8.2949999999999999</v>
      </c>
      <c r="AC18">
        <v>9.1649999999999991</v>
      </c>
      <c r="AD18">
        <v>10.823</v>
      </c>
      <c r="AF18">
        <f>[1]elechap2b!V18</f>
        <v>337</v>
      </c>
      <c r="AG18">
        <f>[1]elechap2b!W18</f>
        <v>17</v>
      </c>
      <c r="AI18">
        <f>SUMIF($B$2:$B$132,"=337",C$2:C$132)</f>
        <v>4.4219999999999997</v>
      </c>
      <c r="AJ18">
        <f t="shared" ref="AJ18:BJ18" si="20">SUMIF($B$2:$B$132,"=337",D$2:D$132)</f>
        <v>4.9470000000000001</v>
      </c>
      <c r="AK18">
        <f t="shared" si="20"/>
        <v>5.0129999999999999</v>
      </c>
      <c r="AL18">
        <f t="shared" si="20"/>
        <v>4.9989999999999997</v>
      </c>
      <c r="AM18">
        <f t="shared" si="20"/>
        <v>5.3159999999999998</v>
      </c>
      <c r="AN18">
        <f t="shared" si="20"/>
        <v>5.5779999999999994</v>
      </c>
      <c r="AO18">
        <f t="shared" si="20"/>
        <v>6.38</v>
      </c>
      <c r="AP18">
        <f t="shared" si="20"/>
        <v>6.7789999999999999</v>
      </c>
      <c r="AQ18">
        <f t="shared" si="20"/>
        <v>7.141</v>
      </c>
      <c r="AR18">
        <f t="shared" si="20"/>
        <v>7.8449999999999998</v>
      </c>
      <c r="AS18">
        <f t="shared" si="20"/>
        <v>9.0309999999999988</v>
      </c>
      <c r="AT18">
        <f t="shared" si="20"/>
        <v>10.843</v>
      </c>
      <c r="AU18">
        <f t="shared" si="20"/>
        <v>11.567</v>
      </c>
      <c r="AV18">
        <f t="shared" si="20"/>
        <v>11.478</v>
      </c>
      <c r="AW18">
        <f t="shared" si="20"/>
        <v>11.827000000000002</v>
      </c>
      <c r="AX18">
        <f t="shared" si="20"/>
        <v>12.976000000000001</v>
      </c>
      <c r="AY18">
        <f t="shared" si="20"/>
        <v>13.696</v>
      </c>
      <c r="AZ18">
        <f t="shared" si="20"/>
        <v>13.256</v>
      </c>
      <c r="BA18">
        <f t="shared" si="20"/>
        <v>13.541999999999998</v>
      </c>
      <c r="BB18">
        <f t="shared" si="20"/>
        <v>14.297000000000001</v>
      </c>
      <c r="BC18">
        <f t="shared" si="20"/>
        <v>14.518000000000001</v>
      </c>
      <c r="BD18">
        <f t="shared" si="20"/>
        <v>13.760000000000002</v>
      </c>
      <c r="BE18">
        <f t="shared" si="20"/>
        <v>13.483000000000001</v>
      </c>
      <c r="BF18">
        <f t="shared" si="20"/>
        <v>14.137</v>
      </c>
      <c r="BG18">
        <f t="shared" si="20"/>
        <v>13.647</v>
      </c>
      <c r="BH18">
        <f t="shared" si="20"/>
        <v>14.561</v>
      </c>
      <c r="BI18">
        <f t="shared" si="20"/>
        <v>15.513999999999999</v>
      </c>
      <c r="BJ18">
        <f t="shared" si="20"/>
        <v>15.267999999999999</v>
      </c>
      <c r="BL18">
        <f>[1]elechap2b!AF18</f>
        <v>15.267999999999999</v>
      </c>
      <c r="BM18">
        <f t="shared" si="4"/>
        <v>337</v>
      </c>
    </row>
    <row r="19" spans="1:65" x14ac:dyDescent="0.25">
      <c r="A19">
        <f t="shared" si="5"/>
        <v>18</v>
      </c>
      <c r="B19">
        <v>332</v>
      </c>
      <c r="C19">
        <v>0.89500000000000002</v>
      </c>
      <c r="D19">
        <v>1.208</v>
      </c>
      <c r="E19">
        <v>1.3520000000000001</v>
      </c>
      <c r="F19">
        <v>1.524</v>
      </c>
      <c r="G19">
        <v>1.6459999999999999</v>
      </c>
      <c r="H19">
        <v>1.839</v>
      </c>
      <c r="I19">
        <v>1.9059999999999999</v>
      </c>
      <c r="J19">
        <v>2.2890000000000001</v>
      </c>
      <c r="K19">
        <v>4.3049999999999997</v>
      </c>
      <c r="L19">
        <v>8.0429999999999993</v>
      </c>
      <c r="M19">
        <v>11.14</v>
      </c>
      <c r="N19">
        <v>10.444000000000001</v>
      </c>
      <c r="O19">
        <v>8.8770000000000007</v>
      </c>
      <c r="P19">
        <v>6.5910000000000002</v>
      </c>
      <c r="Q19">
        <v>7.2140000000000004</v>
      </c>
      <c r="R19">
        <v>6.6909999999999998</v>
      </c>
      <c r="S19">
        <v>5.3979999999999997</v>
      </c>
      <c r="T19">
        <v>4.6539999999999999</v>
      </c>
      <c r="U19">
        <v>4.2080000000000002</v>
      </c>
      <c r="V19">
        <v>3.7469999999999999</v>
      </c>
      <c r="W19">
        <v>4.7359999999999998</v>
      </c>
      <c r="X19">
        <v>4.806</v>
      </c>
      <c r="Y19">
        <v>5.0259999999999998</v>
      </c>
      <c r="Z19">
        <v>4.9610000000000003</v>
      </c>
      <c r="AA19">
        <v>5.0389999999999997</v>
      </c>
      <c r="AB19">
        <v>4.9000000000000004</v>
      </c>
      <c r="AC19">
        <v>6.5309999999999997</v>
      </c>
      <c r="AD19">
        <v>5.806</v>
      </c>
      <c r="AF19">
        <f>[1]elechap2b!V19</f>
        <v>339</v>
      </c>
      <c r="AG19">
        <f>[1]elechap2b!W19</f>
        <v>18</v>
      </c>
      <c r="AI19">
        <f>SUMIF($B$2:$B$132,"=339",C$2:C$132)</f>
        <v>4.5140000000000002</v>
      </c>
      <c r="AJ19">
        <f t="shared" ref="AJ19:BJ19" si="21">SUMIF($B$2:$B$132,"=339",D$2:D$132)</f>
        <v>5.2270000000000003</v>
      </c>
      <c r="AK19">
        <f t="shared" si="21"/>
        <v>5.3979999999999997</v>
      </c>
      <c r="AL19">
        <f t="shared" si="21"/>
        <v>5.3159999999999998</v>
      </c>
      <c r="AM19">
        <f t="shared" si="21"/>
        <v>6.4489999999999998</v>
      </c>
      <c r="AN19">
        <f t="shared" si="21"/>
        <v>7.851</v>
      </c>
      <c r="AO19">
        <f t="shared" si="21"/>
        <v>8.2739999999999991</v>
      </c>
      <c r="AP19">
        <f t="shared" si="21"/>
        <v>8.6319999999999997</v>
      </c>
      <c r="AQ19">
        <f t="shared" si="21"/>
        <v>8.2200000000000006</v>
      </c>
      <c r="AR19">
        <f t="shared" si="21"/>
        <v>8.3970000000000002</v>
      </c>
      <c r="AS19">
        <f t="shared" si="21"/>
        <v>9.5570000000000004</v>
      </c>
      <c r="AT19">
        <f t="shared" si="21"/>
        <v>11.266999999999999</v>
      </c>
      <c r="AU19">
        <f t="shared" si="21"/>
        <v>11.228999999999999</v>
      </c>
      <c r="AV19">
        <f t="shared" si="21"/>
        <v>12.727</v>
      </c>
      <c r="AW19">
        <f t="shared" si="21"/>
        <v>14.259</v>
      </c>
      <c r="AX19">
        <f t="shared" si="21"/>
        <v>14.273</v>
      </c>
      <c r="AY19">
        <f t="shared" si="21"/>
        <v>13.500999999999999</v>
      </c>
      <c r="AZ19">
        <f t="shared" si="21"/>
        <v>13.026999999999999</v>
      </c>
      <c r="BA19">
        <f t="shared" si="21"/>
        <v>12.7</v>
      </c>
      <c r="BB19">
        <f t="shared" si="21"/>
        <v>14.068</v>
      </c>
      <c r="BC19">
        <f t="shared" si="21"/>
        <v>13.611000000000001</v>
      </c>
      <c r="BD19">
        <f t="shared" si="21"/>
        <v>12.603</v>
      </c>
      <c r="BE19">
        <f t="shared" si="21"/>
        <v>12.353999999999999</v>
      </c>
      <c r="BF19">
        <f t="shared" si="21"/>
        <v>12.388</v>
      </c>
      <c r="BG19">
        <f t="shared" si="21"/>
        <v>12.462999999999999</v>
      </c>
      <c r="BH19">
        <f t="shared" si="21"/>
        <v>12.375999999999999</v>
      </c>
      <c r="BI19">
        <f t="shared" si="21"/>
        <v>12.654999999999999</v>
      </c>
      <c r="BJ19">
        <f t="shared" si="21"/>
        <v>11.894</v>
      </c>
      <c r="BL19">
        <f>[1]elechap2b!AF19</f>
        <v>11.89</v>
      </c>
      <c r="BM19">
        <f t="shared" si="4"/>
        <v>339</v>
      </c>
    </row>
    <row r="20" spans="1:65" x14ac:dyDescent="0.25">
      <c r="A20">
        <f t="shared" si="5"/>
        <v>19</v>
      </c>
      <c r="B20">
        <v>336</v>
      </c>
      <c r="C20">
        <v>2.2669999999999999</v>
      </c>
      <c r="D20">
        <v>2.6720000000000002</v>
      </c>
      <c r="E20">
        <v>2.6960000000000002</v>
      </c>
      <c r="F20">
        <v>2.9740000000000002</v>
      </c>
      <c r="G20">
        <v>2.8660000000000001</v>
      </c>
      <c r="H20">
        <v>3.0779999999999998</v>
      </c>
      <c r="I20">
        <v>3.3210000000000002</v>
      </c>
      <c r="J20">
        <v>3.4540000000000002</v>
      </c>
      <c r="K20">
        <v>4.4219999999999997</v>
      </c>
      <c r="L20">
        <v>5.415</v>
      </c>
      <c r="M20">
        <v>5.8760000000000003</v>
      </c>
      <c r="N20">
        <v>5.1719999999999997</v>
      </c>
      <c r="O20">
        <v>5.75</v>
      </c>
      <c r="P20">
        <v>6.1639999999999997</v>
      </c>
      <c r="Q20">
        <v>6.1619999999999999</v>
      </c>
      <c r="R20">
        <v>5.7320000000000002</v>
      </c>
      <c r="S20">
        <v>5.859</v>
      </c>
      <c r="T20">
        <v>5.4539999999999997</v>
      </c>
      <c r="U20">
        <v>5.1040000000000001</v>
      </c>
      <c r="V20">
        <v>4.298</v>
      </c>
      <c r="W20">
        <v>4.0369999999999999</v>
      </c>
      <c r="X20">
        <v>4.0709999999999997</v>
      </c>
      <c r="Y20">
        <v>3.9289999999999998</v>
      </c>
      <c r="Z20">
        <v>3.992</v>
      </c>
      <c r="AA20">
        <v>3.6659999999999999</v>
      </c>
      <c r="AB20">
        <v>3.9830000000000001</v>
      </c>
      <c r="AC20">
        <v>4.6449999999999996</v>
      </c>
      <c r="AD20">
        <v>6.45</v>
      </c>
      <c r="AF20">
        <v>400</v>
      </c>
      <c r="AG20">
        <v>19</v>
      </c>
      <c r="AI20">
        <f>SUMIF($B$2:$B$132,"=400",C$2:C$132)</f>
        <v>0</v>
      </c>
      <c r="AJ20">
        <f t="shared" ref="AJ20:BJ20" si="22">SUMIF($B$2:$B$132,"=400",D$2:D$132)</f>
        <v>0</v>
      </c>
      <c r="AK20">
        <f t="shared" si="22"/>
        <v>0</v>
      </c>
      <c r="AL20">
        <f t="shared" si="22"/>
        <v>0</v>
      </c>
      <c r="AM20">
        <f t="shared" si="22"/>
        <v>0</v>
      </c>
      <c r="AN20">
        <f t="shared" si="22"/>
        <v>0</v>
      </c>
      <c r="AO20">
        <f t="shared" si="22"/>
        <v>0</v>
      </c>
      <c r="AP20">
        <f t="shared" si="22"/>
        <v>0</v>
      </c>
      <c r="AQ20">
        <f t="shared" si="22"/>
        <v>0</v>
      </c>
      <c r="AR20">
        <f t="shared" si="22"/>
        <v>0</v>
      </c>
      <c r="AS20">
        <f t="shared" si="22"/>
        <v>0</v>
      </c>
      <c r="AT20">
        <f t="shared" si="22"/>
        <v>0</v>
      </c>
      <c r="AU20">
        <f t="shared" si="22"/>
        <v>0</v>
      </c>
      <c r="AV20">
        <f t="shared" si="22"/>
        <v>0</v>
      </c>
      <c r="AW20">
        <f t="shared" si="22"/>
        <v>0</v>
      </c>
      <c r="AX20">
        <f t="shared" si="22"/>
        <v>0</v>
      </c>
      <c r="AY20">
        <f t="shared" si="22"/>
        <v>0</v>
      </c>
      <c r="AZ20">
        <f t="shared" si="22"/>
        <v>0</v>
      </c>
      <c r="BA20">
        <f t="shared" si="22"/>
        <v>0</v>
      </c>
      <c r="BB20">
        <f t="shared" si="22"/>
        <v>0</v>
      </c>
      <c r="BC20">
        <f t="shared" si="22"/>
        <v>0</v>
      </c>
      <c r="BD20">
        <f t="shared" si="22"/>
        <v>0</v>
      </c>
      <c r="BE20">
        <f t="shared" si="22"/>
        <v>0</v>
      </c>
      <c r="BF20">
        <f t="shared" si="22"/>
        <v>0</v>
      </c>
      <c r="BG20">
        <f t="shared" si="22"/>
        <v>0</v>
      </c>
      <c r="BH20">
        <f t="shared" si="22"/>
        <v>0</v>
      </c>
      <c r="BI20">
        <f t="shared" si="22"/>
        <v>0</v>
      </c>
      <c r="BJ20">
        <f t="shared" si="22"/>
        <v>0</v>
      </c>
      <c r="BM20">
        <f t="shared" si="4"/>
        <v>400</v>
      </c>
    </row>
    <row r="21" spans="1:65" x14ac:dyDescent="0.25">
      <c r="A21">
        <f t="shared" si="5"/>
        <v>20</v>
      </c>
      <c r="B21">
        <v>336</v>
      </c>
      <c r="C21">
        <v>0.20599999999999999</v>
      </c>
      <c r="D21">
        <v>0.27300000000000002</v>
      </c>
      <c r="E21">
        <v>0.29199999999999998</v>
      </c>
      <c r="F21">
        <v>0.33</v>
      </c>
      <c r="G21">
        <v>0.35299999999999998</v>
      </c>
      <c r="H21">
        <v>0.42899999999999999</v>
      </c>
      <c r="I21">
        <v>0.29699999999999999</v>
      </c>
      <c r="J21">
        <v>0.21</v>
      </c>
      <c r="K21">
        <v>0.311</v>
      </c>
      <c r="L21">
        <v>0.47799999999999998</v>
      </c>
      <c r="M21">
        <v>0.63100000000000001</v>
      </c>
      <c r="N21">
        <v>0.46800000000000003</v>
      </c>
      <c r="O21">
        <v>0.502</v>
      </c>
      <c r="P21">
        <v>0.59699999999999998</v>
      </c>
      <c r="Q21">
        <v>0.41799999999999998</v>
      </c>
      <c r="R21">
        <v>0.42299999999999999</v>
      </c>
      <c r="S21">
        <v>0.439</v>
      </c>
      <c r="T21">
        <v>0.49399999999999999</v>
      </c>
      <c r="U21">
        <v>0.68200000000000005</v>
      </c>
      <c r="V21">
        <v>0.85699999999999998</v>
      </c>
      <c r="W21">
        <v>0.68100000000000005</v>
      </c>
      <c r="X21">
        <v>0.69299999999999995</v>
      </c>
      <c r="Y21">
        <v>0.58199999999999996</v>
      </c>
      <c r="Z21">
        <v>0.59</v>
      </c>
      <c r="AA21">
        <v>0.70599999999999996</v>
      </c>
      <c r="AB21">
        <v>0.67900000000000005</v>
      </c>
      <c r="AC21">
        <v>0.77</v>
      </c>
      <c r="AD21">
        <v>0.81599999999999995</v>
      </c>
      <c r="AF21">
        <v>500</v>
      </c>
      <c r="AG21">
        <v>20</v>
      </c>
      <c r="AI21">
        <f>SUMIF($B$2:$B$132,"=500",C$2:C$132)</f>
        <v>1006.8579999999998</v>
      </c>
      <c r="AJ21">
        <f t="shared" ref="AJ21:BJ21" si="23">SUMIF($B$2:$B$132,"=500",D$2:D$132)</f>
        <v>1103.404</v>
      </c>
      <c r="AK21">
        <f t="shared" si="23"/>
        <v>1136.3020000000001</v>
      </c>
      <c r="AL21">
        <f t="shared" si="23"/>
        <v>1242.5830000000001</v>
      </c>
      <c r="AM21">
        <f t="shared" si="23"/>
        <v>1354.6729999999998</v>
      </c>
      <c r="AN21">
        <f t="shared" si="23"/>
        <v>1498.2949999999998</v>
      </c>
      <c r="AO21">
        <f t="shared" si="23"/>
        <v>1632.0459999999998</v>
      </c>
      <c r="AP21">
        <f t="shared" si="23"/>
        <v>1775.0749999999998</v>
      </c>
      <c r="AQ21">
        <f t="shared" si="23"/>
        <v>1957.693</v>
      </c>
      <c r="AR21">
        <f t="shared" si="23"/>
        <v>2128.0070000000001</v>
      </c>
      <c r="AS21">
        <f t="shared" si="23"/>
        <v>2342.2740000000003</v>
      </c>
      <c r="AT21">
        <f t="shared" si="23"/>
        <v>2563.4590000000003</v>
      </c>
      <c r="AU21">
        <f t="shared" si="23"/>
        <v>2783.3269999999998</v>
      </c>
      <c r="AV21">
        <f t="shared" si="23"/>
        <v>2958.67</v>
      </c>
      <c r="AW21">
        <f t="shared" si="23"/>
        <v>3189.8509999999997</v>
      </c>
      <c r="AX21">
        <f t="shared" si="23"/>
        <v>3463.0319999999997</v>
      </c>
      <c r="AY21">
        <f t="shared" si="23"/>
        <v>3486.3449999999998</v>
      </c>
      <c r="AZ21">
        <f t="shared" si="23"/>
        <v>3712.2440000000001</v>
      </c>
      <c r="BA21">
        <f t="shared" si="23"/>
        <v>3879.3559999999998</v>
      </c>
      <c r="BB21">
        <f t="shared" si="23"/>
        <v>4114.34</v>
      </c>
      <c r="BC21">
        <f t="shared" si="23"/>
        <v>4266.0429999999997</v>
      </c>
      <c r="BD21">
        <f t="shared" si="23"/>
        <v>4315.2710000000006</v>
      </c>
      <c r="BE21">
        <f t="shared" si="23"/>
        <v>4529.4410000000007</v>
      </c>
      <c r="BF21">
        <f t="shared" si="23"/>
        <v>4518.8329999999996</v>
      </c>
      <c r="BG21">
        <f t="shared" si="23"/>
        <v>4555.9940000000006</v>
      </c>
      <c r="BH21">
        <f t="shared" si="23"/>
        <v>4701.5519999999997</v>
      </c>
      <c r="BI21">
        <f t="shared" si="23"/>
        <v>4912.2249999999995</v>
      </c>
      <c r="BJ21">
        <f t="shared" si="23"/>
        <v>5110.8590000000004</v>
      </c>
      <c r="BM21">
        <f t="shared" si="4"/>
        <v>500</v>
      </c>
    </row>
    <row r="22" spans="1:65" x14ac:dyDescent="0.25">
      <c r="A22">
        <f t="shared" si="5"/>
        <v>21</v>
      </c>
      <c r="B22">
        <v>311</v>
      </c>
      <c r="C22">
        <v>53.390999999999998</v>
      </c>
      <c r="D22">
        <v>57.762</v>
      </c>
      <c r="E22">
        <v>60.956000000000003</v>
      </c>
      <c r="F22">
        <v>63.317</v>
      </c>
      <c r="G22">
        <v>65.016000000000005</v>
      </c>
      <c r="H22">
        <v>68.247</v>
      </c>
      <c r="I22">
        <v>77.694999999999993</v>
      </c>
      <c r="J22">
        <v>75.695999999999998</v>
      </c>
      <c r="K22">
        <v>80.435000000000002</v>
      </c>
      <c r="L22">
        <v>83.257000000000005</v>
      </c>
      <c r="M22">
        <v>91.777000000000001</v>
      </c>
      <c r="N22">
        <v>99.323999999999998</v>
      </c>
      <c r="O22">
        <v>115.108</v>
      </c>
      <c r="P22">
        <v>115.279</v>
      </c>
      <c r="Q22">
        <v>117.29900000000001</v>
      </c>
      <c r="R22">
        <v>121.628</v>
      </c>
      <c r="S22">
        <v>125.818</v>
      </c>
      <c r="T22">
        <v>130.67699999999999</v>
      </c>
      <c r="U22">
        <v>133.28100000000001</v>
      </c>
      <c r="V22">
        <v>136.63800000000001</v>
      </c>
      <c r="W22">
        <v>138.262</v>
      </c>
      <c r="X22">
        <v>134.89500000000001</v>
      </c>
      <c r="Y22">
        <v>140.29599999999999</v>
      </c>
      <c r="Z22">
        <v>141.352</v>
      </c>
      <c r="AA22">
        <v>156.77099999999999</v>
      </c>
      <c r="AB22">
        <v>149.786</v>
      </c>
      <c r="AC22">
        <v>154.72300000000001</v>
      </c>
      <c r="AD22">
        <v>154.88399999999999</v>
      </c>
    </row>
    <row r="23" spans="1:65" x14ac:dyDescent="0.25">
      <c r="A23">
        <f t="shared" si="5"/>
        <v>22</v>
      </c>
      <c r="B23">
        <v>311</v>
      </c>
      <c r="C23">
        <v>1.1160000000000001</v>
      </c>
      <c r="D23">
        <v>1.1910000000000001</v>
      </c>
      <c r="E23">
        <v>1.252</v>
      </c>
      <c r="F23">
        <v>1.286</v>
      </c>
      <c r="G23">
        <v>1.3580000000000001</v>
      </c>
      <c r="H23">
        <v>1.7430000000000001</v>
      </c>
      <c r="I23">
        <v>1.9179999999999999</v>
      </c>
      <c r="J23">
        <v>2.0920000000000001</v>
      </c>
      <c r="K23">
        <v>2.3029999999999999</v>
      </c>
      <c r="L23">
        <v>2.5150000000000001</v>
      </c>
      <c r="M23">
        <v>2.5760000000000001</v>
      </c>
      <c r="N23">
        <v>2.706</v>
      </c>
      <c r="O23">
        <v>2.9039999999999999</v>
      </c>
      <c r="P23">
        <v>3.0979999999999999</v>
      </c>
      <c r="Q23">
        <v>3.2959999999999998</v>
      </c>
      <c r="R23">
        <v>3.8690000000000002</v>
      </c>
      <c r="S23">
        <v>3.508</v>
      </c>
      <c r="T23">
        <v>3.6539999999999999</v>
      </c>
      <c r="U23">
        <v>3.835</v>
      </c>
      <c r="V23">
        <v>4.2649999999999997</v>
      </c>
      <c r="W23">
        <v>4.319</v>
      </c>
      <c r="X23">
        <v>4.508</v>
      </c>
      <c r="Y23">
        <v>4.7530000000000001</v>
      </c>
      <c r="Z23">
        <v>4.8520000000000003</v>
      </c>
      <c r="AA23">
        <v>4.9800000000000004</v>
      </c>
      <c r="AB23">
        <v>5.2030000000000003</v>
      </c>
      <c r="AC23">
        <v>4.8730000000000002</v>
      </c>
      <c r="AD23">
        <v>5.0709999999999997</v>
      </c>
      <c r="AI23">
        <f>SUM(AI2:AI22)</f>
        <v>1868.5129999999997</v>
      </c>
      <c r="AJ23">
        <f t="shared" ref="AJ23:BJ23" si="24">SUM(AJ2:AJ22)</f>
        <v>2066.732</v>
      </c>
      <c r="AK23">
        <f t="shared" si="24"/>
        <v>2133.098</v>
      </c>
      <c r="AL23">
        <f t="shared" si="24"/>
        <v>2261.9780000000001</v>
      </c>
      <c r="AM23">
        <f t="shared" si="24"/>
        <v>2430.0879999999997</v>
      </c>
      <c r="AN23">
        <f t="shared" si="24"/>
        <v>2635.3389999999999</v>
      </c>
      <c r="AO23">
        <f t="shared" si="24"/>
        <v>2825.4549999999999</v>
      </c>
      <c r="AP23">
        <f t="shared" si="24"/>
        <v>3064.7729999999997</v>
      </c>
      <c r="AQ23">
        <f t="shared" si="24"/>
        <v>3346.4679999999998</v>
      </c>
      <c r="AR23">
        <f t="shared" si="24"/>
        <v>3595.59</v>
      </c>
      <c r="AS23">
        <f t="shared" si="24"/>
        <v>3920.7590000000005</v>
      </c>
      <c r="AT23">
        <f t="shared" si="24"/>
        <v>4260.7540000000008</v>
      </c>
      <c r="AU23">
        <f t="shared" si="24"/>
        <v>4502.5320000000002</v>
      </c>
      <c r="AV23">
        <f t="shared" si="24"/>
        <v>4725.0860000000002</v>
      </c>
      <c r="AW23">
        <f t="shared" si="24"/>
        <v>5101.357</v>
      </c>
      <c r="AX23">
        <f t="shared" si="24"/>
        <v>5541.5140000000001</v>
      </c>
      <c r="AY23">
        <f t="shared" si="24"/>
        <v>5598.6180000000004</v>
      </c>
      <c r="AZ23">
        <f t="shared" si="24"/>
        <v>5731.442</v>
      </c>
      <c r="BA23">
        <f t="shared" si="24"/>
        <v>6045.777</v>
      </c>
      <c r="BB23">
        <f t="shared" si="24"/>
        <v>6377.7219999999998</v>
      </c>
      <c r="BC23">
        <f t="shared" si="24"/>
        <v>6571.5329999999994</v>
      </c>
      <c r="BD23">
        <f t="shared" si="24"/>
        <v>6643.5660000000007</v>
      </c>
      <c r="BE23">
        <f t="shared" si="24"/>
        <v>6774.8320000000012</v>
      </c>
      <c r="BF23">
        <f t="shared" si="24"/>
        <v>6790.6409999999996</v>
      </c>
      <c r="BG23">
        <f t="shared" si="24"/>
        <v>6655.2350000000006</v>
      </c>
      <c r="BH23">
        <f t="shared" si="24"/>
        <v>6826.6530000000002</v>
      </c>
      <c r="BI23">
        <f t="shared" si="24"/>
        <v>7225.8549999999996</v>
      </c>
      <c r="BJ23">
        <f t="shared" si="24"/>
        <v>7358.5770000000011</v>
      </c>
    </row>
    <row r="24" spans="1:65" x14ac:dyDescent="0.25">
      <c r="A24">
        <f t="shared" si="5"/>
        <v>23</v>
      </c>
      <c r="B24">
        <v>313</v>
      </c>
      <c r="C24">
        <v>34.090000000000003</v>
      </c>
      <c r="D24">
        <v>37.450000000000003</v>
      </c>
      <c r="E24">
        <v>38.040999999999997</v>
      </c>
      <c r="F24">
        <v>38.323999999999998</v>
      </c>
      <c r="G24">
        <v>40.146000000000001</v>
      </c>
      <c r="H24">
        <v>42.353999999999999</v>
      </c>
      <c r="I24">
        <v>45.725000000000001</v>
      </c>
      <c r="J24">
        <v>47.942</v>
      </c>
      <c r="K24">
        <v>51.658000000000001</v>
      </c>
      <c r="L24">
        <v>56.616</v>
      </c>
      <c r="M24">
        <v>59.99</v>
      </c>
      <c r="N24">
        <v>62.698999999999998</v>
      </c>
      <c r="O24">
        <v>62.985999999999997</v>
      </c>
      <c r="P24">
        <v>64.682000000000002</v>
      </c>
      <c r="Q24">
        <v>70.271000000000001</v>
      </c>
      <c r="R24">
        <v>73.644999999999996</v>
      </c>
      <c r="S24">
        <v>67.831000000000003</v>
      </c>
      <c r="T24">
        <v>66.756</v>
      </c>
      <c r="U24">
        <v>71.703999999999994</v>
      </c>
      <c r="V24">
        <v>70.421000000000006</v>
      </c>
      <c r="W24">
        <v>68.212999999999994</v>
      </c>
      <c r="X24">
        <v>67.73</v>
      </c>
      <c r="Y24">
        <v>66.546000000000006</v>
      </c>
      <c r="Z24">
        <v>66.460999999999999</v>
      </c>
      <c r="AA24">
        <v>61.899000000000001</v>
      </c>
      <c r="AB24">
        <v>68.423000000000002</v>
      </c>
      <c r="AC24">
        <v>68.971000000000004</v>
      </c>
      <c r="AD24">
        <v>65.905000000000001</v>
      </c>
      <c r="AI24">
        <f>SUM(C2:C133)</f>
        <v>1992.1100000000001</v>
      </c>
      <c r="AJ24">
        <f t="shared" ref="AJ24:BJ24" si="25">SUM(D2:D133)</f>
        <v>2203.7379999999994</v>
      </c>
      <c r="AK24">
        <f t="shared" si="25"/>
        <v>2282.6239999999998</v>
      </c>
      <c r="AL24">
        <f t="shared" si="25"/>
        <v>2417.4690000000001</v>
      </c>
      <c r="AM24">
        <f t="shared" si="25"/>
        <v>2593.4640000000004</v>
      </c>
      <c r="AN24">
        <f t="shared" si="25"/>
        <v>2807.6620000000003</v>
      </c>
      <c r="AO24">
        <f t="shared" si="25"/>
        <v>3004.7679999999996</v>
      </c>
      <c r="AP24">
        <f t="shared" si="25"/>
        <v>3255.3450000000003</v>
      </c>
      <c r="AQ24">
        <f t="shared" si="25"/>
        <v>3547.9110000000014</v>
      </c>
      <c r="AR24">
        <f t="shared" si="25"/>
        <v>3802.9639999999995</v>
      </c>
      <c r="AS24">
        <f t="shared" si="25"/>
        <v>4141.898000000001</v>
      </c>
      <c r="AT24">
        <f t="shared" si="25"/>
        <v>4500.1560000000009</v>
      </c>
      <c r="AU24">
        <f t="shared" si="25"/>
        <v>4759.0309999999999</v>
      </c>
      <c r="AV24">
        <f t="shared" si="25"/>
        <v>4987.3309999999983</v>
      </c>
      <c r="AW24">
        <f t="shared" si="25"/>
        <v>5370.7310000000016</v>
      </c>
      <c r="AX24">
        <f t="shared" si="25"/>
        <v>5829.6109999999999</v>
      </c>
      <c r="AY24">
        <f t="shared" si="25"/>
        <v>5892.0639999999994</v>
      </c>
      <c r="AZ24">
        <f t="shared" si="25"/>
        <v>6027.7649999999994</v>
      </c>
      <c r="BA24">
        <f t="shared" si="25"/>
        <v>6368.7879999999996</v>
      </c>
      <c r="BB24">
        <f t="shared" si="25"/>
        <v>6711.9120000000003</v>
      </c>
      <c r="BC24">
        <f t="shared" si="25"/>
        <v>6948.8579999999984</v>
      </c>
      <c r="BD24">
        <f t="shared" si="25"/>
        <v>7059.4660000000003</v>
      </c>
      <c r="BE24">
        <f t="shared" si="25"/>
        <v>7193.780999999999</v>
      </c>
      <c r="BF24">
        <f t="shared" si="25"/>
        <v>7233.4939999999997</v>
      </c>
      <c r="BG24">
        <f t="shared" si="25"/>
        <v>7062.7550000000001</v>
      </c>
      <c r="BH24">
        <f t="shared" si="25"/>
        <v>7252.3640000000014</v>
      </c>
      <c r="BI24">
        <f t="shared" si="25"/>
        <v>7682.0060000000021</v>
      </c>
      <c r="BJ24">
        <f t="shared" si="25"/>
        <v>7820.6449999999986</v>
      </c>
    </row>
    <row r="25" spans="1:65" x14ac:dyDescent="0.25">
      <c r="A25">
        <f t="shared" si="5"/>
        <v>24</v>
      </c>
      <c r="B25">
        <v>313</v>
      </c>
      <c r="C25">
        <v>3.794</v>
      </c>
      <c r="D25">
        <v>4.2240000000000002</v>
      </c>
      <c r="E25">
        <v>4.016</v>
      </c>
      <c r="F25">
        <v>4.0599999999999996</v>
      </c>
      <c r="G25">
        <v>4.4660000000000002</v>
      </c>
      <c r="H25">
        <v>4.1219999999999999</v>
      </c>
      <c r="I25">
        <v>4.8620000000000001</v>
      </c>
      <c r="J25">
        <v>5.585</v>
      </c>
      <c r="K25">
        <v>6.125</v>
      </c>
      <c r="L25">
        <v>6.6909999999999998</v>
      </c>
      <c r="M25">
        <v>7.9569999999999999</v>
      </c>
      <c r="N25">
        <v>8.8949999999999996</v>
      </c>
      <c r="O25">
        <v>8.9939999999999998</v>
      </c>
      <c r="P25">
        <v>9.7210000000000001</v>
      </c>
      <c r="Q25">
        <v>10.861000000000001</v>
      </c>
      <c r="R25">
        <v>11.321</v>
      </c>
      <c r="S25">
        <v>10.598000000000001</v>
      </c>
      <c r="T25">
        <v>10.167999999999999</v>
      </c>
      <c r="U25">
        <v>10.523</v>
      </c>
      <c r="V25">
        <v>11.010999999999999</v>
      </c>
      <c r="W25">
        <v>11.525</v>
      </c>
      <c r="X25">
        <v>10.912000000000001</v>
      </c>
      <c r="Y25">
        <v>9.9079999999999995</v>
      </c>
      <c r="Z25">
        <v>10.108000000000001</v>
      </c>
      <c r="AA25">
        <v>9.6669999999999998</v>
      </c>
      <c r="AB25">
        <v>10.212</v>
      </c>
      <c r="AC25">
        <v>11.164999999999999</v>
      </c>
      <c r="AD25">
        <v>10.833</v>
      </c>
    </row>
    <row r="26" spans="1:65" x14ac:dyDescent="0.25">
      <c r="A26">
        <f t="shared" si="5"/>
        <v>25</v>
      </c>
      <c r="B26">
        <v>313</v>
      </c>
      <c r="C26">
        <v>1.5029999999999999</v>
      </c>
      <c r="D26">
        <v>1.6839999999999999</v>
      </c>
      <c r="E26">
        <v>1.6879999999999999</v>
      </c>
      <c r="F26">
        <v>1.873</v>
      </c>
      <c r="G26">
        <v>2.1440000000000001</v>
      </c>
      <c r="H26">
        <v>2.4420000000000002</v>
      </c>
      <c r="I26">
        <v>2.9260000000000002</v>
      </c>
      <c r="J26">
        <v>3.03</v>
      </c>
      <c r="K26">
        <v>3.4849999999999999</v>
      </c>
      <c r="L26">
        <v>3.9969999999999999</v>
      </c>
      <c r="M26">
        <v>5.5010000000000003</v>
      </c>
      <c r="N26">
        <v>6.0119999999999996</v>
      </c>
      <c r="O26">
        <v>7.2679999999999998</v>
      </c>
      <c r="P26">
        <v>8.0289999999999999</v>
      </c>
      <c r="Q26">
        <v>10.66</v>
      </c>
      <c r="R26">
        <v>11.154999999999999</v>
      </c>
      <c r="S26">
        <v>10.257</v>
      </c>
      <c r="T26">
        <v>11.005000000000001</v>
      </c>
      <c r="U26">
        <v>10.744</v>
      </c>
      <c r="V26">
        <v>10.442</v>
      </c>
      <c r="W26">
        <v>12.053000000000001</v>
      </c>
      <c r="X26">
        <v>11.849</v>
      </c>
      <c r="Y26">
        <v>11.34</v>
      </c>
      <c r="Z26">
        <v>10.708</v>
      </c>
      <c r="AA26">
        <v>9.9359999999999999</v>
      </c>
      <c r="AB26">
        <v>10.523999999999999</v>
      </c>
      <c r="AC26">
        <v>10.624000000000001</v>
      </c>
      <c r="AD26">
        <v>10.353999999999999</v>
      </c>
      <c r="BJ26">
        <f>SUM(BJ2:BJ19)</f>
        <v>2247.7180000000003</v>
      </c>
      <c r="BL26">
        <f>SUM(BL2:BL19)</f>
        <v>2247.7960000000003</v>
      </c>
    </row>
    <row r="27" spans="1:65" x14ac:dyDescent="0.25">
      <c r="A27">
        <f t="shared" si="5"/>
        <v>26</v>
      </c>
      <c r="B27">
        <v>315</v>
      </c>
      <c r="C27">
        <v>6.2519999999999998</v>
      </c>
      <c r="D27">
        <v>6.58</v>
      </c>
      <c r="E27">
        <v>6.7430000000000003</v>
      </c>
      <c r="F27">
        <v>6.8</v>
      </c>
      <c r="G27">
        <v>7.6829999999999998</v>
      </c>
      <c r="H27">
        <v>8.1590000000000007</v>
      </c>
      <c r="I27">
        <v>9.5009999999999994</v>
      </c>
      <c r="J27">
        <v>9.1679999999999993</v>
      </c>
      <c r="K27">
        <v>10.057</v>
      </c>
      <c r="L27">
        <v>11.33</v>
      </c>
      <c r="M27">
        <v>14.326000000000001</v>
      </c>
      <c r="N27">
        <v>14.224</v>
      </c>
      <c r="O27">
        <v>15.548</v>
      </c>
      <c r="P27">
        <v>16.254000000000001</v>
      </c>
      <c r="Q27">
        <v>19.434000000000001</v>
      </c>
      <c r="R27">
        <v>20.228999999999999</v>
      </c>
      <c r="S27">
        <v>19.919</v>
      </c>
      <c r="T27">
        <v>21.01</v>
      </c>
      <c r="U27">
        <v>20.913</v>
      </c>
      <c r="V27">
        <v>20.239000000000001</v>
      </c>
      <c r="W27">
        <v>18.619</v>
      </c>
      <c r="X27">
        <v>16.114999999999998</v>
      </c>
      <c r="Y27">
        <v>16.766999999999999</v>
      </c>
      <c r="Z27">
        <v>16.725000000000001</v>
      </c>
      <c r="AA27">
        <v>17.141999999999999</v>
      </c>
      <c r="AB27">
        <v>17.100000000000001</v>
      </c>
      <c r="AC27">
        <v>19.427</v>
      </c>
      <c r="AD27">
        <v>16.268000000000001</v>
      </c>
      <c r="AF27">
        <v>11</v>
      </c>
      <c r="AI27">
        <f>SUMIF($B$2:$B$132,"=11",C$2:C$132)</f>
        <v>46.924000000000007</v>
      </c>
      <c r="AJ27">
        <f t="shared" ref="AJ27:BJ27" si="26">SUMIF($B$2:$B$132,"=11",D$2:D$132)</f>
        <v>55.427000000000007</v>
      </c>
      <c r="AK27">
        <f t="shared" si="26"/>
        <v>60.844999999999999</v>
      </c>
      <c r="AL27">
        <f t="shared" si="26"/>
        <v>63.607000000000006</v>
      </c>
      <c r="AM27">
        <f t="shared" si="26"/>
        <v>65.689000000000007</v>
      </c>
      <c r="AN27">
        <f t="shared" si="26"/>
        <v>67.718000000000004</v>
      </c>
      <c r="AO27">
        <f t="shared" si="26"/>
        <v>68.962999999999994</v>
      </c>
      <c r="AP27">
        <f t="shared" si="26"/>
        <v>70.581000000000003</v>
      </c>
      <c r="AQ27">
        <f t="shared" si="26"/>
        <v>73.766000000000005</v>
      </c>
      <c r="AR27">
        <f t="shared" si="26"/>
        <v>76.298999999999992</v>
      </c>
      <c r="AS27">
        <f t="shared" si="26"/>
        <v>80.513999999999996</v>
      </c>
      <c r="AT27">
        <f t="shared" si="26"/>
        <v>86.722000000000008</v>
      </c>
      <c r="AU27">
        <f t="shared" si="26"/>
        <v>91.995000000000005</v>
      </c>
      <c r="AV27">
        <f t="shared" si="26"/>
        <v>97.228000000000009</v>
      </c>
      <c r="AW27">
        <f t="shared" si="26"/>
        <v>92.242999999999995</v>
      </c>
      <c r="AX27">
        <f t="shared" si="26"/>
        <v>95.317999999999998</v>
      </c>
      <c r="AY27">
        <f t="shared" si="26"/>
        <v>93.320000000000007</v>
      </c>
      <c r="AZ27">
        <f t="shared" si="26"/>
        <v>94.358000000000004</v>
      </c>
      <c r="BA27">
        <f t="shared" si="26"/>
        <v>107.41199999999999</v>
      </c>
      <c r="BB27">
        <f t="shared" si="26"/>
        <v>111.89500000000001</v>
      </c>
      <c r="BC27">
        <f t="shared" si="26"/>
        <v>123.621</v>
      </c>
      <c r="BD27">
        <f t="shared" si="26"/>
        <v>137.01499999999999</v>
      </c>
      <c r="BE27">
        <f t="shared" si="26"/>
        <v>134.02799999999999</v>
      </c>
      <c r="BF27">
        <f t="shared" si="26"/>
        <v>142.21899999999997</v>
      </c>
      <c r="BG27">
        <f t="shared" si="26"/>
        <v>121.75799999999998</v>
      </c>
      <c r="BH27">
        <f t="shared" si="26"/>
        <v>122.35599999999999</v>
      </c>
      <c r="BI27">
        <f t="shared" si="26"/>
        <v>117.529</v>
      </c>
      <c r="BJ27">
        <f t="shared" si="26"/>
        <v>111.55599999999998</v>
      </c>
    </row>
    <row r="28" spans="1:65" x14ac:dyDescent="0.25">
      <c r="A28">
        <f t="shared" si="5"/>
        <v>27</v>
      </c>
      <c r="B28">
        <v>313</v>
      </c>
      <c r="C28">
        <v>1.044</v>
      </c>
      <c r="D28">
        <v>1.177</v>
      </c>
      <c r="E28">
        <v>1.252</v>
      </c>
      <c r="F28">
        <v>1.331</v>
      </c>
      <c r="G28">
        <v>1.4259999999999999</v>
      </c>
      <c r="H28">
        <v>1.6579999999999999</v>
      </c>
      <c r="I28">
        <v>1.8360000000000001</v>
      </c>
      <c r="J28">
        <v>2.177</v>
      </c>
      <c r="K28">
        <v>2.4670000000000001</v>
      </c>
      <c r="L28">
        <v>2.8180000000000001</v>
      </c>
      <c r="M28">
        <v>3.4289999999999998</v>
      </c>
      <c r="N28">
        <v>4.3949999999999996</v>
      </c>
      <c r="O28">
        <v>5.125</v>
      </c>
      <c r="P28">
        <v>6.0259999999999998</v>
      </c>
      <c r="Q28">
        <v>4.8650000000000002</v>
      </c>
      <c r="R28">
        <v>4.8479999999999999</v>
      </c>
      <c r="S28">
        <v>4.92</v>
      </c>
      <c r="T28">
        <v>5.0259999999999998</v>
      </c>
      <c r="U28">
        <v>4.7939999999999996</v>
      </c>
      <c r="V28">
        <v>4.681</v>
      </c>
      <c r="W28">
        <v>4.3899999999999997</v>
      </c>
      <c r="X28">
        <v>4.157</v>
      </c>
      <c r="Y28">
        <v>3.8740000000000001</v>
      </c>
      <c r="Z28">
        <v>3.94</v>
      </c>
      <c r="AA28">
        <v>4.4669999999999996</v>
      </c>
      <c r="AB28">
        <v>4.2210000000000001</v>
      </c>
      <c r="AC28">
        <v>4.6180000000000003</v>
      </c>
      <c r="AD28">
        <v>4.6399999999999997</v>
      </c>
      <c r="AF28">
        <v>12</v>
      </c>
      <c r="AI28">
        <f>SUMIF($B$2:$B$132,"=12",C$2:C$132)</f>
        <v>55.314999999999998</v>
      </c>
      <c r="AJ28">
        <f t="shared" ref="AJ28:BJ28" si="27">SUMIF($B$2:$B$132,"=12",D$2:D$132)</f>
        <v>58.414000000000001</v>
      </c>
      <c r="AK28">
        <f t="shared" si="27"/>
        <v>64.259</v>
      </c>
      <c r="AL28">
        <f t="shared" si="27"/>
        <v>66.432000000000002</v>
      </c>
      <c r="AM28">
        <f t="shared" si="27"/>
        <v>70.551999999999992</v>
      </c>
      <c r="AN28">
        <f t="shared" si="27"/>
        <v>75.835999999999999</v>
      </c>
      <c r="AO28">
        <f t="shared" si="27"/>
        <v>80.210999999999999</v>
      </c>
      <c r="AP28">
        <f t="shared" si="27"/>
        <v>88.477999999999994</v>
      </c>
      <c r="AQ28">
        <f t="shared" si="27"/>
        <v>95.4</v>
      </c>
      <c r="AR28">
        <f t="shared" si="27"/>
        <v>98.591999999999999</v>
      </c>
      <c r="AS28">
        <f t="shared" si="27"/>
        <v>107.79900000000001</v>
      </c>
      <c r="AT28">
        <f t="shared" si="27"/>
        <v>119.41</v>
      </c>
      <c r="AU28">
        <f t="shared" si="27"/>
        <v>131.20499999999998</v>
      </c>
      <c r="AV28">
        <f t="shared" si="27"/>
        <v>130.69800000000001</v>
      </c>
      <c r="AW28">
        <f t="shared" si="27"/>
        <v>141.452</v>
      </c>
      <c r="AX28">
        <f t="shared" si="27"/>
        <v>154.63800000000001</v>
      </c>
      <c r="AY28">
        <f t="shared" si="27"/>
        <v>158.94799999999998</v>
      </c>
      <c r="AZ28">
        <f t="shared" si="27"/>
        <v>159.58600000000001</v>
      </c>
      <c r="BA28">
        <f t="shared" si="27"/>
        <v>172.33200000000002</v>
      </c>
      <c r="BB28">
        <f t="shared" si="27"/>
        <v>177.48599999999999</v>
      </c>
      <c r="BC28">
        <f t="shared" si="27"/>
        <v>202.84500000000003</v>
      </c>
      <c r="BD28">
        <f t="shared" si="27"/>
        <v>225.501</v>
      </c>
      <c r="BE28">
        <f t="shared" si="27"/>
        <v>231.92500000000001</v>
      </c>
      <c r="BF28">
        <f t="shared" si="27"/>
        <v>243.953</v>
      </c>
      <c r="BG28">
        <f t="shared" si="27"/>
        <v>230.67700000000002</v>
      </c>
      <c r="BH28">
        <f t="shared" si="27"/>
        <v>241.96400000000003</v>
      </c>
      <c r="BI28">
        <f t="shared" si="27"/>
        <v>265.29900000000004</v>
      </c>
      <c r="BJ28">
        <f t="shared" si="27"/>
        <v>272.56799999999998</v>
      </c>
    </row>
    <row r="29" spans="1:65" x14ac:dyDescent="0.25">
      <c r="A29">
        <f t="shared" si="5"/>
        <v>28</v>
      </c>
      <c r="B29">
        <v>321</v>
      </c>
      <c r="C29">
        <v>11.667</v>
      </c>
      <c r="D29">
        <v>13.176</v>
      </c>
      <c r="E29">
        <v>13.55</v>
      </c>
      <c r="F29">
        <v>14.5</v>
      </c>
      <c r="G29">
        <v>15.475</v>
      </c>
      <c r="H29">
        <v>16.100999999999999</v>
      </c>
      <c r="I29">
        <v>18.849</v>
      </c>
      <c r="J29">
        <v>18.841000000000001</v>
      </c>
      <c r="K29">
        <v>21.606000000000002</v>
      </c>
      <c r="L29">
        <v>24.672999999999998</v>
      </c>
      <c r="M29">
        <v>29.192</v>
      </c>
      <c r="N29">
        <v>31.047999999999998</v>
      </c>
      <c r="O29">
        <v>33.850999999999999</v>
      </c>
      <c r="P29">
        <v>37.494999999999997</v>
      </c>
      <c r="Q29">
        <v>43.557000000000002</v>
      </c>
      <c r="R29">
        <v>43.908999999999999</v>
      </c>
      <c r="S29">
        <v>48.408999999999999</v>
      </c>
      <c r="T29">
        <v>47.436999999999998</v>
      </c>
      <c r="U29">
        <v>50.87</v>
      </c>
      <c r="V29">
        <v>52.893000000000001</v>
      </c>
      <c r="W29">
        <v>54.692999999999998</v>
      </c>
      <c r="X29">
        <v>52.918999999999997</v>
      </c>
      <c r="Y29">
        <v>48.268999999999998</v>
      </c>
      <c r="Z29">
        <v>47.917000000000002</v>
      </c>
      <c r="AA29">
        <v>48.128</v>
      </c>
      <c r="AB29">
        <v>50.771000000000001</v>
      </c>
      <c r="AC29">
        <v>55.353000000000002</v>
      </c>
      <c r="AD29">
        <v>55.429000000000002</v>
      </c>
      <c r="AF29">
        <v>13</v>
      </c>
      <c r="AI29">
        <f>SUMIF($B$2:$B$132,"=13",C$2:C$132)</f>
        <v>21.358000000000001</v>
      </c>
      <c r="AJ29">
        <f t="shared" ref="AJ29:BJ29" si="28">SUMIF($B$2:$B$132,"=13",D$2:D$132)</f>
        <v>23.164999999999999</v>
      </c>
      <c r="AK29">
        <f t="shared" si="28"/>
        <v>24.422000000000001</v>
      </c>
      <c r="AL29">
        <f t="shared" si="28"/>
        <v>25.452000000000002</v>
      </c>
      <c r="AM29">
        <f t="shared" si="28"/>
        <v>27.134999999999998</v>
      </c>
      <c r="AN29">
        <f t="shared" si="28"/>
        <v>28.768999999999998</v>
      </c>
      <c r="AO29">
        <f t="shared" si="28"/>
        <v>30.138999999999999</v>
      </c>
      <c r="AP29">
        <f t="shared" si="28"/>
        <v>31.513000000000002</v>
      </c>
      <c r="AQ29">
        <f t="shared" si="28"/>
        <v>32.277000000000001</v>
      </c>
      <c r="AR29">
        <f t="shared" si="28"/>
        <v>32.483000000000004</v>
      </c>
      <c r="AS29">
        <f t="shared" si="28"/>
        <v>32.826000000000001</v>
      </c>
      <c r="AT29">
        <f t="shared" si="28"/>
        <v>33.270000000000003</v>
      </c>
      <c r="AU29">
        <f t="shared" si="28"/>
        <v>33.298999999999999</v>
      </c>
      <c r="AV29">
        <f t="shared" si="28"/>
        <v>34.319000000000003</v>
      </c>
      <c r="AW29">
        <f t="shared" si="28"/>
        <v>35.679000000000002</v>
      </c>
      <c r="AX29">
        <f t="shared" si="28"/>
        <v>38.140999999999998</v>
      </c>
      <c r="AY29">
        <f t="shared" si="28"/>
        <v>41.178000000000004</v>
      </c>
      <c r="AZ29">
        <f t="shared" si="28"/>
        <v>42.378999999999998</v>
      </c>
      <c r="BA29">
        <f t="shared" si="28"/>
        <v>43.267000000000003</v>
      </c>
      <c r="BB29">
        <f t="shared" si="28"/>
        <v>44.809000000000005</v>
      </c>
      <c r="BC29">
        <f t="shared" si="28"/>
        <v>50.859000000000002</v>
      </c>
      <c r="BD29">
        <f t="shared" si="28"/>
        <v>53.384</v>
      </c>
      <c r="BE29">
        <f t="shared" si="28"/>
        <v>52.995999999999995</v>
      </c>
      <c r="BF29">
        <f t="shared" si="28"/>
        <v>56.680999999999997</v>
      </c>
      <c r="BG29">
        <f t="shared" si="28"/>
        <v>55.085000000000001</v>
      </c>
      <c r="BH29">
        <f t="shared" si="28"/>
        <v>61.390999999999998</v>
      </c>
      <c r="BI29">
        <f t="shared" si="28"/>
        <v>73.323000000000008</v>
      </c>
      <c r="BJ29">
        <f t="shared" si="28"/>
        <v>77.944000000000017</v>
      </c>
    </row>
    <row r="30" spans="1:65" x14ac:dyDescent="0.25">
      <c r="A30">
        <f t="shared" si="5"/>
        <v>29</v>
      </c>
      <c r="B30">
        <v>321</v>
      </c>
      <c r="C30">
        <v>5.3999999999999999E-2</v>
      </c>
      <c r="D30">
        <v>6.6000000000000003E-2</v>
      </c>
      <c r="E30">
        <v>7.0000000000000007E-2</v>
      </c>
      <c r="F30">
        <v>8.3000000000000004E-2</v>
      </c>
      <c r="G30">
        <v>9.0999999999999998E-2</v>
      </c>
      <c r="H30">
        <v>0.109</v>
      </c>
      <c r="I30">
        <v>0.11899999999999999</v>
      </c>
      <c r="J30">
        <v>0.127</v>
      </c>
      <c r="K30">
        <v>0.13600000000000001</v>
      </c>
      <c r="L30">
        <v>0.14299999999999999</v>
      </c>
      <c r="M30">
        <v>0.188</v>
      </c>
      <c r="N30">
        <v>0.21299999999999999</v>
      </c>
      <c r="O30">
        <v>0.249</v>
      </c>
      <c r="P30">
        <v>0.378</v>
      </c>
      <c r="Q30">
        <v>0.52300000000000002</v>
      </c>
      <c r="R30">
        <v>0.54900000000000004</v>
      </c>
      <c r="S30">
        <v>0.499</v>
      </c>
      <c r="T30">
        <v>0.42399999999999999</v>
      </c>
      <c r="U30">
        <v>0.45400000000000001</v>
      </c>
      <c r="V30">
        <v>0.51900000000000002</v>
      </c>
      <c r="W30">
        <v>0.498</v>
      </c>
      <c r="X30">
        <v>0.439</v>
      </c>
      <c r="Y30">
        <v>0.435</v>
      </c>
      <c r="Z30">
        <v>0.38200000000000001</v>
      </c>
      <c r="AA30">
        <v>0.42899999999999999</v>
      </c>
      <c r="AB30">
        <v>0.42099999999999999</v>
      </c>
      <c r="AC30">
        <v>0.40899999999999997</v>
      </c>
      <c r="AD30">
        <v>0.38200000000000001</v>
      </c>
    </row>
    <row r="31" spans="1:65" x14ac:dyDescent="0.25">
      <c r="A31">
        <f t="shared" si="5"/>
        <v>30</v>
      </c>
      <c r="B31">
        <v>321</v>
      </c>
      <c r="C31">
        <v>0.60399999999999998</v>
      </c>
      <c r="D31">
        <v>0.621</v>
      </c>
      <c r="E31">
        <v>0.66900000000000004</v>
      </c>
      <c r="F31">
        <v>0.71</v>
      </c>
      <c r="G31">
        <v>0.747</v>
      </c>
      <c r="H31">
        <v>0.624</v>
      </c>
      <c r="I31">
        <v>0.60399999999999998</v>
      </c>
      <c r="J31">
        <v>0.64500000000000002</v>
      </c>
      <c r="K31">
        <v>0.68899999999999995</v>
      </c>
      <c r="L31">
        <v>0.67600000000000005</v>
      </c>
      <c r="M31">
        <v>0.71299999999999997</v>
      </c>
      <c r="N31">
        <v>0.77500000000000002</v>
      </c>
      <c r="O31">
        <v>0.71</v>
      </c>
      <c r="P31">
        <v>0.7</v>
      </c>
      <c r="Q31">
        <v>0.82599999999999996</v>
      </c>
      <c r="R31">
        <v>0.747</v>
      </c>
      <c r="S31">
        <v>0.83899999999999997</v>
      </c>
      <c r="T31">
        <v>0.79200000000000004</v>
      </c>
      <c r="U31">
        <v>0.877</v>
      </c>
      <c r="V31">
        <v>0.68899999999999995</v>
      </c>
      <c r="W31">
        <v>0.63600000000000001</v>
      </c>
      <c r="X31">
        <v>0.63400000000000001</v>
      </c>
      <c r="Y31">
        <v>0.56599999999999995</v>
      </c>
      <c r="Z31">
        <v>0.51</v>
      </c>
      <c r="AA31">
        <v>0.501</v>
      </c>
      <c r="AB31">
        <v>0.53100000000000003</v>
      </c>
      <c r="AC31">
        <v>0.39100000000000001</v>
      </c>
      <c r="AD31">
        <v>0.44500000000000001</v>
      </c>
    </row>
    <row r="32" spans="1:65" x14ac:dyDescent="0.25">
      <c r="A32">
        <f t="shared" si="5"/>
        <v>31</v>
      </c>
      <c r="B32">
        <v>337</v>
      </c>
      <c r="C32">
        <v>3.0059999999999998</v>
      </c>
      <c r="D32">
        <v>3.4049999999999998</v>
      </c>
      <c r="E32">
        <v>3.3849999999999998</v>
      </c>
      <c r="F32">
        <v>3.3439999999999999</v>
      </c>
      <c r="G32">
        <v>3.6480000000000001</v>
      </c>
      <c r="H32">
        <v>3.5619999999999998</v>
      </c>
      <c r="I32">
        <v>4.34</v>
      </c>
      <c r="J32">
        <v>4.3739999999999997</v>
      </c>
      <c r="K32">
        <v>4.78</v>
      </c>
      <c r="L32">
        <v>5.0739999999999998</v>
      </c>
      <c r="M32">
        <v>5.6429999999999998</v>
      </c>
      <c r="N32">
        <v>6.07</v>
      </c>
      <c r="O32">
        <v>7.51</v>
      </c>
      <c r="P32">
        <v>7.51</v>
      </c>
      <c r="Q32">
        <v>8.3770000000000007</v>
      </c>
      <c r="R32">
        <v>9.1170000000000009</v>
      </c>
      <c r="S32">
        <v>8.8409999999999993</v>
      </c>
      <c r="T32">
        <v>8.7520000000000007</v>
      </c>
      <c r="U32">
        <v>9.1199999999999992</v>
      </c>
      <c r="V32">
        <v>9.5640000000000001</v>
      </c>
      <c r="W32">
        <v>9.59</v>
      </c>
      <c r="X32">
        <v>9.1080000000000005</v>
      </c>
      <c r="Y32">
        <v>8.8650000000000002</v>
      </c>
      <c r="Z32">
        <v>8.6660000000000004</v>
      </c>
      <c r="AA32">
        <v>8.4320000000000004</v>
      </c>
      <c r="AB32">
        <v>8.5</v>
      </c>
      <c r="AC32">
        <v>8.7940000000000005</v>
      </c>
      <c r="AD32">
        <v>8.6389999999999993</v>
      </c>
    </row>
    <row r="33" spans="1:30" x14ac:dyDescent="0.25">
      <c r="A33">
        <f t="shared" si="5"/>
        <v>32</v>
      </c>
      <c r="B33">
        <v>337</v>
      </c>
      <c r="C33">
        <v>1.4159999999999999</v>
      </c>
      <c r="D33">
        <v>1.542</v>
      </c>
      <c r="E33">
        <v>1.6279999999999999</v>
      </c>
      <c r="F33">
        <v>1.655</v>
      </c>
      <c r="G33">
        <v>1.6679999999999999</v>
      </c>
      <c r="H33">
        <v>2.016</v>
      </c>
      <c r="I33">
        <v>2.04</v>
      </c>
      <c r="J33">
        <v>2.4049999999999998</v>
      </c>
      <c r="K33">
        <v>2.3610000000000002</v>
      </c>
      <c r="L33">
        <v>2.7709999999999999</v>
      </c>
      <c r="M33">
        <v>3.3879999999999999</v>
      </c>
      <c r="N33">
        <v>4.7729999999999997</v>
      </c>
      <c r="O33">
        <v>4.0570000000000004</v>
      </c>
      <c r="P33">
        <v>3.968</v>
      </c>
      <c r="Q33">
        <v>3.45</v>
      </c>
      <c r="R33">
        <v>3.859</v>
      </c>
      <c r="S33">
        <v>4.8550000000000004</v>
      </c>
      <c r="T33">
        <v>4.5039999999999996</v>
      </c>
      <c r="U33">
        <v>4.4219999999999997</v>
      </c>
      <c r="V33">
        <v>4.7329999999999997</v>
      </c>
      <c r="W33">
        <v>4.9279999999999999</v>
      </c>
      <c r="X33">
        <v>4.6520000000000001</v>
      </c>
      <c r="Y33">
        <v>4.6180000000000003</v>
      </c>
      <c r="Z33">
        <v>5.4710000000000001</v>
      </c>
      <c r="AA33">
        <v>5.2149999999999999</v>
      </c>
      <c r="AB33">
        <v>6.0609999999999999</v>
      </c>
      <c r="AC33">
        <v>6.72</v>
      </c>
      <c r="AD33">
        <v>6.6289999999999996</v>
      </c>
    </row>
    <row r="34" spans="1:30" x14ac:dyDescent="0.25">
      <c r="A34">
        <f t="shared" si="5"/>
        <v>33</v>
      </c>
      <c r="B34">
        <v>322</v>
      </c>
      <c r="C34">
        <v>21.09</v>
      </c>
      <c r="D34">
        <v>23.707000000000001</v>
      </c>
      <c r="E34">
        <v>26.16</v>
      </c>
      <c r="F34">
        <v>26.587</v>
      </c>
      <c r="G34">
        <v>28.298999999999999</v>
      </c>
      <c r="H34">
        <v>31.012</v>
      </c>
      <c r="I34">
        <v>32.744999999999997</v>
      </c>
      <c r="J34">
        <v>36.314</v>
      </c>
      <c r="K34">
        <v>40.777000000000001</v>
      </c>
      <c r="L34">
        <v>43.595999999999997</v>
      </c>
      <c r="M34">
        <v>49.215000000000003</v>
      </c>
      <c r="N34">
        <v>53.862000000000002</v>
      </c>
      <c r="O34">
        <v>54.595999999999997</v>
      </c>
      <c r="P34">
        <v>57.850999999999999</v>
      </c>
      <c r="Q34">
        <v>61.415999999999997</v>
      </c>
      <c r="R34">
        <v>62.597000000000001</v>
      </c>
      <c r="S34">
        <v>63.109000000000002</v>
      </c>
      <c r="T34">
        <v>60.069000000000003</v>
      </c>
      <c r="U34">
        <v>71.311000000000007</v>
      </c>
      <c r="V34">
        <v>72.649000000000001</v>
      </c>
      <c r="W34">
        <v>72.299000000000007</v>
      </c>
      <c r="X34">
        <v>74.504999999999995</v>
      </c>
      <c r="Y34">
        <v>80.950999999999993</v>
      </c>
      <c r="Z34">
        <v>85.671000000000006</v>
      </c>
      <c r="AA34">
        <v>87.966999999999999</v>
      </c>
      <c r="AB34">
        <v>90.96</v>
      </c>
      <c r="AC34">
        <v>93.119</v>
      </c>
      <c r="AD34">
        <v>97.311000000000007</v>
      </c>
    </row>
    <row r="35" spans="1:30" x14ac:dyDescent="0.25">
      <c r="A35">
        <f t="shared" si="5"/>
        <v>34</v>
      </c>
      <c r="B35">
        <v>322</v>
      </c>
      <c r="C35">
        <v>18.026</v>
      </c>
      <c r="D35">
        <v>20.37</v>
      </c>
      <c r="E35">
        <v>20.827000000000002</v>
      </c>
      <c r="F35">
        <v>22.236000000000001</v>
      </c>
      <c r="G35">
        <v>24.468</v>
      </c>
      <c r="H35">
        <v>26.812000000000001</v>
      </c>
      <c r="I35">
        <v>30.756</v>
      </c>
      <c r="J35">
        <v>30.562000000000001</v>
      </c>
      <c r="K35">
        <v>34.536000000000001</v>
      </c>
      <c r="L35">
        <v>37.265999999999998</v>
      </c>
      <c r="M35">
        <v>41.588999999999999</v>
      </c>
      <c r="N35">
        <v>44.042000000000002</v>
      </c>
      <c r="O35">
        <v>47.707000000000001</v>
      </c>
      <c r="P35">
        <v>50.408999999999999</v>
      </c>
      <c r="Q35">
        <v>52.725999999999999</v>
      </c>
      <c r="R35">
        <v>55.746000000000002</v>
      </c>
      <c r="S35">
        <v>64.248000000000005</v>
      </c>
      <c r="T35">
        <v>62.466999999999999</v>
      </c>
      <c r="U35">
        <v>65.677999999999997</v>
      </c>
      <c r="V35">
        <v>67.707999999999998</v>
      </c>
      <c r="W35">
        <v>71.518000000000001</v>
      </c>
      <c r="X35">
        <v>71.558000000000007</v>
      </c>
      <c r="Y35">
        <v>77.242000000000004</v>
      </c>
      <c r="Z35">
        <v>80.753</v>
      </c>
      <c r="AA35">
        <v>73.012</v>
      </c>
      <c r="AB35">
        <v>73.457999999999998</v>
      </c>
      <c r="AC35">
        <v>77.126000000000005</v>
      </c>
      <c r="AD35">
        <v>68.715999999999994</v>
      </c>
    </row>
    <row r="36" spans="1:30" x14ac:dyDescent="0.25">
      <c r="A36">
        <f t="shared" si="5"/>
        <v>35</v>
      </c>
      <c r="B36">
        <v>322</v>
      </c>
      <c r="C36">
        <v>3.323</v>
      </c>
      <c r="D36">
        <v>3.8109999999999999</v>
      </c>
      <c r="E36">
        <v>3.9380000000000002</v>
      </c>
      <c r="F36">
        <v>4.4800000000000004</v>
      </c>
      <c r="G36">
        <v>4.8620000000000001</v>
      </c>
      <c r="H36">
        <v>5.2140000000000004</v>
      </c>
      <c r="I36">
        <v>5.79</v>
      </c>
      <c r="J36">
        <v>6.3940000000000001</v>
      </c>
      <c r="K36">
        <v>7.141</v>
      </c>
      <c r="L36">
        <v>7.367</v>
      </c>
      <c r="M36">
        <v>8.5370000000000008</v>
      </c>
      <c r="N36">
        <v>9.5909999999999993</v>
      </c>
      <c r="O36">
        <v>10.567</v>
      </c>
      <c r="P36">
        <v>10.853999999999999</v>
      </c>
      <c r="Q36">
        <v>11.385999999999999</v>
      </c>
      <c r="R36">
        <v>11.641999999999999</v>
      </c>
      <c r="S36">
        <v>12.092000000000001</v>
      </c>
      <c r="T36">
        <v>10.946</v>
      </c>
      <c r="U36">
        <v>11.29</v>
      </c>
      <c r="V36">
        <v>11.683</v>
      </c>
      <c r="W36">
        <v>11.808</v>
      </c>
      <c r="X36">
        <v>11.439</v>
      </c>
      <c r="Y36">
        <v>11.331</v>
      </c>
      <c r="Z36">
        <v>11.679</v>
      </c>
      <c r="AA36">
        <v>11.462999999999999</v>
      </c>
      <c r="AB36">
        <v>12.374000000000001</v>
      </c>
      <c r="AC36">
        <v>12.657999999999999</v>
      </c>
      <c r="AD36">
        <v>13.616</v>
      </c>
    </row>
    <row r="37" spans="1:30" x14ac:dyDescent="0.25">
      <c r="A37">
        <f t="shared" si="5"/>
        <v>36</v>
      </c>
      <c r="B37">
        <v>323</v>
      </c>
      <c r="C37">
        <v>10.25</v>
      </c>
      <c r="D37">
        <v>11.26</v>
      </c>
      <c r="E37">
        <v>11.87</v>
      </c>
      <c r="F37">
        <v>12.771000000000001</v>
      </c>
      <c r="G37">
        <v>13.696</v>
      </c>
      <c r="H37">
        <v>13.986000000000001</v>
      </c>
      <c r="I37">
        <v>15.815</v>
      </c>
      <c r="J37">
        <v>16.312999999999999</v>
      </c>
      <c r="K37">
        <v>17.251000000000001</v>
      </c>
      <c r="L37">
        <v>19.847999999999999</v>
      </c>
      <c r="M37">
        <v>23.556999999999999</v>
      </c>
      <c r="N37">
        <v>25.754000000000001</v>
      </c>
      <c r="O37">
        <v>31.045999999999999</v>
      </c>
      <c r="P37">
        <v>30.951000000000001</v>
      </c>
      <c r="Q37">
        <v>31.254000000000001</v>
      </c>
      <c r="R37">
        <v>33.393999999999998</v>
      </c>
      <c r="S37">
        <v>30.684000000000001</v>
      </c>
      <c r="T37">
        <v>33.898000000000003</v>
      </c>
      <c r="U37">
        <v>34.54</v>
      </c>
      <c r="V37">
        <v>36.011000000000003</v>
      </c>
      <c r="W37">
        <v>35.299999999999997</v>
      </c>
      <c r="X37">
        <v>32.374000000000002</v>
      </c>
      <c r="Y37">
        <v>32.944000000000003</v>
      </c>
      <c r="Z37">
        <v>35.151000000000003</v>
      </c>
      <c r="AA37">
        <v>36.296999999999997</v>
      </c>
      <c r="AB37">
        <v>36.463999999999999</v>
      </c>
      <c r="AC37">
        <v>42.9</v>
      </c>
      <c r="AD37">
        <v>42.25</v>
      </c>
    </row>
    <row r="38" spans="1:30" x14ac:dyDescent="0.25">
      <c r="A38">
        <f t="shared" si="5"/>
        <v>37</v>
      </c>
      <c r="B38">
        <v>325</v>
      </c>
      <c r="C38">
        <v>245.59800000000001</v>
      </c>
      <c r="D38">
        <v>251.94399999999999</v>
      </c>
      <c r="E38">
        <v>253.83799999999999</v>
      </c>
      <c r="F38">
        <v>260.07799999999997</v>
      </c>
      <c r="G38">
        <v>253.578</v>
      </c>
      <c r="H38">
        <v>261.21800000000002</v>
      </c>
      <c r="I38">
        <v>232.107</v>
      </c>
      <c r="J38">
        <v>250.04</v>
      </c>
      <c r="K38">
        <v>242.56100000000001</v>
      </c>
      <c r="L38">
        <v>246.93199999999999</v>
      </c>
      <c r="M38">
        <v>239.197</v>
      </c>
      <c r="N38">
        <v>238.57599999999999</v>
      </c>
      <c r="O38">
        <v>209.60400000000001</v>
      </c>
      <c r="P38">
        <v>238.678</v>
      </c>
      <c r="Q38">
        <v>276.26100000000002</v>
      </c>
      <c r="R38">
        <v>297.04399999999998</v>
      </c>
      <c r="S38">
        <v>294.42700000000002</v>
      </c>
      <c r="T38">
        <v>303.35599999999999</v>
      </c>
      <c r="U38">
        <v>350.22699999999998</v>
      </c>
      <c r="V38">
        <v>355.017</v>
      </c>
      <c r="W38">
        <v>343.30900000000003</v>
      </c>
      <c r="X38">
        <v>332.50400000000002</v>
      </c>
      <c r="Y38">
        <v>299.21300000000002</v>
      </c>
      <c r="Z38">
        <v>292.53100000000001</v>
      </c>
      <c r="AA38">
        <v>267.096</v>
      </c>
      <c r="AB38">
        <v>293.66000000000003</v>
      </c>
      <c r="AC38">
        <v>316.46899999999999</v>
      </c>
      <c r="AD38">
        <v>289.85199999999998</v>
      </c>
    </row>
    <row r="39" spans="1:30" x14ac:dyDescent="0.25">
      <c r="A39">
        <f t="shared" si="5"/>
        <v>38</v>
      </c>
      <c r="B39">
        <v>325</v>
      </c>
      <c r="C39">
        <v>4.91</v>
      </c>
      <c r="D39">
        <v>6.2709999999999999</v>
      </c>
      <c r="E39">
        <v>7.2610000000000001</v>
      </c>
      <c r="F39">
        <v>8.1820000000000004</v>
      </c>
      <c r="G39">
        <v>9.8330000000000002</v>
      </c>
      <c r="H39">
        <v>11.853</v>
      </c>
      <c r="I39">
        <v>14.307</v>
      </c>
      <c r="J39">
        <v>16.337</v>
      </c>
      <c r="K39">
        <v>18.684000000000001</v>
      </c>
      <c r="L39">
        <v>21.939</v>
      </c>
      <c r="M39">
        <v>22.911999999999999</v>
      </c>
      <c r="N39">
        <v>27.02</v>
      </c>
      <c r="O39">
        <v>25.036999999999999</v>
      </c>
      <c r="P39">
        <v>24.661999999999999</v>
      </c>
      <c r="Q39">
        <v>24.201000000000001</v>
      </c>
      <c r="R39">
        <v>23.908000000000001</v>
      </c>
      <c r="S39">
        <v>24.187999999999999</v>
      </c>
      <c r="T39">
        <v>26.733000000000001</v>
      </c>
      <c r="U39">
        <v>28.783999999999999</v>
      </c>
      <c r="V39">
        <v>30.271000000000001</v>
      </c>
      <c r="W39">
        <v>29.885999999999999</v>
      </c>
      <c r="X39">
        <v>28.302</v>
      </c>
      <c r="Y39">
        <v>28.797000000000001</v>
      </c>
      <c r="Z39">
        <v>28.722999999999999</v>
      </c>
      <c r="AA39">
        <v>25.228000000000002</v>
      </c>
      <c r="AB39">
        <v>22.324000000000002</v>
      </c>
      <c r="AC39">
        <v>25.231000000000002</v>
      </c>
      <c r="AD39">
        <v>24.116</v>
      </c>
    </row>
    <row r="40" spans="1:30" x14ac:dyDescent="0.25">
      <c r="A40">
        <f t="shared" si="5"/>
        <v>39</v>
      </c>
      <c r="B40">
        <v>325</v>
      </c>
      <c r="C40">
        <v>0.35499999999999998</v>
      </c>
      <c r="D40">
        <v>0.38900000000000001</v>
      </c>
      <c r="E40">
        <v>0.41599999999999998</v>
      </c>
      <c r="F40">
        <v>0.45400000000000001</v>
      </c>
      <c r="G40">
        <v>0.47099999999999997</v>
      </c>
      <c r="H40">
        <v>0.66200000000000003</v>
      </c>
      <c r="I40">
        <v>0.80900000000000005</v>
      </c>
      <c r="J40">
        <v>0.93500000000000005</v>
      </c>
      <c r="K40">
        <v>1.0609999999999999</v>
      </c>
      <c r="L40">
        <v>1.2150000000000001</v>
      </c>
      <c r="M40">
        <v>1.351</v>
      </c>
      <c r="N40">
        <v>1.532</v>
      </c>
      <c r="O40">
        <v>1.7330000000000001</v>
      </c>
      <c r="P40">
        <v>1.931</v>
      </c>
      <c r="Q40">
        <v>2.4089999999999998</v>
      </c>
      <c r="R40">
        <v>2.9750000000000001</v>
      </c>
      <c r="S40">
        <v>2.9340000000000002</v>
      </c>
      <c r="T40">
        <v>2.2519999999999998</v>
      </c>
      <c r="U40">
        <v>3.4729999999999999</v>
      </c>
      <c r="V40">
        <v>3.2280000000000002</v>
      </c>
      <c r="W40">
        <v>3.3650000000000002</v>
      </c>
      <c r="X40">
        <v>4.0119999999999996</v>
      </c>
      <c r="Y40">
        <v>4.1820000000000004</v>
      </c>
      <c r="Z40">
        <v>5.1230000000000002</v>
      </c>
      <c r="AA40">
        <v>4.82</v>
      </c>
      <c r="AB40">
        <v>5.0010000000000003</v>
      </c>
      <c r="AC40">
        <v>5.5490000000000004</v>
      </c>
      <c r="AD40">
        <v>5.4379999999999997</v>
      </c>
    </row>
    <row r="41" spans="1:30" x14ac:dyDescent="0.25">
      <c r="A41">
        <f t="shared" si="5"/>
        <v>40</v>
      </c>
      <c r="B41">
        <v>325</v>
      </c>
      <c r="C41">
        <v>3.45</v>
      </c>
      <c r="D41">
        <v>3.6779999999999999</v>
      </c>
      <c r="E41">
        <v>3.8250000000000002</v>
      </c>
      <c r="F41">
        <v>4.03</v>
      </c>
      <c r="G41">
        <v>4.0940000000000003</v>
      </c>
      <c r="H41">
        <v>4.7089999999999996</v>
      </c>
      <c r="I41">
        <v>5.1449999999999996</v>
      </c>
      <c r="J41">
        <v>5.5890000000000004</v>
      </c>
      <c r="K41">
        <v>6.0529999999999999</v>
      </c>
      <c r="L41">
        <v>6.7350000000000003</v>
      </c>
      <c r="M41">
        <v>7.7619999999999996</v>
      </c>
      <c r="N41">
        <v>9.0419999999999998</v>
      </c>
      <c r="O41">
        <v>9.4550000000000001</v>
      </c>
      <c r="P41">
        <v>9.5839999999999996</v>
      </c>
      <c r="Q41">
        <v>10.816000000000001</v>
      </c>
      <c r="R41">
        <v>10.864000000000001</v>
      </c>
      <c r="S41">
        <v>9.2880000000000003</v>
      </c>
      <c r="T41">
        <v>9.0210000000000008</v>
      </c>
      <c r="U41">
        <v>9.5779999999999994</v>
      </c>
      <c r="V41">
        <v>9.7720000000000002</v>
      </c>
      <c r="W41">
        <v>10.401999999999999</v>
      </c>
      <c r="X41">
        <v>13.603999999999999</v>
      </c>
      <c r="Y41">
        <v>9.6129999999999995</v>
      </c>
      <c r="Z41">
        <v>11.003</v>
      </c>
      <c r="AA41">
        <v>10.515000000000001</v>
      </c>
      <c r="AB41">
        <v>10.304</v>
      </c>
      <c r="AC41">
        <v>12.231</v>
      </c>
      <c r="AD41">
        <v>12.063000000000001</v>
      </c>
    </row>
    <row r="42" spans="1:30" x14ac:dyDescent="0.25">
      <c r="A42">
        <f t="shared" si="5"/>
        <v>41</v>
      </c>
      <c r="B42">
        <v>325</v>
      </c>
      <c r="C42">
        <v>4.234</v>
      </c>
      <c r="D42">
        <v>4.9710000000000001</v>
      </c>
      <c r="E42">
        <v>5.4109999999999996</v>
      </c>
      <c r="F42">
        <v>5.5</v>
      </c>
      <c r="G42">
        <v>6.1109999999999998</v>
      </c>
      <c r="H42">
        <v>6.8140000000000001</v>
      </c>
      <c r="I42">
        <v>7.4690000000000003</v>
      </c>
      <c r="J42">
        <v>8.4890000000000008</v>
      </c>
      <c r="K42">
        <v>10.276999999999999</v>
      </c>
      <c r="L42">
        <v>12.488</v>
      </c>
      <c r="M42">
        <v>12.603999999999999</v>
      </c>
      <c r="N42">
        <v>15.391999999999999</v>
      </c>
      <c r="O42">
        <v>17.483000000000001</v>
      </c>
      <c r="P42">
        <v>17.702000000000002</v>
      </c>
      <c r="Q42">
        <v>24.15</v>
      </c>
      <c r="R42">
        <v>25.821999999999999</v>
      </c>
      <c r="S42">
        <v>27.327000000000002</v>
      </c>
      <c r="T42">
        <v>24.881</v>
      </c>
      <c r="U42">
        <v>28.003</v>
      </c>
      <c r="V42">
        <v>31.38</v>
      </c>
      <c r="W42">
        <v>34.112000000000002</v>
      </c>
      <c r="X42">
        <v>41.52</v>
      </c>
      <c r="Y42">
        <v>40.552999999999997</v>
      </c>
      <c r="Z42">
        <v>41.814999999999998</v>
      </c>
      <c r="AA42">
        <v>35.343000000000004</v>
      </c>
      <c r="AB42">
        <v>34.612000000000002</v>
      </c>
      <c r="AC42">
        <v>37.738999999999997</v>
      </c>
      <c r="AD42">
        <v>40.417000000000002</v>
      </c>
    </row>
    <row r="43" spans="1:30" x14ac:dyDescent="0.25">
      <c r="A43">
        <f t="shared" si="5"/>
        <v>42</v>
      </c>
      <c r="B43">
        <v>325</v>
      </c>
      <c r="C43">
        <v>2.0680000000000001</v>
      </c>
      <c r="D43">
        <v>2.464</v>
      </c>
      <c r="E43">
        <v>2.6720000000000002</v>
      </c>
      <c r="F43">
        <v>2.7360000000000002</v>
      </c>
      <c r="G43">
        <v>3.0779999999999998</v>
      </c>
      <c r="H43">
        <v>3.3439999999999999</v>
      </c>
      <c r="I43">
        <v>3.5830000000000002</v>
      </c>
      <c r="J43">
        <v>3.9889999999999999</v>
      </c>
      <c r="K43">
        <v>4.7729999999999997</v>
      </c>
      <c r="L43">
        <v>5.3570000000000002</v>
      </c>
      <c r="M43">
        <v>5.34</v>
      </c>
      <c r="N43">
        <v>6.23</v>
      </c>
      <c r="O43">
        <v>6.7249999999999996</v>
      </c>
      <c r="P43">
        <v>6.6429999999999998</v>
      </c>
      <c r="Q43">
        <v>5.62</v>
      </c>
      <c r="R43">
        <v>6.2539999999999996</v>
      </c>
      <c r="S43">
        <v>5.77</v>
      </c>
      <c r="T43">
        <v>4.1459999999999999</v>
      </c>
      <c r="U43">
        <v>4.4589999999999996</v>
      </c>
      <c r="V43">
        <v>4.5380000000000003</v>
      </c>
      <c r="W43">
        <v>4.6970000000000001</v>
      </c>
      <c r="X43">
        <v>5.3949999999999996</v>
      </c>
      <c r="Y43">
        <v>4.8360000000000003</v>
      </c>
      <c r="Z43">
        <v>4.9119999999999999</v>
      </c>
      <c r="AA43">
        <v>5.0359999999999996</v>
      </c>
      <c r="AB43">
        <v>4.8490000000000002</v>
      </c>
      <c r="AC43">
        <v>4.7770000000000001</v>
      </c>
      <c r="AD43">
        <v>4.3719999999999999</v>
      </c>
    </row>
    <row r="44" spans="1:30" x14ac:dyDescent="0.25">
      <c r="A44">
        <f t="shared" si="5"/>
        <v>43</v>
      </c>
      <c r="B44">
        <v>325</v>
      </c>
      <c r="C44">
        <v>1.9790000000000001</v>
      </c>
      <c r="D44">
        <v>2.3370000000000002</v>
      </c>
      <c r="E44">
        <v>2.7229999999999999</v>
      </c>
      <c r="F44">
        <v>3.2759999999999998</v>
      </c>
      <c r="G44">
        <v>4.1050000000000004</v>
      </c>
      <c r="H44">
        <v>4.8280000000000003</v>
      </c>
      <c r="I44">
        <v>5.7560000000000002</v>
      </c>
      <c r="J44">
        <v>7.2539999999999996</v>
      </c>
      <c r="K44">
        <v>8.6289999999999996</v>
      </c>
      <c r="L44">
        <v>10.276999999999999</v>
      </c>
      <c r="M44">
        <v>12.664999999999999</v>
      </c>
      <c r="N44">
        <v>13.808999999999999</v>
      </c>
      <c r="O44">
        <v>17.21</v>
      </c>
      <c r="P44">
        <v>18.268000000000001</v>
      </c>
      <c r="Q44">
        <v>20.622</v>
      </c>
      <c r="R44">
        <v>22.39</v>
      </c>
      <c r="S44">
        <v>25.367999999999999</v>
      </c>
      <c r="T44">
        <v>22.762</v>
      </c>
      <c r="U44">
        <v>24.795000000000002</v>
      </c>
      <c r="V44">
        <v>27.486999999999998</v>
      </c>
      <c r="W44">
        <v>27.347000000000001</v>
      </c>
      <c r="X44">
        <v>28.335000000000001</v>
      </c>
      <c r="Y44">
        <v>26.048999999999999</v>
      </c>
      <c r="Z44">
        <v>25.905000000000001</v>
      </c>
      <c r="AA44">
        <v>23.297999999999998</v>
      </c>
      <c r="AB44">
        <v>24.286999999999999</v>
      </c>
      <c r="AC44">
        <v>24.233000000000001</v>
      </c>
      <c r="AD44">
        <v>23.92</v>
      </c>
    </row>
    <row r="45" spans="1:30" x14ac:dyDescent="0.25">
      <c r="A45">
        <f t="shared" si="5"/>
        <v>44</v>
      </c>
      <c r="B45">
        <v>325</v>
      </c>
      <c r="C45">
        <v>4.7050000000000001</v>
      </c>
      <c r="D45">
        <v>5.3810000000000002</v>
      </c>
      <c r="E45">
        <v>5.5890000000000004</v>
      </c>
      <c r="F45">
        <v>5.9880000000000004</v>
      </c>
      <c r="G45">
        <v>6.5750000000000002</v>
      </c>
      <c r="H45">
        <v>7.0940000000000003</v>
      </c>
      <c r="I45">
        <v>7.4210000000000003</v>
      </c>
      <c r="J45">
        <v>8.0830000000000002</v>
      </c>
      <c r="K45">
        <v>8.6669999999999998</v>
      </c>
      <c r="L45">
        <v>9.3450000000000006</v>
      </c>
      <c r="M45">
        <v>10.512</v>
      </c>
      <c r="N45">
        <v>11.884</v>
      </c>
      <c r="O45">
        <v>13.112</v>
      </c>
      <c r="P45">
        <v>14.29</v>
      </c>
      <c r="Q45">
        <v>16.074000000000002</v>
      </c>
      <c r="R45">
        <v>17.062999999999999</v>
      </c>
      <c r="S45">
        <v>17.827999999999999</v>
      </c>
      <c r="T45">
        <v>18.004999999999999</v>
      </c>
      <c r="U45">
        <v>19.042000000000002</v>
      </c>
      <c r="V45">
        <v>19.991</v>
      </c>
      <c r="W45">
        <v>21.507000000000001</v>
      </c>
      <c r="X45">
        <v>21.602</v>
      </c>
      <c r="Y45">
        <v>22.739000000000001</v>
      </c>
      <c r="Z45">
        <v>23.771999999999998</v>
      </c>
      <c r="AA45">
        <v>24.361999999999998</v>
      </c>
      <c r="AB45">
        <v>23.991</v>
      </c>
      <c r="AC45">
        <v>24.672000000000001</v>
      </c>
      <c r="AD45">
        <v>24.276</v>
      </c>
    </row>
    <row r="46" spans="1:30" x14ac:dyDescent="0.25">
      <c r="A46">
        <f t="shared" si="5"/>
        <v>45</v>
      </c>
      <c r="B46">
        <v>325</v>
      </c>
      <c r="C46">
        <v>1.2350000000000001</v>
      </c>
      <c r="D46">
        <v>1.44</v>
      </c>
      <c r="E46">
        <v>1.413</v>
      </c>
      <c r="F46">
        <v>1.3919999999999999</v>
      </c>
      <c r="G46">
        <v>1.484</v>
      </c>
      <c r="H46">
        <v>1.6379999999999999</v>
      </c>
      <c r="I46">
        <v>1.7330000000000001</v>
      </c>
      <c r="J46">
        <v>1.911</v>
      </c>
      <c r="K46">
        <v>2.0680000000000001</v>
      </c>
      <c r="L46">
        <v>2.0099999999999998</v>
      </c>
      <c r="M46">
        <v>2.1429999999999998</v>
      </c>
      <c r="N46">
        <v>2.2309999999999999</v>
      </c>
      <c r="O46">
        <v>2.6</v>
      </c>
      <c r="P46">
        <v>2.62</v>
      </c>
      <c r="Q46">
        <v>3.0470000000000002</v>
      </c>
      <c r="R46">
        <v>3.1080000000000001</v>
      </c>
      <c r="S46">
        <v>3.085</v>
      </c>
      <c r="T46">
        <v>3.2690000000000001</v>
      </c>
      <c r="U46">
        <v>3.3610000000000002</v>
      </c>
      <c r="V46">
        <v>3.4630000000000001</v>
      </c>
      <c r="W46">
        <v>3.6259999999999999</v>
      </c>
      <c r="X46">
        <v>3.105</v>
      </c>
      <c r="Y46">
        <v>2.992</v>
      </c>
      <c r="Z46">
        <v>2.9969999999999999</v>
      </c>
      <c r="AA46">
        <v>2.722</v>
      </c>
      <c r="AB46">
        <v>3.3149999999999999</v>
      </c>
      <c r="AC46">
        <v>3.335</v>
      </c>
      <c r="AD46">
        <v>3.2360000000000002</v>
      </c>
    </row>
    <row r="47" spans="1:30" x14ac:dyDescent="0.25">
      <c r="A47">
        <f t="shared" si="5"/>
        <v>46</v>
      </c>
      <c r="B47">
        <v>324</v>
      </c>
      <c r="C47">
        <v>31.100999999999999</v>
      </c>
      <c r="D47">
        <v>33.950000000000003</v>
      </c>
      <c r="E47">
        <v>36.040999999999997</v>
      </c>
      <c r="F47">
        <v>38.981999999999999</v>
      </c>
      <c r="G47">
        <v>41.445999999999998</v>
      </c>
      <c r="H47">
        <v>45.776000000000003</v>
      </c>
      <c r="I47">
        <v>48.12</v>
      </c>
      <c r="J47">
        <v>49.505000000000003</v>
      </c>
      <c r="K47">
        <v>51.405999999999999</v>
      </c>
      <c r="L47">
        <v>59.622</v>
      </c>
      <c r="M47">
        <v>65.861999999999995</v>
      </c>
      <c r="N47">
        <v>70.822999999999993</v>
      </c>
      <c r="O47">
        <v>71.525999999999996</v>
      </c>
      <c r="P47">
        <v>76.852000000000004</v>
      </c>
      <c r="Q47">
        <v>80.92</v>
      </c>
      <c r="R47">
        <v>84.738</v>
      </c>
      <c r="S47">
        <v>88.111999999999995</v>
      </c>
      <c r="T47">
        <v>85.105999999999995</v>
      </c>
      <c r="U47">
        <v>89.658000000000001</v>
      </c>
      <c r="V47">
        <v>97.180999999999997</v>
      </c>
      <c r="W47">
        <v>97.338999999999999</v>
      </c>
      <c r="X47">
        <v>101.971</v>
      </c>
      <c r="Y47">
        <v>104.09699999999999</v>
      </c>
      <c r="Z47">
        <v>105.649</v>
      </c>
      <c r="AA47">
        <v>110.246</v>
      </c>
      <c r="AB47">
        <v>107.89400000000001</v>
      </c>
      <c r="AC47">
        <v>112.899</v>
      </c>
      <c r="AD47">
        <v>113.316</v>
      </c>
    </row>
    <row r="48" spans="1:30" x14ac:dyDescent="0.25">
      <c r="A48">
        <f t="shared" si="5"/>
        <v>47</v>
      </c>
      <c r="B48">
        <v>324</v>
      </c>
      <c r="C48">
        <v>0.26300000000000001</v>
      </c>
      <c r="D48">
        <v>0.27300000000000002</v>
      </c>
      <c r="E48">
        <v>0.27</v>
      </c>
      <c r="F48">
        <v>0.26600000000000001</v>
      </c>
      <c r="G48">
        <v>0.26600000000000001</v>
      </c>
      <c r="H48">
        <v>0.28299999999999997</v>
      </c>
      <c r="I48">
        <v>0.30399999999999999</v>
      </c>
      <c r="J48">
        <v>0.307</v>
      </c>
      <c r="K48">
        <v>0.317</v>
      </c>
      <c r="L48">
        <v>0.34499999999999997</v>
      </c>
      <c r="M48">
        <v>0.40300000000000002</v>
      </c>
      <c r="N48">
        <v>0.46400000000000002</v>
      </c>
      <c r="O48">
        <v>0.56000000000000005</v>
      </c>
      <c r="P48">
        <v>0.57299999999999995</v>
      </c>
      <c r="Q48">
        <v>0.6</v>
      </c>
      <c r="R48">
        <v>0.64800000000000002</v>
      </c>
      <c r="S48">
        <v>0.80200000000000005</v>
      </c>
      <c r="T48">
        <v>0.78100000000000003</v>
      </c>
      <c r="U48">
        <v>0.86</v>
      </c>
      <c r="V48">
        <v>1.0169999999999999</v>
      </c>
      <c r="W48">
        <v>0.99099999999999999</v>
      </c>
      <c r="X48">
        <v>1.1479999999999999</v>
      </c>
      <c r="Y48">
        <v>1.125</v>
      </c>
      <c r="Z48">
        <v>1.175</v>
      </c>
      <c r="AA48">
        <v>1.1850000000000001</v>
      </c>
      <c r="AB48">
        <v>1.349</v>
      </c>
      <c r="AC48">
        <v>1.4339999999999999</v>
      </c>
      <c r="AD48">
        <v>1.3280000000000001</v>
      </c>
    </row>
    <row r="49" spans="1:30" x14ac:dyDescent="0.25">
      <c r="A49">
        <f t="shared" si="5"/>
        <v>48</v>
      </c>
      <c r="B49">
        <v>324</v>
      </c>
      <c r="C49">
        <v>1.034</v>
      </c>
      <c r="D49">
        <v>1.365</v>
      </c>
      <c r="E49">
        <v>1.675</v>
      </c>
      <c r="F49">
        <v>1.8360000000000001</v>
      </c>
      <c r="G49">
        <v>1.4570000000000001</v>
      </c>
      <c r="H49">
        <v>1.6379999999999999</v>
      </c>
      <c r="I49">
        <v>1.89</v>
      </c>
      <c r="J49">
        <v>2.02</v>
      </c>
      <c r="K49">
        <v>2.0369999999999999</v>
      </c>
      <c r="L49">
        <v>2.085</v>
      </c>
      <c r="M49">
        <v>2.4670000000000001</v>
      </c>
      <c r="N49">
        <v>2.6240000000000001</v>
      </c>
      <c r="O49">
        <v>2.9</v>
      </c>
      <c r="P49">
        <v>3.0640000000000001</v>
      </c>
      <c r="Q49">
        <v>3.1589999999999998</v>
      </c>
      <c r="R49">
        <v>3.34</v>
      </c>
      <c r="S49">
        <v>4.03</v>
      </c>
      <c r="T49">
        <v>4.1870000000000003</v>
      </c>
      <c r="U49">
        <v>4.04</v>
      </c>
      <c r="V49">
        <v>4.6849999999999996</v>
      </c>
      <c r="W49">
        <v>4.9240000000000004</v>
      </c>
      <c r="X49">
        <v>4.5990000000000002</v>
      </c>
      <c r="Y49">
        <v>4.6859999999999999</v>
      </c>
      <c r="Z49">
        <v>4.2240000000000002</v>
      </c>
      <c r="AA49">
        <v>5.2089999999999996</v>
      </c>
      <c r="AB49">
        <v>4.8680000000000003</v>
      </c>
      <c r="AC49">
        <v>4.3949999999999996</v>
      </c>
      <c r="AD49">
        <v>4.6059999999999999</v>
      </c>
    </row>
    <row r="50" spans="1:30" x14ac:dyDescent="0.25">
      <c r="A50">
        <f t="shared" si="5"/>
        <v>49</v>
      </c>
      <c r="B50">
        <v>326</v>
      </c>
      <c r="C50">
        <v>17.353999999999999</v>
      </c>
      <c r="D50">
        <v>19.643000000000001</v>
      </c>
      <c r="E50">
        <v>20.597999999999999</v>
      </c>
      <c r="F50">
        <v>21.404</v>
      </c>
      <c r="G50">
        <v>24.021000000000001</v>
      </c>
      <c r="H50">
        <v>25.259</v>
      </c>
      <c r="I50">
        <v>27.548999999999999</v>
      </c>
      <c r="J50">
        <v>31.247</v>
      </c>
      <c r="K50">
        <v>38.389000000000003</v>
      </c>
      <c r="L50">
        <v>36.475000000000001</v>
      </c>
      <c r="M50">
        <v>43.295000000000002</v>
      </c>
      <c r="N50">
        <v>47.607999999999997</v>
      </c>
      <c r="O50">
        <v>50.732999999999997</v>
      </c>
      <c r="P50">
        <v>55.055999999999997</v>
      </c>
      <c r="Q50">
        <v>61.726999999999997</v>
      </c>
      <c r="R50">
        <v>68.227000000000004</v>
      </c>
      <c r="S50">
        <v>64.739999999999995</v>
      </c>
      <c r="T50">
        <v>64.122</v>
      </c>
      <c r="U50">
        <v>67.387</v>
      </c>
      <c r="V50">
        <v>76.965000000000003</v>
      </c>
      <c r="W50">
        <v>78.375</v>
      </c>
      <c r="X50">
        <v>77.924999999999997</v>
      </c>
      <c r="Y50">
        <v>73.906999999999996</v>
      </c>
      <c r="Z50">
        <v>78.180000000000007</v>
      </c>
      <c r="AA50">
        <v>105.07899999999999</v>
      </c>
      <c r="AB50">
        <v>109.32</v>
      </c>
      <c r="AC50">
        <v>100.827</v>
      </c>
      <c r="AD50">
        <v>102.71</v>
      </c>
    </row>
    <row r="51" spans="1:30" x14ac:dyDescent="0.25">
      <c r="A51">
        <f t="shared" si="5"/>
        <v>50</v>
      </c>
      <c r="B51">
        <v>315</v>
      </c>
      <c r="C51">
        <v>0.97199999999999998</v>
      </c>
      <c r="D51">
        <v>1.054</v>
      </c>
      <c r="E51">
        <v>1.0920000000000001</v>
      </c>
      <c r="F51">
        <v>1.0820000000000001</v>
      </c>
      <c r="G51">
        <v>1.133</v>
      </c>
      <c r="H51">
        <v>1.208</v>
      </c>
      <c r="I51">
        <v>1.2450000000000001</v>
      </c>
      <c r="J51">
        <v>1.3440000000000001</v>
      </c>
      <c r="K51">
        <v>1.3240000000000001</v>
      </c>
      <c r="L51">
        <v>1.409</v>
      </c>
      <c r="M51">
        <v>1.389</v>
      </c>
      <c r="N51">
        <v>1.28</v>
      </c>
      <c r="O51">
        <v>1.194</v>
      </c>
      <c r="P51">
        <v>1.2390000000000001</v>
      </c>
      <c r="Q51">
        <v>1.222</v>
      </c>
      <c r="R51">
        <v>1.2010000000000001</v>
      </c>
      <c r="S51">
        <v>1.0680000000000001</v>
      </c>
      <c r="T51">
        <v>1.242</v>
      </c>
      <c r="U51">
        <v>1.2689999999999999</v>
      </c>
      <c r="V51">
        <v>1.266</v>
      </c>
      <c r="W51">
        <v>1.3049999999999999</v>
      </c>
      <c r="X51">
        <v>1.141</v>
      </c>
      <c r="Y51">
        <v>1.385</v>
      </c>
      <c r="Z51">
        <v>1.173</v>
      </c>
      <c r="AA51">
        <v>1.105</v>
      </c>
      <c r="AB51">
        <v>1.077</v>
      </c>
      <c r="AC51">
        <v>1.0629999999999999</v>
      </c>
      <c r="AD51">
        <v>0.997</v>
      </c>
    </row>
    <row r="52" spans="1:30" x14ac:dyDescent="0.25">
      <c r="A52">
        <f t="shared" si="5"/>
        <v>51</v>
      </c>
      <c r="B52">
        <v>315</v>
      </c>
      <c r="C52">
        <v>1.6619999999999999</v>
      </c>
      <c r="D52">
        <v>1.645</v>
      </c>
      <c r="E52">
        <v>1.6140000000000001</v>
      </c>
      <c r="F52">
        <v>1.7569999999999999</v>
      </c>
      <c r="G52">
        <v>1.89</v>
      </c>
      <c r="H52">
        <v>1.9690000000000001</v>
      </c>
      <c r="I52">
        <v>2.044</v>
      </c>
      <c r="J52">
        <v>2.2490000000000001</v>
      </c>
      <c r="K52">
        <v>2.7360000000000002</v>
      </c>
      <c r="L52">
        <v>3.0910000000000002</v>
      </c>
      <c r="M52">
        <v>3.5419999999999998</v>
      </c>
      <c r="N52">
        <v>3.835</v>
      </c>
      <c r="O52">
        <v>4.9240000000000004</v>
      </c>
      <c r="P52">
        <v>3.8220000000000001</v>
      </c>
      <c r="Q52">
        <v>4.2</v>
      </c>
      <c r="R52">
        <v>4.2210000000000001</v>
      </c>
      <c r="S52">
        <v>4.0570000000000004</v>
      </c>
      <c r="T52">
        <v>3.968</v>
      </c>
      <c r="U52">
        <v>3.883</v>
      </c>
      <c r="V52">
        <v>3.569</v>
      </c>
      <c r="W52">
        <v>3.444</v>
      </c>
      <c r="X52">
        <v>3.1970000000000001</v>
      </c>
      <c r="Y52">
        <v>3.2589999999999999</v>
      </c>
      <c r="Z52">
        <v>3.3330000000000002</v>
      </c>
      <c r="AA52">
        <v>2.9750000000000001</v>
      </c>
      <c r="AB52">
        <v>3.0150000000000001</v>
      </c>
      <c r="AC52">
        <v>2.9790000000000001</v>
      </c>
      <c r="AD52">
        <v>2.5529999999999999</v>
      </c>
    </row>
    <row r="53" spans="1:30" x14ac:dyDescent="0.25">
      <c r="A53">
        <f t="shared" si="5"/>
        <v>52</v>
      </c>
      <c r="B53">
        <v>327</v>
      </c>
      <c r="C53">
        <v>9.0009999999999994</v>
      </c>
      <c r="D53">
        <v>10.805999999999999</v>
      </c>
      <c r="E53">
        <v>11.26</v>
      </c>
      <c r="F53">
        <v>11.413</v>
      </c>
      <c r="G53">
        <v>12.497999999999999</v>
      </c>
      <c r="H53">
        <v>12.962</v>
      </c>
      <c r="I53">
        <v>13.877000000000001</v>
      </c>
      <c r="J53">
        <v>15.167</v>
      </c>
      <c r="K53">
        <v>16.452999999999999</v>
      </c>
      <c r="L53">
        <v>16.617000000000001</v>
      </c>
      <c r="M53">
        <v>16.617000000000001</v>
      </c>
      <c r="N53">
        <v>19.984000000000002</v>
      </c>
      <c r="O53">
        <v>21.404</v>
      </c>
      <c r="P53">
        <v>22.26</v>
      </c>
      <c r="Q53">
        <v>24.402999999999999</v>
      </c>
      <c r="R53">
        <v>26.405999999999999</v>
      </c>
      <c r="S53">
        <v>26.675000000000001</v>
      </c>
      <c r="T53">
        <v>27.061</v>
      </c>
      <c r="U53">
        <v>29.292000000000002</v>
      </c>
      <c r="V53">
        <v>30.475999999999999</v>
      </c>
      <c r="W53">
        <v>32.381999999999998</v>
      </c>
      <c r="X53">
        <v>32.509</v>
      </c>
      <c r="Y53">
        <v>31.478000000000002</v>
      </c>
      <c r="Z53">
        <v>32.354999999999997</v>
      </c>
      <c r="AA53">
        <v>31.186</v>
      </c>
      <c r="AB53">
        <v>30.606999999999999</v>
      </c>
      <c r="AC53">
        <v>31.195</v>
      </c>
      <c r="AD53">
        <v>30.425000000000001</v>
      </c>
    </row>
    <row r="54" spans="1:30" x14ac:dyDescent="0.25">
      <c r="A54">
        <f t="shared" si="5"/>
        <v>53</v>
      </c>
      <c r="B54">
        <v>327</v>
      </c>
      <c r="C54">
        <v>17.117999999999999</v>
      </c>
      <c r="D54">
        <v>18.271000000000001</v>
      </c>
      <c r="E54">
        <v>18.503</v>
      </c>
      <c r="F54">
        <v>19.032</v>
      </c>
      <c r="G54">
        <v>20.175000000000001</v>
      </c>
      <c r="H54">
        <v>22.245999999999999</v>
      </c>
      <c r="I54">
        <v>23.574000000000002</v>
      </c>
      <c r="J54">
        <v>24.876999999999999</v>
      </c>
      <c r="K54">
        <v>26.053999999999998</v>
      </c>
      <c r="L54">
        <v>25.573</v>
      </c>
      <c r="M54">
        <v>26.795000000000002</v>
      </c>
      <c r="N54">
        <v>28.327000000000002</v>
      </c>
      <c r="O54">
        <v>28.411999999999999</v>
      </c>
      <c r="P54">
        <v>29.053000000000001</v>
      </c>
      <c r="Q54">
        <v>32.343000000000004</v>
      </c>
      <c r="R54">
        <v>33.462000000000003</v>
      </c>
      <c r="S54">
        <v>33.795999999999999</v>
      </c>
      <c r="T54">
        <v>30.004999999999999</v>
      </c>
      <c r="U54">
        <v>31.186</v>
      </c>
      <c r="V54">
        <v>33.515999999999998</v>
      </c>
      <c r="W54">
        <v>35.53</v>
      </c>
      <c r="X54">
        <v>35.238</v>
      </c>
      <c r="Y54">
        <v>31.52</v>
      </c>
      <c r="Z54">
        <v>30.446000000000002</v>
      </c>
      <c r="AA54">
        <v>28.731999999999999</v>
      </c>
      <c r="AB54">
        <v>28.355</v>
      </c>
      <c r="AC54">
        <v>31.152000000000001</v>
      </c>
      <c r="AD54">
        <v>32.088000000000001</v>
      </c>
    </row>
    <row r="55" spans="1:30" x14ac:dyDescent="0.25">
      <c r="A55">
        <f t="shared" si="5"/>
        <v>54</v>
      </c>
      <c r="B55">
        <v>327</v>
      </c>
      <c r="C55">
        <v>15.351000000000001</v>
      </c>
      <c r="D55">
        <v>19.029</v>
      </c>
      <c r="E55">
        <v>19.701000000000001</v>
      </c>
      <c r="F55">
        <v>19.861000000000001</v>
      </c>
      <c r="G55">
        <v>20.734999999999999</v>
      </c>
      <c r="H55">
        <v>20.745000000000001</v>
      </c>
      <c r="I55">
        <v>23.253</v>
      </c>
      <c r="J55">
        <v>24.109000000000002</v>
      </c>
      <c r="K55">
        <v>35.939</v>
      </c>
      <c r="L55">
        <v>25.074999999999999</v>
      </c>
      <c r="M55">
        <v>33.423999999999999</v>
      </c>
      <c r="N55">
        <v>32.673999999999999</v>
      </c>
      <c r="O55">
        <v>33.131</v>
      </c>
      <c r="P55">
        <v>33.895000000000003</v>
      </c>
      <c r="Q55">
        <v>36.103000000000002</v>
      </c>
      <c r="R55">
        <v>37.89</v>
      </c>
      <c r="S55">
        <v>38.524999999999999</v>
      </c>
      <c r="T55">
        <v>37.784999999999997</v>
      </c>
      <c r="U55">
        <v>39.276000000000003</v>
      </c>
      <c r="V55">
        <v>41.524000000000001</v>
      </c>
      <c r="W55">
        <v>43.844999999999999</v>
      </c>
      <c r="X55">
        <v>44.8</v>
      </c>
      <c r="Y55">
        <v>41.087000000000003</v>
      </c>
      <c r="Z55">
        <v>39.93</v>
      </c>
      <c r="AA55">
        <v>35.186999999999998</v>
      </c>
      <c r="AB55">
        <v>36.395000000000003</v>
      </c>
      <c r="AC55">
        <v>40.159999999999997</v>
      </c>
      <c r="AD55">
        <v>49.957999999999998</v>
      </c>
    </row>
    <row r="56" spans="1:30" x14ac:dyDescent="0.25">
      <c r="A56">
        <f t="shared" si="5"/>
        <v>55</v>
      </c>
      <c r="B56">
        <v>500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f t="shared" si="5"/>
        <v>56</v>
      </c>
      <c r="B57">
        <v>331</v>
      </c>
      <c r="C57">
        <v>75.593999999999994</v>
      </c>
      <c r="D57">
        <v>85.706999999999994</v>
      </c>
      <c r="E57">
        <v>92.313000000000002</v>
      </c>
      <c r="F57">
        <v>97.692999999999998</v>
      </c>
      <c r="G57">
        <v>100.126</v>
      </c>
      <c r="H57">
        <v>106.967</v>
      </c>
      <c r="I57">
        <v>123.512</v>
      </c>
      <c r="J57">
        <v>131.99799999999999</v>
      </c>
      <c r="K57">
        <v>143.001</v>
      </c>
      <c r="L57">
        <v>152.173</v>
      </c>
      <c r="M57">
        <v>160.566</v>
      </c>
      <c r="N57">
        <v>174.58699999999999</v>
      </c>
      <c r="O57">
        <v>168.71799999999999</v>
      </c>
      <c r="P57">
        <v>170.369</v>
      </c>
      <c r="Q57">
        <v>175.6</v>
      </c>
      <c r="R57">
        <v>203.30199999999999</v>
      </c>
      <c r="S57">
        <v>209.94900000000001</v>
      </c>
      <c r="T57">
        <v>174.66499999999999</v>
      </c>
      <c r="U57">
        <v>186.447</v>
      </c>
      <c r="V57">
        <v>199.989</v>
      </c>
      <c r="W57">
        <v>211.31299999999999</v>
      </c>
      <c r="X57">
        <v>219.24</v>
      </c>
      <c r="Y57">
        <v>193.23</v>
      </c>
      <c r="Z57">
        <v>203.084</v>
      </c>
      <c r="AA57">
        <v>143.90100000000001</v>
      </c>
      <c r="AB57">
        <v>136.148</v>
      </c>
      <c r="AC57">
        <v>164.52799999999999</v>
      </c>
      <c r="AD57">
        <v>158.809</v>
      </c>
    </row>
    <row r="58" spans="1:30" x14ac:dyDescent="0.25">
      <c r="A58">
        <f t="shared" si="5"/>
        <v>57</v>
      </c>
      <c r="B58">
        <v>331</v>
      </c>
      <c r="C58">
        <v>9.9550000000000001</v>
      </c>
      <c r="D58">
        <v>12.551</v>
      </c>
      <c r="E58">
        <v>12.13</v>
      </c>
      <c r="F58">
        <v>12.122</v>
      </c>
      <c r="G58">
        <v>13.461</v>
      </c>
      <c r="H58">
        <v>15.205</v>
      </c>
      <c r="I58">
        <v>17.867999999999999</v>
      </c>
      <c r="J58">
        <v>19.702999999999999</v>
      </c>
      <c r="K58">
        <v>21.981999999999999</v>
      </c>
      <c r="L58">
        <v>22.347000000000001</v>
      </c>
      <c r="M58">
        <v>24.593</v>
      </c>
      <c r="N58">
        <v>28.007000000000001</v>
      </c>
      <c r="O58">
        <v>28.792000000000002</v>
      </c>
      <c r="P58">
        <v>30.876000000000001</v>
      </c>
      <c r="Q58">
        <v>35.116999999999997</v>
      </c>
      <c r="R58">
        <v>41.237000000000002</v>
      </c>
      <c r="S58">
        <v>41.197000000000003</v>
      </c>
      <c r="T58">
        <v>40.758000000000003</v>
      </c>
      <c r="U58">
        <v>43.204000000000001</v>
      </c>
      <c r="V58">
        <v>45.924999999999997</v>
      </c>
      <c r="W58">
        <v>50.96</v>
      </c>
      <c r="X58">
        <v>53.222000000000001</v>
      </c>
      <c r="Y58">
        <v>45.021000000000001</v>
      </c>
      <c r="Z58">
        <v>44.844999999999999</v>
      </c>
      <c r="AA58">
        <v>34.847999999999999</v>
      </c>
      <c r="AB58">
        <v>32.095999999999997</v>
      </c>
      <c r="AC58">
        <v>39.860999999999997</v>
      </c>
      <c r="AD58">
        <v>36.917000000000002</v>
      </c>
    </row>
    <row r="59" spans="1:30" x14ac:dyDescent="0.25">
      <c r="A59">
        <f t="shared" si="5"/>
        <v>58</v>
      </c>
      <c r="B59">
        <v>332</v>
      </c>
      <c r="C59">
        <v>1.7709999999999999</v>
      </c>
      <c r="D59">
        <v>2.2490000000000001</v>
      </c>
      <c r="E59">
        <v>2.2570000000000001</v>
      </c>
      <c r="F59">
        <v>2.2170000000000001</v>
      </c>
      <c r="G59">
        <v>2.6549999999999998</v>
      </c>
      <c r="H59">
        <v>2.4529999999999998</v>
      </c>
      <c r="I59">
        <v>2.8679999999999999</v>
      </c>
      <c r="J59">
        <v>3.3170000000000002</v>
      </c>
      <c r="K59">
        <v>4.1529999999999996</v>
      </c>
      <c r="L59">
        <v>4.242</v>
      </c>
      <c r="M59">
        <v>4.3129999999999997</v>
      </c>
      <c r="N59">
        <v>4.5880000000000001</v>
      </c>
      <c r="O59">
        <v>4.5250000000000004</v>
      </c>
      <c r="P59">
        <v>4.3810000000000002</v>
      </c>
      <c r="Q59">
        <v>4.2919999999999998</v>
      </c>
      <c r="R59">
        <v>5.1589999999999998</v>
      </c>
      <c r="S59">
        <v>4.9669999999999996</v>
      </c>
      <c r="T59">
        <v>4.9859999999999998</v>
      </c>
      <c r="U59">
        <v>5.0579999999999998</v>
      </c>
      <c r="V59">
        <v>5.391</v>
      </c>
      <c r="W59">
        <v>5.1369999999999996</v>
      </c>
      <c r="X59">
        <v>5.673</v>
      </c>
      <c r="Y59">
        <v>5.25</v>
      </c>
      <c r="Z59">
        <v>5.2830000000000004</v>
      </c>
      <c r="AA59">
        <v>4.4489999999999998</v>
      </c>
      <c r="AB59">
        <v>4.2779999999999996</v>
      </c>
      <c r="AC59">
        <v>5.5810000000000004</v>
      </c>
      <c r="AD59">
        <v>5.55</v>
      </c>
    </row>
    <row r="60" spans="1:30" x14ac:dyDescent="0.25">
      <c r="A60">
        <f t="shared" si="5"/>
        <v>59</v>
      </c>
      <c r="B60">
        <v>331</v>
      </c>
      <c r="C60">
        <v>79.572000000000003</v>
      </c>
      <c r="D60">
        <v>103.524</v>
      </c>
      <c r="E60">
        <v>108.59099999999999</v>
      </c>
      <c r="F60">
        <v>102.27500000000001</v>
      </c>
      <c r="G60">
        <v>113.375</v>
      </c>
      <c r="H60">
        <v>122.45099999999999</v>
      </c>
      <c r="I60">
        <v>126.248</v>
      </c>
      <c r="J60">
        <v>138.21100000000001</v>
      </c>
      <c r="K60">
        <v>141.92699999999999</v>
      </c>
      <c r="L60">
        <v>159.62799999999999</v>
      </c>
      <c r="M60">
        <v>155.16499999999999</v>
      </c>
      <c r="N60">
        <v>179.54400000000001</v>
      </c>
      <c r="O60">
        <v>170.51900000000001</v>
      </c>
      <c r="P60">
        <v>158.233</v>
      </c>
      <c r="Q60">
        <v>175.767</v>
      </c>
      <c r="R60">
        <v>217.42400000000001</v>
      </c>
      <c r="S60">
        <v>255.91499999999999</v>
      </c>
      <c r="T60">
        <v>211.09200000000001</v>
      </c>
      <c r="U60">
        <v>225.01599999999999</v>
      </c>
      <c r="V60">
        <v>244.68600000000001</v>
      </c>
      <c r="W60">
        <v>250.74100000000001</v>
      </c>
      <c r="X60">
        <v>261.19400000000002</v>
      </c>
      <c r="Y60">
        <v>262.09899999999999</v>
      </c>
      <c r="Z60">
        <v>256.62900000000002</v>
      </c>
      <c r="AA60">
        <v>177.24299999999999</v>
      </c>
      <c r="AB60">
        <v>180.39099999999999</v>
      </c>
      <c r="AC60">
        <v>216.38800000000001</v>
      </c>
      <c r="AD60">
        <v>189.797</v>
      </c>
    </row>
    <row r="61" spans="1:30" x14ac:dyDescent="0.25">
      <c r="A61">
        <f t="shared" si="5"/>
        <v>60</v>
      </c>
      <c r="B61">
        <v>331</v>
      </c>
      <c r="C61">
        <v>27.506</v>
      </c>
      <c r="D61">
        <v>29.584</v>
      </c>
      <c r="E61">
        <v>29.427</v>
      </c>
      <c r="F61">
        <v>32.067999999999998</v>
      </c>
      <c r="G61">
        <v>35.143000000000001</v>
      </c>
      <c r="H61">
        <v>33.347999999999999</v>
      </c>
      <c r="I61">
        <v>38.042999999999999</v>
      </c>
      <c r="J61">
        <v>47.103000000000002</v>
      </c>
      <c r="K61">
        <v>58.756999999999998</v>
      </c>
      <c r="L61">
        <v>51.591000000000001</v>
      </c>
      <c r="M61">
        <v>57.6</v>
      </c>
      <c r="N61">
        <v>58.320999999999998</v>
      </c>
      <c r="O61">
        <v>70.078000000000003</v>
      </c>
      <c r="P61">
        <v>62.877000000000002</v>
      </c>
      <c r="Q61">
        <v>65.265000000000001</v>
      </c>
      <c r="R61">
        <v>69.960999999999999</v>
      </c>
      <c r="S61">
        <v>71.222999999999999</v>
      </c>
      <c r="T61">
        <v>63.484999999999999</v>
      </c>
      <c r="U61">
        <v>72.616</v>
      </c>
      <c r="V61">
        <v>71.122</v>
      </c>
      <c r="W61">
        <v>73.494</v>
      </c>
      <c r="X61">
        <v>76.918999999999997</v>
      </c>
      <c r="Y61">
        <v>75.542000000000002</v>
      </c>
      <c r="Z61">
        <v>76.450999999999993</v>
      </c>
      <c r="AA61">
        <v>64.421999999999997</v>
      </c>
      <c r="AB61">
        <v>61.829000000000001</v>
      </c>
      <c r="AC61">
        <v>69.247</v>
      </c>
      <c r="AD61">
        <v>68.507999999999996</v>
      </c>
    </row>
    <row r="62" spans="1:30" x14ac:dyDescent="0.25">
      <c r="A62">
        <f t="shared" si="5"/>
        <v>61</v>
      </c>
      <c r="B62">
        <v>332</v>
      </c>
      <c r="C62">
        <v>2.1560000000000001</v>
      </c>
      <c r="D62">
        <v>2.3679999999999999</v>
      </c>
      <c r="E62">
        <v>2.4359999999999999</v>
      </c>
      <c r="F62">
        <v>2.641</v>
      </c>
      <c r="G62">
        <v>2.6890000000000001</v>
      </c>
      <c r="H62">
        <v>2.76</v>
      </c>
      <c r="I62">
        <v>3.0059999999999998</v>
      </c>
      <c r="J62">
        <v>3.2589999999999999</v>
      </c>
      <c r="K62">
        <v>3.5249999999999999</v>
      </c>
      <c r="L62">
        <v>3.927</v>
      </c>
      <c r="M62">
        <v>4.6230000000000002</v>
      </c>
      <c r="N62">
        <v>5.0330000000000004</v>
      </c>
      <c r="O62">
        <v>5.548</v>
      </c>
      <c r="P62">
        <v>5.8109999999999999</v>
      </c>
      <c r="Q62">
        <v>6.1180000000000003</v>
      </c>
      <c r="R62">
        <v>6.5170000000000003</v>
      </c>
      <c r="S62">
        <v>6.4930000000000003</v>
      </c>
      <c r="T62">
        <v>6.2919999999999998</v>
      </c>
      <c r="U62">
        <v>7.0250000000000004</v>
      </c>
      <c r="V62">
        <v>7.476</v>
      </c>
      <c r="W62">
        <v>7.5919999999999996</v>
      </c>
      <c r="X62">
        <v>7.7009999999999996</v>
      </c>
      <c r="Y62">
        <v>7.3460000000000001</v>
      </c>
      <c r="Z62">
        <v>7.4509999999999996</v>
      </c>
      <c r="AA62">
        <v>8.202</v>
      </c>
      <c r="AB62">
        <v>8.2390000000000008</v>
      </c>
      <c r="AC62">
        <v>8.5009999999999994</v>
      </c>
      <c r="AD62">
        <v>7.9729999999999999</v>
      </c>
    </row>
    <row r="63" spans="1:30" x14ac:dyDescent="0.25">
      <c r="A63">
        <f t="shared" si="5"/>
        <v>62</v>
      </c>
      <c r="B63">
        <v>332</v>
      </c>
      <c r="C63">
        <v>7.8369999999999997</v>
      </c>
      <c r="D63">
        <v>7.8</v>
      </c>
      <c r="E63">
        <v>8.3800000000000008</v>
      </c>
      <c r="F63">
        <v>8.9529999999999994</v>
      </c>
      <c r="G63">
        <v>9.0250000000000004</v>
      </c>
      <c r="H63">
        <v>9.6010000000000009</v>
      </c>
      <c r="I63">
        <v>10.635</v>
      </c>
      <c r="J63">
        <v>10.884</v>
      </c>
      <c r="K63">
        <v>11.553000000000001</v>
      </c>
      <c r="L63">
        <v>14.191000000000001</v>
      </c>
      <c r="M63">
        <v>14.933999999999999</v>
      </c>
      <c r="N63">
        <v>16.097999999999999</v>
      </c>
      <c r="O63">
        <v>18.847999999999999</v>
      </c>
      <c r="P63">
        <v>17.954000000000001</v>
      </c>
      <c r="Q63">
        <v>18.971</v>
      </c>
      <c r="R63">
        <v>19.332999999999998</v>
      </c>
      <c r="S63">
        <v>19.632999999999999</v>
      </c>
      <c r="T63">
        <v>19.991</v>
      </c>
      <c r="U63">
        <v>20.536999999999999</v>
      </c>
      <c r="V63">
        <v>20.710999999999999</v>
      </c>
      <c r="W63">
        <v>20.088999999999999</v>
      </c>
      <c r="X63">
        <v>20.161000000000001</v>
      </c>
      <c r="Y63">
        <v>20.007000000000001</v>
      </c>
      <c r="Z63">
        <v>19.969000000000001</v>
      </c>
      <c r="AA63">
        <v>22.509</v>
      </c>
      <c r="AB63">
        <v>19.760000000000002</v>
      </c>
      <c r="AC63">
        <v>19.606999999999999</v>
      </c>
      <c r="AD63">
        <v>19.574999999999999</v>
      </c>
    </row>
    <row r="64" spans="1:30" x14ac:dyDescent="0.25">
      <c r="A64">
        <f t="shared" si="5"/>
        <v>63</v>
      </c>
      <c r="B64">
        <v>332</v>
      </c>
      <c r="C64">
        <v>1.726</v>
      </c>
      <c r="D64">
        <v>2.2029999999999998</v>
      </c>
      <c r="E64">
        <v>2.073</v>
      </c>
      <c r="F64">
        <v>1.875</v>
      </c>
      <c r="G64">
        <v>1.911</v>
      </c>
      <c r="H64">
        <v>2.0840000000000001</v>
      </c>
      <c r="I64">
        <v>2.411</v>
      </c>
      <c r="J64">
        <v>2.512</v>
      </c>
      <c r="K64">
        <v>3.0910000000000002</v>
      </c>
      <c r="L64">
        <v>4.7619999999999996</v>
      </c>
      <c r="M64">
        <v>5.1550000000000002</v>
      </c>
      <c r="N64">
        <v>5.5739999999999998</v>
      </c>
      <c r="O64">
        <v>5.2389999999999999</v>
      </c>
      <c r="P64">
        <v>4.8890000000000002</v>
      </c>
      <c r="Q64">
        <v>5.625</v>
      </c>
      <c r="R64">
        <v>6.375</v>
      </c>
      <c r="S64">
        <v>6.274</v>
      </c>
      <c r="T64">
        <v>5.2</v>
      </c>
      <c r="U64">
        <v>5.5670000000000002</v>
      </c>
      <c r="V64">
        <v>5.6669999999999998</v>
      </c>
      <c r="W64">
        <v>5.6790000000000003</v>
      </c>
      <c r="X64">
        <v>5.5750000000000002</v>
      </c>
      <c r="Y64">
        <v>5.45</v>
      </c>
      <c r="Z64">
        <v>5.4649999999999999</v>
      </c>
      <c r="AA64">
        <v>4.2</v>
      </c>
      <c r="AB64">
        <v>4.0430000000000001</v>
      </c>
      <c r="AC64">
        <v>5.1340000000000003</v>
      </c>
      <c r="AD64">
        <v>5.0730000000000004</v>
      </c>
    </row>
    <row r="65" spans="1:30" x14ac:dyDescent="0.25">
      <c r="A65">
        <f t="shared" si="5"/>
        <v>64</v>
      </c>
      <c r="B65">
        <v>332</v>
      </c>
      <c r="C65">
        <v>3.45</v>
      </c>
      <c r="D65">
        <v>4.2329999999999997</v>
      </c>
      <c r="E65">
        <v>4.3140000000000001</v>
      </c>
      <c r="F65">
        <v>4.0750000000000002</v>
      </c>
      <c r="G65">
        <v>4.5350000000000001</v>
      </c>
      <c r="H65">
        <v>4.907</v>
      </c>
      <c r="I65">
        <v>5.3369999999999997</v>
      </c>
      <c r="J65">
        <v>5.8</v>
      </c>
      <c r="K65">
        <v>6.548</v>
      </c>
      <c r="L65">
        <v>9.8689999999999998</v>
      </c>
      <c r="M65">
        <v>11.65</v>
      </c>
      <c r="N65">
        <v>12.872</v>
      </c>
      <c r="O65">
        <v>12.558999999999999</v>
      </c>
      <c r="P65">
        <v>13.222</v>
      </c>
      <c r="Q65">
        <v>15.000999999999999</v>
      </c>
      <c r="R65">
        <v>15.612</v>
      </c>
      <c r="S65">
        <v>14.444000000000001</v>
      </c>
      <c r="T65">
        <v>13.754</v>
      </c>
      <c r="U65">
        <v>15.618</v>
      </c>
      <c r="V65">
        <v>15.727</v>
      </c>
      <c r="W65">
        <v>15.717000000000001</v>
      </c>
      <c r="X65">
        <v>15.36</v>
      </c>
      <c r="Y65">
        <v>13.67</v>
      </c>
      <c r="Z65">
        <v>13.579000000000001</v>
      </c>
      <c r="AA65">
        <v>13.17</v>
      </c>
      <c r="AB65">
        <v>14.967000000000001</v>
      </c>
      <c r="AC65">
        <v>24.562000000000001</v>
      </c>
      <c r="AD65">
        <v>17.606000000000002</v>
      </c>
    </row>
    <row r="66" spans="1:30" x14ac:dyDescent="0.25">
      <c r="A66">
        <f t="shared" si="5"/>
        <v>65</v>
      </c>
      <c r="B66">
        <v>332</v>
      </c>
      <c r="C66">
        <v>8.8989999999999991</v>
      </c>
      <c r="D66">
        <v>10.327999999999999</v>
      </c>
      <c r="E66">
        <v>10.315</v>
      </c>
      <c r="F66">
        <v>10.41</v>
      </c>
      <c r="G66">
        <v>11.917999999999999</v>
      </c>
      <c r="H66">
        <v>12.348000000000001</v>
      </c>
      <c r="I66">
        <v>13.651</v>
      </c>
      <c r="J66">
        <v>15.613</v>
      </c>
      <c r="K66">
        <v>16.882999999999999</v>
      </c>
      <c r="L66">
        <v>17.149000000000001</v>
      </c>
      <c r="M66">
        <v>19.353000000000002</v>
      </c>
      <c r="N66">
        <v>22.263999999999999</v>
      </c>
      <c r="O66">
        <v>25.43</v>
      </c>
      <c r="P66">
        <v>25.416</v>
      </c>
      <c r="Q66">
        <v>24.975999999999999</v>
      </c>
      <c r="R66">
        <v>27.702000000000002</v>
      </c>
      <c r="S66">
        <v>28.241</v>
      </c>
      <c r="T66">
        <v>28.353999999999999</v>
      </c>
      <c r="U66">
        <v>29.794</v>
      </c>
      <c r="V66">
        <v>31.111000000000001</v>
      </c>
      <c r="W66">
        <v>31.02</v>
      </c>
      <c r="X66">
        <v>30.445</v>
      </c>
      <c r="Y66">
        <v>29.641999999999999</v>
      </c>
      <c r="Z66">
        <v>30.431000000000001</v>
      </c>
      <c r="AA66">
        <v>29.545000000000002</v>
      </c>
      <c r="AB66">
        <v>28.545999999999999</v>
      </c>
      <c r="AC66">
        <v>33.719000000000001</v>
      </c>
      <c r="AD66">
        <v>33.866</v>
      </c>
    </row>
    <row r="67" spans="1:30" x14ac:dyDescent="0.25">
      <c r="A67">
        <f t="shared" si="5"/>
        <v>66</v>
      </c>
      <c r="B67">
        <v>333</v>
      </c>
      <c r="C67">
        <v>1.7370000000000001</v>
      </c>
      <c r="D67">
        <v>2.0099999999999998</v>
      </c>
      <c r="E67">
        <v>1.9450000000000001</v>
      </c>
      <c r="F67">
        <v>2.0339999999999998</v>
      </c>
      <c r="G67">
        <v>2.5419999999999998</v>
      </c>
      <c r="H67">
        <v>2.8079999999999998</v>
      </c>
      <c r="I67">
        <v>3.194</v>
      </c>
      <c r="J67">
        <v>3.5379999999999998</v>
      </c>
      <c r="K67">
        <v>4.0359999999999996</v>
      </c>
      <c r="L67">
        <v>4.1589999999999998</v>
      </c>
      <c r="M67">
        <v>4.63</v>
      </c>
      <c r="N67">
        <v>5.5309999999999997</v>
      </c>
      <c r="O67">
        <v>5.4560000000000004</v>
      </c>
      <c r="P67">
        <v>5.8310000000000004</v>
      </c>
      <c r="Q67">
        <v>6.2169999999999996</v>
      </c>
      <c r="R67">
        <v>7.0419999999999998</v>
      </c>
      <c r="S67">
        <v>6.9640000000000004</v>
      </c>
      <c r="T67">
        <v>7.1859999999999999</v>
      </c>
      <c r="U67">
        <v>7.899</v>
      </c>
      <c r="V67">
        <v>8.0250000000000004</v>
      </c>
      <c r="W67">
        <v>8.3629999999999995</v>
      </c>
      <c r="X67">
        <v>8.2929999999999993</v>
      </c>
      <c r="Y67">
        <v>8.3460000000000001</v>
      </c>
      <c r="Z67">
        <v>8.8620000000000001</v>
      </c>
      <c r="AA67">
        <v>8.2330000000000005</v>
      </c>
      <c r="AB67">
        <v>7.6589999999999998</v>
      </c>
      <c r="AC67">
        <v>8.8030000000000008</v>
      </c>
      <c r="AD67">
        <v>8.4</v>
      </c>
    </row>
    <row r="68" spans="1:30" x14ac:dyDescent="0.25">
      <c r="A68">
        <f t="shared" ref="A68:A131" si="29">A67+1</f>
        <v>67</v>
      </c>
      <c r="B68">
        <v>333</v>
      </c>
      <c r="C68">
        <v>1.972</v>
      </c>
      <c r="D68">
        <v>2.218</v>
      </c>
      <c r="E68">
        <v>1.87</v>
      </c>
      <c r="F68">
        <v>2.0920000000000001</v>
      </c>
      <c r="G68">
        <v>2.3580000000000001</v>
      </c>
      <c r="H68">
        <v>2.6269999999999998</v>
      </c>
      <c r="I68">
        <v>2.9279999999999999</v>
      </c>
      <c r="J68">
        <v>3.1150000000000002</v>
      </c>
      <c r="K68">
        <v>3.76</v>
      </c>
      <c r="L68">
        <v>3.6</v>
      </c>
      <c r="M68">
        <v>3.8660000000000001</v>
      </c>
      <c r="N68">
        <v>3.9780000000000002</v>
      </c>
      <c r="O68">
        <v>5.0330000000000004</v>
      </c>
      <c r="P68">
        <v>4.8419999999999996</v>
      </c>
      <c r="Q68">
        <v>5.1349999999999998</v>
      </c>
      <c r="R68">
        <v>6.2439999999999998</v>
      </c>
      <c r="S68">
        <v>6.3049999999999997</v>
      </c>
      <c r="T68">
        <v>6.6740000000000004</v>
      </c>
      <c r="U68">
        <v>6.7460000000000004</v>
      </c>
      <c r="V68">
        <v>7.1310000000000002</v>
      </c>
      <c r="W68">
        <v>6.8150000000000004</v>
      </c>
      <c r="X68">
        <v>7.415</v>
      </c>
      <c r="Y68">
        <v>7.1109999999999998</v>
      </c>
      <c r="Z68">
        <v>7.0140000000000002</v>
      </c>
      <c r="AA68">
        <v>6.2130000000000001</v>
      </c>
      <c r="AB68">
        <v>5.5830000000000002</v>
      </c>
      <c r="AC68">
        <v>5.8739999999999997</v>
      </c>
      <c r="AD68">
        <v>5.3040000000000003</v>
      </c>
    </row>
    <row r="69" spans="1:30" x14ac:dyDescent="0.25">
      <c r="A69">
        <f t="shared" si="29"/>
        <v>68</v>
      </c>
      <c r="B69">
        <v>333</v>
      </c>
      <c r="C69">
        <v>4.1559999999999997</v>
      </c>
      <c r="D69">
        <v>5.2610000000000001</v>
      </c>
      <c r="E69">
        <v>4.8929999999999998</v>
      </c>
      <c r="F69">
        <v>4.9539999999999997</v>
      </c>
      <c r="G69">
        <v>5.8040000000000003</v>
      </c>
      <c r="H69">
        <v>6.0970000000000004</v>
      </c>
      <c r="I69">
        <v>7.1890000000000001</v>
      </c>
      <c r="J69">
        <v>7.7450000000000001</v>
      </c>
      <c r="K69">
        <v>7.96</v>
      </c>
      <c r="L69">
        <v>8.0519999999999996</v>
      </c>
      <c r="M69">
        <v>8.4239999999999995</v>
      </c>
      <c r="N69">
        <v>9.24</v>
      </c>
      <c r="O69">
        <v>9.4789999999999992</v>
      </c>
      <c r="P69">
        <v>9.5259999999999998</v>
      </c>
      <c r="Q69">
        <v>10.782</v>
      </c>
      <c r="R69">
        <v>11.87</v>
      </c>
      <c r="S69">
        <v>12.282999999999999</v>
      </c>
      <c r="T69">
        <v>12.874000000000001</v>
      </c>
      <c r="U69">
        <v>14.573</v>
      </c>
      <c r="V69">
        <v>14.3</v>
      </c>
      <c r="W69">
        <v>15.45</v>
      </c>
      <c r="X69">
        <v>15.971</v>
      </c>
      <c r="Y69">
        <v>15.97</v>
      </c>
      <c r="Z69">
        <v>16.696999999999999</v>
      </c>
      <c r="AA69">
        <v>15.32</v>
      </c>
      <c r="AB69">
        <v>13.083</v>
      </c>
      <c r="AC69">
        <v>12.991</v>
      </c>
      <c r="AD69">
        <v>12.265000000000001</v>
      </c>
    </row>
    <row r="70" spans="1:30" x14ac:dyDescent="0.25">
      <c r="A70">
        <f t="shared" si="29"/>
        <v>69</v>
      </c>
      <c r="B70">
        <v>333</v>
      </c>
      <c r="C70">
        <v>0.85</v>
      </c>
      <c r="D70">
        <v>1.048</v>
      </c>
      <c r="E70">
        <v>1.8360000000000001</v>
      </c>
      <c r="F70">
        <v>1.423</v>
      </c>
      <c r="G70">
        <v>1.105</v>
      </c>
      <c r="H70">
        <v>0.877</v>
      </c>
      <c r="I70">
        <v>0.66500000000000004</v>
      </c>
      <c r="J70">
        <v>0.67900000000000005</v>
      </c>
      <c r="K70">
        <v>1.119</v>
      </c>
      <c r="L70">
        <v>1.89</v>
      </c>
      <c r="M70">
        <v>2.0779999999999998</v>
      </c>
      <c r="N70">
        <v>1.986</v>
      </c>
      <c r="O70">
        <v>2.3919999999999999</v>
      </c>
      <c r="P70">
        <v>2.726</v>
      </c>
      <c r="Q70">
        <v>2.6269999999999998</v>
      </c>
      <c r="R70">
        <v>3.0470000000000002</v>
      </c>
      <c r="S70">
        <v>2.9449999999999998</v>
      </c>
      <c r="T70">
        <v>3.1629999999999998</v>
      </c>
      <c r="U70">
        <v>2.9409999999999998</v>
      </c>
      <c r="V70">
        <v>2.996</v>
      </c>
      <c r="W70">
        <v>3.105</v>
      </c>
      <c r="X70">
        <v>3.2469999999999999</v>
      </c>
      <c r="Y70">
        <v>3.0590000000000002</v>
      </c>
      <c r="Z70">
        <v>2.972</v>
      </c>
      <c r="AA70">
        <v>2.8039999999999998</v>
      </c>
      <c r="AB70">
        <v>2.5760000000000001</v>
      </c>
      <c r="AC70">
        <v>2.8069999999999999</v>
      </c>
      <c r="AD70">
        <v>2.798</v>
      </c>
    </row>
    <row r="71" spans="1:30" x14ac:dyDescent="0.25">
      <c r="A71">
        <f t="shared" si="29"/>
        <v>70</v>
      </c>
      <c r="B71">
        <v>333</v>
      </c>
      <c r="C71">
        <v>4.1970000000000001</v>
      </c>
      <c r="D71">
        <v>4.8310000000000004</v>
      </c>
      <c r="E71">
        <v>5.1219999999999999</v>
      </c>
      <c r="F71">
        <v>5.1589999999999998</v>
      </c>
      <c r="G71">
        <v>5.8239999999999998</v>
      </c>
      <c r="H71">
        <v>6.1760000000000002</v>
      </c>
      <c r="I71">
        <v>6.7220000000000004</v>
      </c>
      <c r="J71">
        <v>7.6120000000000001</v>
      </c>
      <c r="K71">
        <v>8.4819999999999993</v>
      </c>
      <c r="L71">
        <v>9.4239999999999995</v>
      </c>
      <c r="M71">
        <v>11.471</v>
      </c>
      <c r="N71">
        <v>11.321</v>
      </c>
      <c r="O71">
        <v>10.925000000000001</v>
      </c>
      <c r="P71">
        <v>11.222</v>
      </c>
      <c r="Q71">
        <v>11.741</v>
      </c>
      <c r="R71">
        <v>12.416</v>
      </c>
      <c r="S71">
        <v>12.195</v>
      </c>
      <c r="T71">
        <v>12.198</v>
      </c>
      <c r="U71">
        <v>12.44</v>
      </c>
      <c r="V71">
        <v>12.747</v>
      </c>
      <c r="W71">
        <v>12.481</v>
      </c>
      <c r="X71">
        <v>12.750999999999999</v>
      </c>
      <c r="Y71">
        <v>12.785</v>
      </c>
      <c r="Z71">
        <v>13.17</v>
      </c>
      <c r="AA71">
        <v>11.273999999999999</v>
      </c>
      <c r="AB71">
        <v>9.9619999999999997</v>
      </c>
      <c r="AC71">
        <v>11.058999999999999</v>
      </c>
      <c r="AD71">
        <v>11.362</v>
      </c>
    </row>
    <row r="72" spans="1:30" x14ac:dyDescent="0.25">
      <c r="A72">
        <f t="shared" si="29"/>
        <v>71</v>
      </c>
      <c r="B72">
        <v>333</v>
      </c>
      <c r="C72">
        <v>2.774</v>
      </c>
      <c r="D72">
        <v>3.1360000000000001</v>
      </c>
      <c r="E72">
        <v>3.3980000000000001</v>
      </c>
      <c r="F72">
        <v>3.3159999999999998</v>
      </c>
      <c r="G72">
        <v>3.3849999999999998</v>
      </c>
      <c r="H72">
        <v>3.4359999999999999</v>
      </c>
      <c r="I72">
        <v>4.0570000000000004</v>
      </c>
      <c r="J72">
        <v>4.593</v>
      </c>
      <c r="K72">
        <v>5.3810000000000002</v>
      </c>
      <c r="L72">
        <v>5.2030000000000003</v>
      </c>
      <c r="M72">
        <v>5.7190000000000003</v>
      </c>
      <c r="N72">
        <v>6.35</v>
      </c>
      <c r="O72">
        <v>6.4379999999999997</v>
      </c>
      <c r="P72">
        <v>6.4560000000000004</v>
      </c>
      <c r="Q72">
        <v>6.8140000000000001</v>
      </c>
      <c r="R72">
        <v>7.2229999999999999</v>
      </c>
      <c r="S72">
        <v>7.5410000000000004</v>
      </c>
      <c r="T72">
        <v>7.7149999999999999</v>
      </c>
      <c r="U72">
        <v>7.4109999999999996</v>
      </c>
      <c r="V72">
        <v>6.8680000000000003</v>
      </c>
      <c r="W72">
        <v>7.1689999999999996</v>
      </c>
      <c r="X72">
        <v>6.7770000000000001</v>
      </c>
      <c r="Y72">
        <v>6.5940000000000003</v>
      </c>
      <c r="Z72">
        <v>6.5869999999999997</v>
      </c>
      <c r="AA72">
        <v>7.0789999999999997</v>
      </c>
      <c r="AB72">
        <v>5.9809999999999999</v>
      </c>
      <c r="AC72">
        <v>6.7549999999999999</v>
      </c>
      <c r="AD72">
        <v>7.3159999999999998</v>
      </c>
    </row>
    <row r="73" spans="1:30" x14ac:dyDescent="0.25">
      <c r="A73">
        <f t="shared" si="29"/>
        <v>72</v>
      </c>
      <c r="B73">
        <v>333</v>
      </c>
      <c r="C73">
        <v>4.5380000000000003</v>
      </c>
      <c r="D73">
        <v>5.5209999999999999</v>
      </c>
      <c r="E73">
        <v>5.5439999999999996</v>
      </c>
      <c r="F73">
        <v>5.5209999999999999</v>
      </c>
      <c r="G73">
        <v>6.3360000000000003</v>
      </c>
      <c r="H73">
        <v>6.8239999999999998</v>
      </c>
      <c r="I73">
        <v>7.6189999999999998</v>
      </c>
      <c r="J73">
        <v>8.718</v>
      </c>
      <c r="K73">
        <v>9.6319999999999997</v>
      </c>
      <c r="L73">
        <v>9.1029999999999998</v>
      </c>
      <c r="M73">
        <v>10.119999999999999</v>
      </c>
      <c r="N73">
        <v>11.222</v>
      </c>
      <c r="O73">
        <v>12.023999999999999</v>
      </c>
      <c r="P73">
        <v>11.659000000000001</v>
      </c>
      <c r="Q73">
        <v>12.593999999999999</v>
      </c>
      <c r="R73">
        <v>13.920999999999999</v>
      </c>
      <c r="S73">
        <v>13.689</v>
      </c>
      <c r="T73">
        <v>14.391999999999999</v>
      </c>
      <c r="U73">
        <v>14.552</v>
      </c>
      <c r="V73">
        <v>15.531000000000001</v>
      </c>
      <c r="W73">
        <v>16.167999999999999</v>
      </c>
      <c r="X73">
        <v>16.582999999999998</v>
      </c>
      <c r="Y73">
        <v>16.613</v>
      </c>
      <c r="Z73">
        <v>16.829999999999998</v>
      </c>
      <c r="AA73">
        <v>16.189</v>
      </c>
      <c r="AB73">
        <v>15.381</v>
      </c>
      <c r="AC73">
        <v>16.928000000000001</v>
      </c>
      <c r="AD73">
        <v>16.477</v>
      </c>
    </row>
    <row r="74" spans="1:30" x14ac:dyDescent="0.25">
      <c r="A74">
        <f t="shared" si="29"/>
        <v>73</v>
      </c>
      <c r="B74">
        <v>333</v>
      </c>
      <c r="C74">
        <v>1.9930000000000001</v>
      </c>
      <c r="D74">
        <v>2.508</v>
      </c>
      <c r="E74">
        <v>2.375</v>
      </c>
      <c r="F74">
        <v>2.5009999999999999</v>
      </c>
      <c r="G74">
        <v>2.7530000000000001</v>
      </c>
      <c r="H74">
        <v>3.18</v>
      </c>
      <c r="I74">
        <v>3.6749999999999998</v>
      </c>
      <c r="J74">
        <v>3.903</v>
      </c>
      <c r="K74">
        <v>4.2409999999999997</v>
      </c>
      <c r="L74">
        <v>6.7389999999999999</v>
      </c>
      <c r="M74">
        <v>6.2409999999999997</v>
      </c>
      <c r="N74">
        <v>6.9569999999999999</v>
      </c>
      <c r="O74">
        <v>8.093</v>
      </c>
      <c r="P74">
        <v>8.1310000000000002</v>
      </c>
      <c r="Q74">
        <v>7.5579999999999998</v>
      </c>
      <c r="R74">
        <v>8.9359999999999999</v>
      </c>
      <c r="S74">
        <v>8.0079999999999991</v>
      </c>
      <c r="T74">
        <v>10.24</v>
      </c>
      <c r="U74">
        <v>10.218999999999999</v>
      </c>
      <c r="V74">
        <v>10.192</v>
      </c>
      <c r="W74">
        <v>11.111000000000001</v>
      </c>
      <c r="X74">
        <v>10.926</v>
      </c>
      <c r="Y74">
        <v>11.077999999999999</v>
      </c>
      <c r="Z74">
        <v>11.021000000000001</v>
      </c>
      <c r="AA74">
        <v>10.507999999999999</v>
      </c>
      <c r="AB74">
        <v>10.206</v>
      </c>
      <c r="AC74">
        <v>10.101000000000001</v>
      </c>
      <c r="AD74">
        <v>8.9120000000000008</v>
      </c>
    </row>
    <row r="75" spans="1:30" x14ac:dyDescent="0.25">
      <c r="A75">
        <f t="shared" si="29"/>
        <v>74</v>
      </c>
      <c r="B75">
        <v>334</v>
      </c>
      <c r="C75">
        <v>1.6279999999999999</v>
      </c>
      <c r="D75">
        <v>1.897</v>
      </c>
      <c r="E75">
        <v>2.2280000000000002</v>
      </c>
      <c r="F75">
        <v>2.4119999999999999</v>
      </c>
      <c r="G75">
        <v>2.6339999999999999</v>
      </c>
      <c r="H75">
        <v>2.726</v>
      </c>
      <c r="I75">
        <v>3.774</v>
      </c>
      <c r="J75">
        <v>3.91</v>
      </c>
      <c r="K75">
        <v>5.3710000000000004</v>
      </c>
      <c r="L75">
        <v>4.6609999999999996</v>
      </c>
      <c r="M75">
        <v>5.8550000000000004</v>
      </c>
      <c r="N75">
        <v>7.899</v>
      </c>
      <c r="O75">
        <v>8.0150000000000006</v>
      </c>
      <c r="P75">
        <v>8.3360000000000003</v>
      </c>
      <c r="Q75">
        <v>9.1340000000000003</v>
      </c>
      <c r="R75">
        <v>9.7449999999999992</v>
      </c>
      <c r="S75">
        <v>9.3249999999999993</v>
      </c>
      <c r="T75">
        <v>10.212</v>
      </c>
      <c r="U75">
        <v>10.048</v>
      </c>
      <c r="V75">
        <v>9.5609999999999999</v>
      </c>
      <c r="W75">
        <v>11.25</v>
      </c>
      <c r="X75">
        <v>12.488</v>
      </c>
      <c r="Y75">
        <v>14.19</v>
      </c>
      <c r="Z75">
        <v>15.537000000000001</v>
      </c>
      <c r="AA75">
        <v>17.603999999999999</v>
      </c>
      <c r="AB75">
        <v>20.484999999999999</v>
      </c>
      <c r="AC75">
        <v>17.396999999999998</v>
      </c>
      <c r="AD75">
        <v>20.687000000000001</v>
      </c>
    </row>
    <row r="76" spans="1:30" x14ac:dyDescent="0.25">
      <c r="A76">
        <f t="shared" si="29"/>
        <v>75</v>
      </c>
      <c r="B76">
        <v>333</v>
      </c>
      <c r="C76">
        <v>2.286</v>
      </c>
      <c r="D76">
        <v>2.593</v>
      </c>
      <c r="E76">
        <v>2.5659999999999998</v>
      </c>
      <c r="F76">
        <v>2.4569999999999999</v>
      </c>
      <c r="G76">
        <v>2.6440000000000001</v>
      </c>
      <c r="H76">
        <v>2.9860000000000002</v>
      </c>
      <c r="I76">
        <v>3.17</v>
      </c>
      <c r="J76">
        <v>3.552</v>
      </c>
      <c r="K76">
        <v>3.996</v>
      </c>
      <c r="L76">
        <v>4.1760000000000002</v>
      </c>
      <c r="M76">
        <v>4.5449999999999999</v>
      </c>
      <c r="N76">
        <v>5.47</v>
      </c>
      <c r="O76">
        <v>6.2610000000000001</v>
      </c>
      <c r="P76">
        <v>7.81</v>
      </c>
      <c r="Q76">
        <v>9.4920000000000009</v>
      </c>
      <c r="R76">
        <v>10.086</v>
      </c>
      <c r="S76">
        <v>9.2840000000000007</v>
      </c>
      <c r="T76">
        <v>8.6289999999999996</v>
      </c>
      <c r="U76">
        <v>8.5879999999999992</v>
      </c>
      <c r="V76">
        <v>9.6940000000000008</v>
      </c>
      <c r="W76">
        <v>10.776</v>
      </c>
      <c r="X76">
        <v>9.1820000000000004</v>
      </c>
      <c r="Y76">
        <v>8.5839999999999996</v>
      </c>
      <c r="Z76">
        <v>9.0239999999999991</v>
      </c>
      <c r="AA76">
        <v>9.0589999999999993</v>
      </c>
      <c r="AB76">
        <v>9.3160000000000007</v>
      </c>
      <c r="AC76">
        <v>10.327999999999999</v>
      </c>
      <c r="AD76">
        <v>9.9930000000000003</v>
      </c>
    </row>
    <row r="77" spans="1:30" x14ac:dyDescent="0.25">
      <c r="A77">
        <f t="shared" si="29"/>
        <v>76</v>
      </c>
      <c r="B77">
        <v>335</v>
      </c>
      <c r="C77">
        <v>8.32</v>
      </c>
      <c r="D77">
        <v>11.117000000000001</v>
      </c>
      <c r="E77">
        <v>10.504</v>
      </c>
      <c r="F77">
        <v>9.5619999999999994</v>
      </c>
      <c r="G77">
        <v>11.06</v>
      </c>
      <c r="H77">
        <v>11.515000000000001</v>
      </c>
      <c r="I77">
        <v>12.861000000000001</v>
      </c>
      <c r="J77">
        <v>14.672000000000001</v>
      </c>
      <c r="K77">
        <v>16.149000000000001</v>
      </c>
      <c r="L77">
        <v>16.59</v>
      </c>
      <c r="M77">
        <v>17.677</v>
      </c>
      <c r="N77">
        <v>19.373000000000001</v>
      </c>
      <c r="O77">
        <v>20.338999999999999</v>
      </c>
      <c r="P77">
        <v>20.068000000000001</v>
      </c>
      <c r="Q77">
        <v>20.736000000000001</v>
      </c>
      <c r="R77">
        <v>22.097999999999999</v>
      </c>
      <c r="S77">
        <v>22.026</v>
      </c>
      <c r="T77">
        <v>19.591999999999999</v>
      </c>
      <c r="U77">
        <v>18.649000000000001</v>
      </c>
      <c r="V77">
        <v>19.853999999999999</v>
      </c>
      <c r="W77">
        <v>20.731999999999999</v>
      </c>
      <c r="X77">
        <v>22.382999999999999</v>
      </c>
      <c r="Y77">
        <v>21.141999999999999</v>
      </c>
      <c r="Z77">
        <v>20.558</v>
      </c>
      <c r="AA77">
        <v>19.931999999999999</v>
      </c>
      <c r="AB77">
        <v>19.641999999999999</v>
      </c>
      <c r="AC77">
        <v>21.228000000000002</v>
      </c>
      <c r="AD77">
        <v>19.931999999999999</v>
      </c>
    </row>
    <row r="78" spans="1:30" x14ac:dyDescent="0.25">
      <c r="A78">
        <f t="shared" si="29"/>
        <v>77</v>
      </c>
      <c r="B78">
        <v>334</v>
      </c>
      <c r="C78">
        <v>0.76300000000000001</v>
      </c>
      <c r="D78">
        <v>0.98499999999999999</v>
      </c>
      <c r="E78">
        <v>0.93700000000000006</v>
      </c>
      <c r="F78">
        <v>0.88500000000000001</v>
      </c>
      <c r="G78">
        <v>0.99099999999999999</v>
      </c>
      <c r="H78">
        <v>0.82199999999999995</v>
      </c>
      <c r="I78">
        <v>0.86899999999999999</v>
      </c>
      <c r="J78">
        <v>0.99199999999999999</v>
      </c>
      <c r="K78">
        <v>1.0820000000000001</v>
      </c>
      <c r="L78">
        <v>1.2070000000000001</v>
      </c>
      <c r="M78">
        <v>1.3380000000000001</v>
      </c>
      <c r="N78">
        <v>1.43</v>
      </c>
      <c r="O78">
        <v>1.4570000000000001</v>
      </c>
      <c r="P78">
        <v>1.3759999999999999</v>
      </c>
      <c r="Q78">
        <v>1.623</v>
      </c>
      <c r="R78">
        <v>1.7210000000000001</v>
      </c>
      <c r="S78">
        <v>1.8959999999999999</v>
      </c>
      <c r="T78">
        <v>2</v>
      </c>
      <c r="U78">
        <v>1.8169999999999999</v>
      </c>
      <c r="V78">
        <v>2.0209999999999999</v>
      </c>
      <c r="W78">
        <v>2.1</v>
      </c>
      <c r="X78">
        <v>2.4980000000000002</v>
      </c>
      <c r="Y78">
        <v>2.9049999999999998</v>
      </c>
      <c r="Z78">
        <v>3.133</v>
      </c>
      <c r="AA78">
        <v>3.0150000000000001</v>
      </c>
      <c r="AB78">
        <v>3.2370000000000001</v>
      </c>
      <c r="AC78">
        <v>3.823</v>
      </c>
      <c r="AD78">
        <v>3.4220000000000002</v>
      </c>
    </row>
    <row r="79" spans="1:30" x14ac:dyDescent="0.25">
      <c r="A79">
        <f t="shared" si="29"/>
        <v>78</v>
      </c>
      <c r="B79">
        <v>335</v>
      </c>
      <c r="C79">
        <v>4.8479999999999999</v>
      </c>
      <c r="D79">
        <v>5.4109999999999996</v>
      </c>
      <c r="E79">
        <v>5.5069999999999997</v>
      </c>
      <c r="F79">
        <v>5.5439999999999996</v>
      </c>
      <c r="G79">
        <v>5.9059999999999997</v>
      </c>
      <c r="H79">
        <v>6.09</v>
      </c>
      <c r="I79">
        <v>6.52</v>
      </c>
      <c r="J79">
        <v>6.7249999999999996</v>
      </c>
      <c r="K79">
        <v>7.367</v>
      </c>
      <c r="L79">
        <v>7.7320000000000002</v>
      </c>
      <c r="M79">
        <v>8.4649999999999999</v>
      </c>
      <c r="N79">
        <v>8.6489999999999991</v>
      </c>
      <c r="O79">
        <v>8.5229999999999997</v>
      </c>
      <c r="P79">
        <v>7.7930000000000001</v>
      </c>
      <c r="Q79">
        <v>8.6359999999999992</v>
      </c>
      <c r="R79">
        <v>9.3390000000000004</v>
      </c>
      <c r="S79">
        <v>8.5920000000000005</v>
      </c>
      <c r="T79">
        <v>8.3659999999999997</v>
      </c>
      <c r="U79">
        <v>8.68</v>
      </c>
      <c r="V79">
        <v>9.2569999999999997</v>
      </c>
      <c r="W79">
        <v>9.3019999999999996</v>
      </c>
      <c r="X79">
        <v>9.0510000000000002</v>
      </c>
      <c r="Y79">
        <v>8.484</v>
      </c>
      <c r="Z79">
        <v>8.16</v>
      </c>
      <c r="AA79">
        <v>8.35</v>
      </c>
      <c r="AB79">
        <v>8.2240000000000002</v>
      </c>
      <c r="AC79">
        <v>8.8520000000000003</v>
      </c>
      <c r="AD79">
        <v>8.2469999999999999</v>
      </c>
    </row>
    <row r="80" spans="1:30" x14ac:dyDescent="0.25">
      <c r="A80">
        <f t="shared" si="29"/>
        <v>79</v>
      </c>
      <c r="B80">
        <v>335</v>
      </c>
      <c r="C80">
        <v>2.59</v>
      </c>
      <c r="D80">
        <v>3.0089999999999999</v>
      </c>
      <c r="E80">
        <v>2.9620000000000002</v>
      </c>
      <c r="F80">
        <v>3.02</v>
      </c>
      <c r="G80">
        <v>3.3370000000000002</v>
      </c>
      <c r="H80">
        <v>3.47</v>
      </c>
      <c r="I80">
        <v>3.8620000000000001</v>
      </c>
      <c r="J80">
        <v>4.4660000000000002</v>
      </c>
      <c r="K80">
        <v>4.9989999999999997</v>
      </c>
      <c r="L80">
        <v>5.1589999999999998</v>
      </c>
      <c r="M80">
        <v>5.7149999999999999</v>
      </c>
      <c r="N80">
        <v>6.452</v>
      </c>
      <c r="O80">
        <v>6.9640000000000004</v>
      </c>
      <c r="P80">
        <v>6.8479999999999999</v>
      </c>
      <c r="Q80">
        <v>7.742</v>
      </c>
      <c r="R80">
        <v>8.3460000000000001</v>
      </c>
      <c r="S80">
        <v>7.7859999999999996</v>
      </c>
      <c r="T80">
        <v>7.5990000000000002</v>
      </c>
      <c r="U80">
        <v>7.9059999999999997</v>
      </c>
      <c r="V80">
        <v>7.96</v>
      </c>
      <c r="W80">
        <v>8.0050000000000008</v>
      </c>
      <c r="X80">
        <v>7.923</v>
      </c>
      <c r="Y80">
        <v>7.6180000000000003</v>
      </c>
      <c r="Z80">
        <v>7.8090000000000002</v>
      </c>
      <c r="AA80">
        <v>8.6069999999999993</v>
      </c>
      <c r="AB80">
        <v>9.4</v>
      </c>
      <c r="AC80">
        <v>8.9469999999999992</v>
      </c>
      <c r="AD80">
        <v>9.0990000000000002</v>
      </c>
    </row>
    <row r="81" spans="1:30" x14ac:dyDescent="0.25">
      <c r="A81">
        <f t="shared" si="29"/>
        <v>80</v>
      </c>
      <c r="B81">
        <v>334</v>
      </c>
      <c r="C81">
        <v>3.4670000000000001</v>
      </c>
      <c r="D81">
        <v>4.282</v>
      </c>
      <c r="E81">
        <v>5.2169999999999996</v>
      </c>
      <c r="F81">
        <v>6.37</v>
      </c>
      <c r="G81">
        <v>8.1509999999999998</v>
      </c>
      <c r="H81">
        <v>10.233000000000001</v>
      </c>
      <c r="I81">
        <v>10.359</v>
      </c>
      <c r="J81">
        <v>12.273</v>
      </c>
      <c r="K81">
        <v>14.815</v>
      </c>
      <c r="L81">
        <v>15.627000000000001</v>
      </c>
      <c r="M81">
        <v>18.254000000000001</v>
      </c>
      <c r="N81">
        <v>19.742000000000001</v>
      </c>
      <c r="O81">
        <v>19.957000000000001</v>
      </c>
      <c r="P81">
        <v>20.09</v>
      </c>
      <c r="Q81">
        <v>20.417999999999999</v>
      </c>
      <c r="R81">
        <v>20.54</v>
      </c>
      <c r="S81">
        <v>18.93</v>
      </c>
      <c r="T81">
        <v>19.117999999999999</v>
      </c>
      <c r="U81">
        <v>18.079999999999998</v>
      </c>
      <c r="V81">
        <v>18.960999999999999</v>
      </c>
      <c r="W81">
        <v>19.795000000000002</v>
      </c>
      <c r="X81">
        <v>20.172000000000001</v>
      </c>
      <c r="Y81">
        <v>21.233000000000001</v>
      </c>
      <c r="Z81">
        <v>22.207999999999998</v>
      </c>
      <c r="AA81">
        <v>23.289000000000001</v>
      </c>
      <c r="AB81">
        <v>23.556000000000001</v>
      </c>
      <c r="AC81">
        <v>26.286000000000001</v>
      </c>
      <c r="AD81">
        <v>28.353999999999999</v>
      </c>
    </row>
    <row r="82" spans="1:30" x14ac:dyDescent="0.25">
      <c r="A82">
        <f t="shared" si="29"/>
        <v>81</v>
      </c>
      <c r="B82">
        <v>334</v>
      </c>
      <c r="C82">
        <v>3.9609999999999999</v>
      </c>
      <c r="D82">
        <v>5.3529999999999998</v>
      </c>
      <c r="E82">
        <v>5.8929999999999998</v>
      </c>
      <c r="F82">
        <v>6.032</v>
      </c>
      <c r="G82">
        <v>7.4009999999999998</v>
      </c>
      <c r="H82">
        <v>7.0359999999999996</v>
      </c>
      <c r="I82">
        <v>7.6529999999999996</v>
      </c>
      <c r="J82">
        <v>10.327999999999999</v>
      </c>
      <c r="K82">
        <v>13.331</v>
      </c>
      <c r="L82">
        <v>14.273</v>
      </c>
      <c r="M82">
        <v>15.317</v>
      </c>
      <c r="N82">
        <v>17.268000000000001</v>
      </c>
      <c r="O82">
        <v>17.855</v>
      </c>
      <c r="P82">
        <v>17.637</v>
      </c>
      <c r="Q82">
        <v>19.718</v>
      </c>
      <c r="R82">
        <v>20.83</v>
      </c>
      <c r="S82">
        <v>19.673999999999999</v>
      </c>
      <c r="T82">
        <v>19.004999999999999</v>
      </c>
      <c r="U82">
        <v>19.622</v>
      </c>
      <c r="V82">
        <v>20.489000000000001</v>
      </c>
      <c r="W82">
        <v>21.475999999999999</v>
      </c>
      <c r="X82">
        <v>24.399000000000001</v>
      </c>
      <c r="Y82">
        <v>25.821000000000002</v>
      </c>
      <c r="Z82">
        <v>28.190999999999999</v>
      </c>
      <c r="AA82">
        <v>29.809000000000001</v>
      </c>
      <c r="AB82">
        <v>30.055</v>
      </c>
      <c r="AC82">
        <v>36.652000000000001</v>
      </c>
      <c r="AD82">
        <v>36.674999999999997</v>
      </c>
    </row>
    <row r="83" spans="1:30" x14ac:dyDescent="0.25">
      <c r="A83">
        <f t="shared" si="29"/>
        <v>82</v>
      </c>
      <c r="B83" s="1">
        <v>335</v>
      </c>
      <c r="C83">
        <v>2.3239999999999998</v>
      </c>
      <c r="D83">
        <v>2.7810000000000001</v>
      </c>
      <c r="E83">
        <v>2.7709999999999999</v>
      </c>
      <c r="F83">
        <v>2.7360000000000002</v>
      </c>
      <c r="G83">
        <v>3.1190000000000002</v>
      </c>
      <c r="H83">
        <v>3.2309999999999999</v>
      </c>
      <c r="I83">
        <v>3.3439999999999999</v>
      </c>
      <c r="J83">
        <v>3.8220000000000001</v>
      </c>
      <c r="K83">
        <v>4.6159999999999997</v>
      </c>
      <c r="L83">
        <v>4.3499999999999996</v>
      </c>
      <c r="M83">
        <v>4.992</v>
      </c>
      <c r="N83">
        <v>5.5439999999999996</v>
      </c>
      <c r="O83">
        <v>5.9160000000000004</v>
      </c>
      <c r="P83">
        <v>6.35</v>
      </c>
      <c r="Q83">
        <v>6.8680000000000003</v>
      </c>
      <c r="R83">
        <v>7.6120000000000001</v>
      </c>
      <c r="S83">
        <v>7.4450000000000003</v>
      </c>
      <c r="T83">
        <v>7.3090000000000002</v>
      </c>
      <c r="U83">
        <v>7.9640000000000004</v>
      </c>
      <c r="V83">
        <v>8.9459999999999997</v>
      </c>
      <c r="W83">
        <v>9.5850000000000009</v>
      </c>
      <c r="X83">
        <v>9.2880000000000003</v>
      </c>
      <c r="Y83">
        <v>8.4510000000000005</v>
      </c>
      <c r="Z83">
        <v>8.7029999999999994</v>
      </c>
      <c r="AA83">
        <v>8.5500000000000007</v>
      </c>
      <c r="AB83">
        <v>8.6929999999999996</v>
      </c>
      <c r="AC83">
        <v>9.9879999999999995</v>
      </c>
      <c r="AD83">
        <v>9.6839999999999993</v>
      </c>
    </row>
    <row r="84" spans="1:30" x14ac:dyDescent="0.25">
      <c r="A84">
        <f t="shared" si="29"/>
        <v>83</v>
      </c>
      <c r="B84">
        <v>336</v>
      </c>
      <c r="C84">
        <v>23.952000000000002</v>
      </c>
      <c r="D84">
        <v>28.687999999999999</v>
      </c>
      <c r="E84">
        <v>31.643000000000001</v>
      </c>
      <c r="F84">
        <v>29.783999999999999</v>
      </c>
      <c r="G84">
        <v>34.786000000000001</v>
      </c>
      <c r="H84">
        <v>37.74</v>
      </c>
      <c r="I84">
        <v>40.023000000000003</v>
      </c>
      <c r="J84">
        <v>46.536999999999999</v>
      </c>
      <c r="K84">
        <v>40.866</v>
      </c>
      <c r="L84">
        <v>43.677</v>
      </c>
      <c r="M84">
        <v>54.530999999999999</v>
      </c>
      <c r="N84">
        <v>52.558999999999997</v>
      </c>
      <c r="O84">
        <v>48.256</v>
      </c>
      <c r="P84">
        <v>54.654000000000003</v>
      </c>
      <c r="Q84">
        <v>58.622</v>
      </c>
      <c r="R84">
        <v>65.685000000000002</v>
      </c>
      <c r="S84">
        <v>54.564999999999998</v>
      </c>
      <c r="T84">
        <v>53.585999999999999</v>
      </c>
      <c r="U84">
        <v>60.545999999999999</v>
      </c>
      <c r="V84">
        <v>65.790999999999997</v>
      </c>
      <c r="W84">
        <v>66.852999999999994</v>
      </c>
      <c r="X84">
        <v>64.59</v>
      </c>
      <c r="Y84">
        <v>55.545000000000002</v>
      </c>
      <c r="Z84">
        <v>57.947000000000003</v>
      </c>
      <c r="AA84">
        <v>53.935000000000002</v>
      </c>
      <c r="AB84">
        <v>59.332000000000001</v>
      </c>
      <c r="AC84">
        <v>67.001999999999995</v>
      </c>
      <c r="AD84">
        <v>68.171999999999997</v>
      </c>
    </row>
    <row r="85" spans="1:30" x14ac:dyDescent="0.25">
      <c r="A85">
        <f t="shared" si="29"/>
        <v>84</v>
      </c>
      <c r="B85">
        <v>336</v>
      </c>
      <c r="C85">
        <v>17.114999999999998</v>
      </c>
      <c r="D85">
        <v>18.033000000000001</v>
      </c>
      <c r="E85">
        <v>17.530999999999999</v>
      </c>
      <c r="F85">
        <v>18.091000000000001</v>
      </c>
      <c r="G85">
        <v>19.66</v>
      </c>
      <c r="H85">
        <v>19.946999999999999</v>
      </c>
      <c r="I85">
        <v>18.899000000000001</v>
      </c>
      <c r="J85">
        <v>20.131</v>
      </c>
      <c r="K85">
        <v>24.286999999999999</v>
      </c>
      <c r="L85">
        <v>28.667999999999999</v>
      </c>
      <c r="M85">
        <v>31.135000000000002</v>
      </c>
      <c r="N85">
        <v>34.779000000000003</v>
      </c>
      <c r="O85">
        <v>31.483000000000001</v>
      </c>
      <c r="P85">
        <v>29.146000000000001</v>
      </c>
      <c r="Q85">
        <v>27.596</v>
      </c>
      <c r="R85">
        <v>28.337</v>
      </c>
      <c r="S85">
        <v>25.443999999999999</v>
      </c>
      <c r="T85">
        <v>23.881</v>
      </c>
      <c r="U85">
        <v>23.277000000000001</v>
      </c>
      <c r="V85">
        <v>23.956</v>
      </c>
      <c r="W85">
        <v>25.283000000000001</v>
      </c>
      <c r="X85">
        <v>27.524999999999999</v>
      </c>
      <c r="Y85">
        <v>30.135000000000002</v>
      </c>
      <c r="Z85">
        <v>28.356000000000002</v>
      </c>
      <c r="AA85">
        <v>29.768999999999998</v>
      </c>
      <c r="AB85">
        <v>31.271999999999998</v>
      </c>
      <c r="AC85">
        <v>32.710999999999999</v>
      </c>
      <c r="AD85">
        <v>33.076000000000001</v>
      </c>
    </row>
    <row r="86" spans="1:30" x14ac:dyDescent="0.25">
      <c r="A86">
        <f t="shared" si="29"/>
        <v>85</v>
      </c>
      <c r="B86">
        <v>336</v>
      </c>
      <c r="C86">
        <v>4.3470000000000004</v>
      </c>
      <c r="D86">
        <v>4.6399999999999997</v>
      </c>
      <c r="E86">
        <v>4.59</v>
      </c>
      <c r="F86">
        <v>4.3689999999999998</v>
      </c>
      <c r="G86">
        <v>4.9790000000000001</v>
      </c>
      <c r="H86">
        <v>5.3689999999999998</v>
      </c>
      <c r="I86">
        <v>6.1550000000000002</v>
      </c>
      <c r="J86">
        <v>6.7460000000000004</v>
      </c>
      <c r="K86">
        <v>7.101</v>
      </c>
      <c r="L86">
        <v>6.8810000000000002</v>
      </c>
      <c r="M86">
        <v>6.8849999999999998</v>
      </c>
      <c r="N86">
        <v>7.8879999999999999</v>
      </c>
      <c r="O86">
        <v>8.8369999999999997</v>
      </c>
      <c r="P86">
        <v>8.8919999999999995</v>
      </c>
      <c r="Q86">
        <v>9.8970000000000002</v>
      </c>
      <c r="R86">
        <v>10.356999999999999</v>
      </c>
      <c r="S86">
        <v>10.851000000000001</v>
      </c>
      <c r="T86">
        <v>11.32</v>
      </c>
      <c r="U86">
        <v>11.553000000000001</v>
      </c>
      <c r="V86">
        <v>11.129</v>
      </c>
      <c r="W86">
        <v>11.544</v>
      </c>
      <c r="X86">
        <v>12.212</v>
      </c>
      <c r="Y86">
        <v>12.058999999999999</v>
      </c>
      <c r="Z86">
        <v>11.785</v>
      </c>
      <c r="AA86">
        <v>10.247</v>
      </c>
      <c r="AB86">
        <v>8.6739999999999995</v>
      </c>
      <c r="AC86">
        <v>9.1129999999999995</v>
      </c>
      <c r="AD86">
        <v>9.3239999999999998</v>
      </c>
    </row>
    <row r="87" spans="1:30" x14ac:dyDescent="0.25">
      <c r="A87">
        <f t="shared" si="29"/>
        <v>86</v>
      </c>
      <c r="B87">
        <v>321</v>
      </c>
      <c r="C87">
        <v>0.191</v>
      </c>
      <c r="D87">
        <v>0.23599999999999999</v>
      </c>
      <c r="E87">
        <v>0.221</v>
      </c>
      <c r="F87">
        <v>0.19600000000000001</v>
      </c>
      <c r="G87">
        <v>0.217</v>
      </c>
      <c r="H87">
        <v>0.312</v>
      </c>
      <c r="I87">
        <v>0.36199999999999999</v>
      </c>
      <c r="J87">
        <v>0.38100000000000001</v>
      </c>
      <c r="K87">
        <v>0.372</v>
      </c>
      <c r="L87">
        <v>0.41099999999999998</v>
      </c>
      <c r="M87">
        <v>0.57099999999999995</v>
      </c>
      <c r="N87">
        <v>0.72</v>
      </c>
      <c r="O87">
        <v>0.95599999999999996</v>
      </c>
      <c r="P87">
        <v>1.1160000000000001</v>
      </c>
      <c r="Q87">
        <v>1.431</v>
      </c>
      <c r="R87">
        <v>1.387</v>
      </c>
      <c r="S87">
        <v>1.02</v>
      </c>
      <c r="T87">
        <v>0.79300000000000004</v>
      </c>
      <c r="U87">
        <v>0.96599999999999997</v>
      </c>
      <c r="V87">
        <v>1.0209999999999999</v>
      </c>
      <c r="W87">
        <v>1.0449999999999999</v>
      </c>
      <c r="X87">
        <v>0.82399999999999995</v>
      </c>
      <c r="Y87">
        <v>0.77500000000000002</v>
      </c>
      <c r="Z87">
        <v>0.76</v>
      </c>
      <c r="AA87">
        <v>0.81599999999999995</v>
      </c>
      <c r="AB87">
        <v>0.98199999999999998</v>
      </c>
      <c r="AC87">
        <v>0.93799999999999994</v>
      </c>
      <c r="AD87">
        <v>0.94799999999999995</v>
      </c>
    </row>
    <row r="88" spans="1:30" x14ac:dyDescent="0.25">
      <c r="A88">
        <f t="shared" si="29"/>
        <v>87</v>
      </c>
      <c r="B88">
        <v>334</v>
      </c>
      <c r="C88">
        <v>2.665</v>
      </c>
      <c r="D88">
        <v>3.19</v>
      </c>
      <c r="E88">
        <v>3.589</v>
      </c>
      <c r="F88">
        <v>4.1870000000000003</v>
      </c>
      <c r="G88">
        <v>4.3979999999999997</v>
      </c>
      <c r="H88">
        <v>3.8420000000000001</v>
      </c>
      <c r="I88">
        <v>4.2450000000000001</v>
      </c>
      <c r="J88">
        <v>4.5140000000000002</v>
      </c>
      <c r="K88">
        <v>4.5789999999999997</v>
      </c>
      <c r="L88">
        <v>4.9409999999999998</v>
      </c>
      <c r="M88">
        <v>5.8</v>
      </c>
      <c r="N88">
        <v>6.64</v>
      </c>
      <c r="O88">
        <v>7.6189999999999998</v>
      </c>
      <c r="P88">
        <v>7.9020000000000001</v>
      </c>
      <c r="Q88">
        <v>8.1579999999999995</v>
      </c>
      <c r="R88">
        <v>9.093</v>
      </c>
      <c r="S88">
        <v>8.5329999999999995</v>
      </c>
      <c r="T88">
        <v>9.2230000000000008</v>
      </c>
      <c r="U88">
        <v>9.3759999999999994</v>
      </c>
      <c r="V88">
        <v>10.349</v>
      </c>
      <c r="W88">
        <v>10.582000000000001</v>
      </c>
      <c r="X88">
        <v>10.292999999999999</v>
      </c>
      <c r="Y88">
        <v>10.292</v>
      </c>
      <c r="Z88">
        <v>10.311999999999999</v>
      </c>
      <c r="AA88">
        <v>11.028</v>
      </c>
      <c r="AB88">
        <v>11.52</v>
      </c>
      <c r="AC88">
        <v>12.375999999999999</v>
      </c>
      <c r="AD88">
        <v>13.006</v>
      </c>
    </row>
    <row r="89" spans="1:30" x14ac:dyDescent="0.25">
      <c r="A89">
        <f t="shared" si="29"/>
        <v>88</v>
      </c>
      <c r="B89" s="1">
        <v>333</v>
      </c>
      <c r="C89">
        <v>1.617</v>
      </c>
      <c r="D89">
        <v>1.716</v>
      </c>
      <c r="E89">
        <v>1.7330000000000001</v>
      </c>
      <c r="F89">
        <v>1.651</v>
      </c>
      <c r="G89">
        <v>1.73</v>
      </c>
      <c r="H89">
        <v>1.972</v>
      </c>
      <c r="I89">
        <v>2.1800000000000002</v>
      </c>
      <c r="J89">
        <v>2.6440000000000001</v>
      </c>
      <c r="K89">
        <v>3.32</v>
      </c>
      <c r="L89">
        <v>3.62</v>
      </c>
      <c r="M89">
        <v>3.8420000000000001</v>
      </c>
      <c r="N89">
        <v>4.34</v>
      </c>
      <c r="O89">
        <v>4.3440000000000003</v>
      </c>
      <c r="P89">
        <v>4.5010000000000003</v>
      </c>
      <c r="Q89">
        <v>5.1040000000000001</v>
      </c>
      <c r="R89">
        <v>5.05</v>
      </c>
      <c r="S89">
        <v>4.992</v>
      </c>
      <c r="T89">
        <v>5.65</v>
      </c>
      <c r="U89">
        <v>6.0629999999999997</v>
      </c>
      <c r="V89">
        <v>6.3360000000000003</v>
      </c>
      <c r="W89">
        <v>6.6559999999999997</v>
      </c>
      <c r="X89">
        <v>7.14</v>
      </c>
      <c r="Y89">
        <v>7.23</v>
      </c>
      <c r="Z89">
        <v>7.4619999999999997</v>
      </c>
      <c r="AA89">
        <v>7.6180000000000003</v>
      </c>
      <c r="AB89">
        <v>7.8150000000000004</v>
      </c>
      <c r="AC89">
        <v>8.7309999999999999</v>
      </c>
      <c r="AD89">
        <v>8.5820000000000007</v>
      </c>
    </row>
    <row r="90" spans="1:30" x14ac:dyDescent="0.25">
      <c r="A90">
        <f t="shared" si="29"/>
        <v>89</v>
      </c>
      <c r="B90">
        <v>339</v>
      </c>
      <c r="C90">
        <v>4.5140000000000002</v>
      </c>
      <c r="D90">
        <v>5.2270000000000003</v>
      </c>
      <c r="E90">
        <v>5.3979999999999997</v>
      </c>
      <c r="F90">
        <v>5.3159999999999998</v>
      </c>
      <c r="G90">
        <v>6.4489999999999998</v>
      </c>
      <c r="H90">
        <v>7.851</v>
      </c>
      <c r="I90">
        <v>8.2739999999999991</v>
      </c>
      <c r="J90">
        <v>8.6319999999999997</v>
      </c>
      <c r="K90">
        <v>8.2200000000000006</v>
      </c>
      <c r="L90">
        <v>8.3970000000000002</v>
      </c>
      <c r="M90">
        <v>9.5570000000000004</v>
      </c>
      <c r="N90">
        <v>11.266999999999999</v>
      </c>
      <c r="O90">
        <v>11.228999999999999</v>
      </c>
      <c r="P90">
        <v>12.727</v>
      </c>
      <c r="Q90">
        <v>14.259</v>
      </c>
      <c r="R90">
        <v>14.273</v>
      </c>
      <c r="S90">
        <v>13.500999999999999</v>
      </c>
      <c r="T90">
        <v>13.026999999999999</v>
      </c>
      <c r="U90">
        <v>12.7</v>
      </c>
      <c r="V90">
        <v>14.068</v>
      </c>
      <c r="W90">
        <v>13.611000000000001</v>
      </c>
      <c r="X90">
        <v>12.603</v>
      </c>
      <c r="Y90">
        <v>12.353999999999999</v>
      </c>
      <c r="Z90">
        <v>12.388</v>
      </c>
      <c r="AA90">
        <v>12.462999999999999</v>
      </c>
      <c r="AB90">
        <v>12.375999999999999</v>
      </c>
      <c r="AC90">
        <v>12.654999999999999</v>
      </c>
      <c r="AD90">
        <v>11.894</v>
      </c>
    </row>
    <row r="91" spans="1:30" x14ac:dyDescent="0.25">
      <c r="A91">
        <f t="shared" si="29"/>
        <v>90</v>
      </c>
      <c r="B91">
        <v>500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f t="shared" si="29"/>
        <v>91</v>
      </c>
      <c r="B92">
        <v>500</v>
      </c>
      <c r="C92">
        <v>0.14199999999999999</v>
      </c>
      <c r="D92">
        <v>0.15</v>
      </c>
      <c r="E92">
        <v>0.154</v>
      </c>
      <c r="F92">
        <v>0.17899999999999999</v>
      </c>
      <c r="G92">
        <v>0.186</v>
      </c>
      <c r="H92">
        <v>0.21099999999999999</v>
      </c>
      <c r="I92">
        <v>0.22500000000000001</v>
      </c>
      <c r="J92">
        <v>0.24299999999999999</v>
      </c>
      <c r="K92">
        <v>0.28499999999999998</v>
      </c>
      <c r="L92">
        <v>0.315</v>
      </c>
      <c r="M92">
        <v>0.33900000000000002</v>
      </c>
      <c r="N92">
        <v>0.35599999999999998</v>
      </c>
      <c r="O92">
        <v>0.39</v>
      </c>
      <c r="P92">
        <v>0.41399999999999998</v>
      </c>
      <c r="Q92">
        <v>0.41699999999999998</v>
      </c>
      <c r="R92">
        <v>0.443</v>
      </c>
      <c r="S92">
        <v>0.47599999999999998</v>
      </c>
      <c r="T92">
        <v>0.501</v>
      </c>
      <c r="U92">
        <v>0.49399999999999999</v>
      </c>
      <c r="V92">
        <v>0.57799999999999996</v>
      </c>
      <c r="W92">
        <v>0.61499999999999999</v>
      </c>
      <c r="X92">
        <v>0.64100000000000001</v>
      </c>
      <c r="Y92">
        <v>0.68100000000000005</v>
      </c>
      <c r="Z92">
        <v>0.64900000000000002</v>
      </c>
      <c r="AA92">
        <v>0.63300000000000001</v>
      </c>
      <c r="AB92">
        <v>0.66400000000000003</v>
      </c>
      <c r="AC92">
        <v>0.71599999999999997</v>
      </c>
      <c r="AD92">
        <v>0.754</v>
      </c>
    </row>
    <row r="93" spans="1:30" x14ac:dyDescent="0.25">
      <c r="A93">
        <f t="shared" si="29"/>
        <v>92</v>
      </c>
      <c r="B93">
        <v>500</v>
      </c>
      <c r="C93">
        <v>1.08</v>
      </c>
      <c r="D93">
        <v>1.147</v>
      </c>
      <c r="E93">
        <v>1.2090000000000001</v>
      </c>
      <c r="F93">
        <v>1.4610000000000001</v>
      </c>
      <c r="G93">
        <v>1.6140000000000001</v>
      </c>
      <c r="H93">
        <v>1.9730000000000001</v>
      </c>
      <c r="I93">
        <v>2.141</v>
      </c>
      <c r="J93">
        <v>2.3530000000000002</v>
      </c>
      <c r="K93">
        <v>2.6629999999999998</v>
      </c>
      <c r="L93">
        <v>2.9889999999999999</v>
      </c>
      <c r="M93">
        <v>3.3029999999999999</v>
      </c>
      <c r="N93">
        <v>3.5720000000000001</v>
      </c>
      <c r="O93">
        <v>3.9950000000000001</v>
      </c>
      <c r="P93">
        <v>4.4690000000000003</v>
      </c>
      <c r="Q93">
        <v>4.9560000000000004</v>
      </c>
      <c r="R93">
        <v>5.484</v>
      </c>
      <c r="S93">
        <v>5.4880000000000004</v>
      </c>
      <c r="T93">
        <v>5.85</v>
      </c>
      <c r="U93">
        <v>6.1959999999999997</v>
      </c>
      <c r="V93">
        <v>6.5750000000000002</v>
      </c>
      <c r="W93">
        <v>6.9589999999999996</v>
      </c>
      <c r="X93">
        <v>7.4660000000000002</v>
      </c>
      <c r="Y93">
        <v>8.1489999999999991</v>
      </c>
      <c r="Z93">
        <v>8.4930000000000003</v>
      </c>
      <c r="AA93">
        <v>8.6370000000000005</v>
      </c>
      <c r="AB93">
        <v>8.8840000000000003</v>
      </c>
      <c r="AC93">
        <v>9.59</v>
      </c>
      <c r="AD93">
        <v>10.134</v>
      </c>
    </row>
    <row r="94" spans="1:30" x14ac:dyDescent="0.25">
      <c r="A94">
        <f t="shared" si="29"/>
        <v>93</v>
      </c>
      <c r="B94">
        <v>500</v>
      </c>
      <c r="C94">
        <v>0.25900000000000001</v>
      </c>
      <c r="D94">
        <v>0.28599999999999998</v>
      </c>
      <c r="E94">
        <v>0.29299999999999998</v>
      </c>
      <c r="F94">
        <v>0.33400000000000002</v>
      </c>
      <c r="G94">
        <v>0.34699999999999998</v>
      </c>
      <c r="H94">
        <v>0.39400000000000002</v>
      </c>
      <c r="I94">
        <v>0.438</v>
      </c>
      <c r="J94">
        <v>0.46200000000000002</v>
      </c>
      <c r="K94">
        <v>0.56499999999999995</v>
      </c>
      <c r="L94">
        <v>0.61199999999999999</v>
      </c>
      <c r="M94">
        <v>0.65</v>
      </c>
      <c r="N94">
        <v>0.64200000000000002</v>
      </c>
      <c r="O94">
        <v>0.68200000000000005</v>
      </c>
      <c r="P94">
        <v>0.66400000000000003</v>
      </c>
      <c r="Q94">
        <v>0.69499999999999995</v>
      </c>
      <c r="R94">
        <v>0.749</v>
      </c>
      <c r="S94">
        <v>0.745</v>
      </c>
      <c r="T94">
        <v>0.78</v>
      </c>
      <c r="U94">
        <v>0.8</v>
      </c>
      <c r="V94">
        <v>0.85099999999999998</v>
      </c>
      <c r="W94">
        <v>0.97699999999999998</v>
      </c>
      <c r="X94">
        <v>1.0129999999999999</v>
      </c>
      <c r="Y94">
        <v>1.1100000000000001</v>
      </c>
      <c r="Z94">
        <v>1.194</v>
      </c>
      <c r="AA94">
        <v>1.1659999999999999</v>
      </c>
      <c r="AB94">
        <v>1.139</v>
      </c>
      <c r="AC94">
        <v>1.147</v>
      </c>
      <c r="AD94">
        <v>1.119</v>
      </c>
    </row>
    <row r="95" spans="1:30" x14ac:dyDescent="0.25">
      <c r="A95">
        <f t="shared" si="29"/>
        <v>94</v>
      </c>
      <c r="B95">
        <v>500</v>
      </c>
      <c r="C95">
        <v>0.188</v>
      </c>
      <c r="D95">
        <v>0.21299999999999999</v>
      </c>
      <c r="E95">
        <v>0.24</v>
      </c>
      <c r="F95">
        <v>0.28699999999999998</v>
      </c>
      <c r="G95">
        <v>0.30499999999999999</v>
      </c>
      <c r="H95">
        <v>0.35799999999999998</v>
      </c>
      <c r="I95">
        <v>0.40500000000000003</v>
      </c>
      <c r="J95">
        <v>0.46899999999999997</v>
      </c>
      <c r="K95">
        <v>0.60299999999999998</v>
      </c>
      <c r="L95">
        <v>0.75700000000000001</v>
      </c>
      <c r="M95">
        <v>0.89400000000000002</v>
      </c>
      <c r="N95">
        <v>1.01</v>
      </c>
      <c r="O95">
        <v>1.1040000000000001</v>
      </c>
      <c r="P95">
        <v>1.141</v>
      </c>
      <c r="Q95">
        <v>1.1970000000000001</v>
      </c>
      <c r="R95">
        <v>1.3540000000000001</v>
      </c>
      <c r="S95">
        <v>1.341</v>
      </c>
      <c r="T95">
        <v>1.4650000000000001</v>
      </c>
      <c r="U95">
        <v>1.5309999999999999</v>
      </c>
      <c r="V95">
        <v>1.6839999999999999</v>
      </c>
      <c r="W95">
        <v>1.8939999999999999</v>
      </c>
      <c r="X95">
        <v>2.141</v>
      </c>
      <c r="Y95">
        <v>2.3929999999999998</v>
      </c>
      <c r="Z95">
        <v>2.4860000000000002</v>
      </c>
      <c r="AA95">
        <v>2.5680000000000001</v>
      </c>
      <c r="AB95">
        <v>2.7370000000000001</v>
      </c>
      <c r="AC95">
        <v>2.9180000000000001</v>
      </c>
      <c r="AD95">
        <v>3.0870000000000002</v>
      </c>
    </row>
    <row r="96" spans="1:30" x14ac:dyDescent="0.25">
      <c r="A96">
        <f t="shared" si="29"/>
        <v>95</v>
      </c>
      <c r="B96">
        <v>500</v>
      </c>
      <c r="C96">
        <v>2.5000000000000001E-2</v>
      </c>
      <c r="D96">
        <v>2.5999999999999999E-2</v>
      </c>
      <c r="E96">
        <v>2.5999999999999999E-2</v>
      </c>
      <c r="F96">
        <v>3.3000000000000002E-2</v>
      </c>
      <c r="G96">
        <v>3.1E-2</v>
      </c>
      <c r="H96">
        <v>3.3000000000000002E-2</v>
      </c>
      <c r="I96">
        <v>3.7999999999999999E-2</v>
      </c>
      <c r="J96">
        <v>4.1000000000000002E-2</v>
      </c>
      <c r="K96">
        <v>4.2999999999999997E-2</v>
      </c>
      <c r="L96">
        <v>4.4999999999999998E-2</v>
      </c>
      <c r="M96">
        <v>0.05</v>
      </c>
      <c r="N96">
        <v>5.5E-2</v>
      </c>
      <c r="O96">
        <v>6.3E-2</v>
      </c>
      <c r="P96">
        <v>7.0000000000000007E-2</v>
      </c>
      <c r="Q96">
        <v>7.0000000000000007E-2</v>
      </c>
      <c r="R96">
        <v>7.5999999999999998E-2</v>
      </c>
      <c r="S96">
        <v>7.4999999999999997E-2</v>
      </c>
      <c r="T96">
        <v>8.6999999999999994E-2</v>
      </c>
      <c r="U96">
        <v>9.5000000000000001E-2</v>
      </c>
      <c r="V96">
        <v>0.106</v>
      </c>
      <c r="W96">
        <v>0.114</v>
      </c>
      <c r="X96">
        <v>0.122</v>
      </c>
      <c r="Y96">
        <v>0.13300000000000001</v>
      </c>
      <c r="Z96">
        <v>0.14000000000000001</v>
      </c>
      <c r="AA96">
        <v>0.14399999999999999</v>
      </c>
      <c r="AB96">
        <v>0.13500000000000001</v>
      </c>
      <c r="AC96">
        <v>0.128</v>
      </c>
      <c r="AD96">
        <v>0.122</v>
      </c>
    </row>
    <row r="97" spans="1:30" x14ac:dyDescent="0.25">
      <c r="A97">
        <f t="shared" si="29"/>
        <v>96</v>
      </c>
      <c r="B97">
        <v>500</v>
      </c>
      <c r="C97">
        <v>6.3E-2</v>
      </c>
      <c r="D97">
        <v>7.1999999999999995E-2</v>
      </c>
      <c r="E97">
        <v>7.5999999999999998E-2</v>
      </c>
      <c r="F97">
        <v>8.8999999999999996E-2</v>
      </c>
      <c r="G97">
        <v>9.5000000000000001E-2</v>
      </c>
      <c r="H97">
        <v>0.112</v>
      </c>
      <c r="I97">
        <v>0.127</v>
      </c>
      <c r="J97">
        <v>0.14000000000000001</v>
      </c>
      <c r="K97">
        <v>0.17299999999999999</v>
      </c>
      <c r="L97">
        <v>0.19900000000000001</v>
      </c>
      <c r="M97">
        <v>0.214</v>
      </c>
      <c r="N97">
        <v>0.24</v>
      </c>
      <c r="O97">
        <v>0.27200000000000002</v>
      </c>
      <c r="P97">
        <v>0.28999999999999998</v>
      </c>
      <c r="Q97">
        <v>0.30599999999999999</v>
      </c>
      <c r="R97">
        <v>0.35099999999999998</v>
      </c>
      <c r="S97">
        <v>0.36499999999999999</v>
      </c>
      <c r="T97">
        <v>0.40400000000000003</v>
      </c>
      <c r="U97">
        <v>0.44400000000000001</v>
      </c>
      <c r="V97">
        <v>0.51500000000000001</v>
      </c>
      <c r="W97">
        <v>0.59499999999999997</v>
      </c>
      <c r="X97">
        <v>0.65500000000000003</v>
      </c>
      <c r="Y97">
        <v>0.72899999999999998</v>
      </c>
      <c r="Z97">
        <v>0.77200000000000002</v>
      </c>
      <c r="AA97">
        <v>0.83099999999999996</v>
      </c>
      <c r="AB97">
        <v>0.90800000000000003</v>
      </c>
      <c r="AC97">
        <v>1.0049999999999999</v>
      </c>
      <c r="AD97">
        <v>1.095</v>
      </c>
    </row>
    <row r="98" spans="1:30" x14ac:dyDescent="0.25">
      <c r="A98">
        <f t="shared" si="29"/>
        <v>97</v>
      </c>
      <c r="B98">
        <v>500</v>
      </c>
      <c r="C98">
        <v>17.885999999999999</v>
      </c>
      <c r="D98">
        <v>18.864999999999998</v>
      </c>
      <c r="E98">
        <v>19.687000000000001</v>
      </c>
      <c r="F98">
        <v>20.411000000000001</v>
      </c>
      <c r="G98">
        <v>21.24</v>
      </c>
      <c r="H98">
        <v>22.052</v>
      </c>
      <c r="I98">
        <v>23.068999999999999</v>
      </c>
      <c r="J98">
        <v>24.207999999999998</v>
      </c>
      <c r="K98">
        <v>25.405999999999999</v>
      </c>
      <c r="L98">
        <v>26.568999999999999</v>
      </c>
      <c r="M98">
        <v>27.856000000000002</v>
      </c>
      <c r="N98">
        <v>29.248000000000001</v>
      </c>
      <c r="O98">
        <v>30.422000000000001</v>
      </c>
      <c r="P98">
        <v>31.574999999999999</v>
      </c>
      <c r="Q98">
        <v>33.085999999999999</v>
      </c>
      <c r="R98">
        <v>37.362000000000002</v>
      </c>
      <c r="S98">
        <v>35.212000000000003</v>
      </c>
      <c r="T98">
        <v>36.819000000000003</v>
      </c>
      <c r="U98">
        <v>37.368000000000002</v>
      </c>
      <c r="V98">
        <v>37.645000000000003</v>
      </c>
      <c r="W98">
        <v>45.723999999999997</v>
      </c>
      <c r="X98">
        <v>50.3</v>
      </c>
      <c r="Y98">
        <v>54.875</v>
      </c>
      <c r="Z98">
        <v>59.444000000000003</v>
      </c>
      <c r="AA98">
        <v>62.402999999999999</v>
      </c>
      <c r="AB98">
        <v>65.28</v>
      </c>
      <c r="AC98">
        <v>68.486999999999995</v>
      </c>
      <c r="AD98">
        <v>71.879000000000005</v>
      </c>
    </row>
    <row r="99" spans="1:30" x14ac:dyDescent="0.25">
      <c r="A99">
        <f t="shared" si="29"/>
        <v>98</v>
      </c>
      <c r="B99">
        <v>500</v>
      </c>
      <c r="C99">
        <v>2.0209999999999999</v>
      </c>
      <c r="D99">
        <v>2.11</v>
      </c>
      <c r="E99">
        <v>2.2170000000000001</v>
      </c>
      <c r="F99">
        <v>2.278</v>
      </c>
      <c r="G99">
        <v>2.3109999999999999</v>
      </c>
      <c r="H99">
        <v>2.4140000000000001</v>
      </c>
      <c r="I99">
        <v>2.4660000000000002</v>
      </c>
      <c r="J99">
        <v>2.6080000000000001</v>
      </c>
      <c r="K99">
        <v>2.625</v>
      </c>
      <c r="L99">
        <v>2.6339999999999999</v>
      </c>
      <c r="M99">
        <v>2.6429999999999998</v>
      </c>
      <c r="N99">
        <v>2.6509999999999998</v>
      </c>
      <c r="O99">
        <v>2.6560000000000001</v>
      </c>
      <c r="P99">
        <v>2.68</v>
      </c>
      <c r="Q99">
        <v>2.6829999999999998</v>
      </c>
      <c r="R99">
        <v>2.6850000000000001</v>
      </c>
      <c r="S99">
        <v>2.6920000000000002</v>
      </c>
      <c r="T99">
        <v>2.7149999999999999</v>
      </c>
      <c r="U99">
        <v>2.7450000000000001</v>
      </c>
      <c r="V99">
        <v>2.8130000000000002</v>
      </c>
      <c r="W99">
        <v>1.9279999999999999</v>
      </c>
      <c r="X99">
        <v>1.8360000000000001</v>
      </c>
      <c r="Y99">
        <v>1.7669999999999999</v>
      </c>
      <c r="Z99">
        <v>1.653</v>
      </c>
      <c r="AA99">
        <v>1.681</v>
      </c>
      <c r="AB99">
        <v>1.61</v>
      </c>
      <c r="AC99">
        <v>1.55</v>
      </c>
      <c r="AD99">
        <v>1.488</v>
      </c>
    </row>
    <row r="100" spans="1:30" x14ac:dyDescent="0.25">
      <c r="A100">
        <f t="shared" si="29"/>
        <v>99</v>
      </c>
      <c r="B100">
        <v>500</v>
      </c>
      <c r="C100">
        <v>41.395000000000003</v>
      </c>
      <c r="D100">
        <v>52.143000000000001</v>
      </c>
      <c r="E100">
        <v>14.518000000000001</v>
      </c>
      <c r="F100">
        <v>11.173999999999999</v>
      </c>
      <c r="G100">
        <v>12.324</v>
      </c>
      <c r="H100">
        <v>11.379</v>
      </c>
      <c r="I100">
        <v>12.914999999999999</v>
      </c>
      <c r="J100">
        <v>12.645</v>
      </c>
      <c r="K100">
        <v>12.436999999999999</v>
      </c>
      <c r="L100">
        <v>13.372</v>
      </c>
      <c r="M100">
        <v>14.419</v>
      </c>
      <c r="N100">
        <v>15.026999999999999</v>
      </c>
      <c r="O100">
        <v>15.634</v>
      </c>
      <c r="P100">
        <v>16.613</v>
      </c>
      <c r="Q100">
        <v>18.452000000000002</v>
      </c>
      <c r="R100">
        <v>19.652999999999999</v>
      </c>
      <c r="S100">
        <v>18.725000000000001</v>
      </c>
      <c r="T100">
        <v>17.773</v>
      </c>
      <c r="U100">
        <v>19.202999999999999</v>
      </c>
      <c r="V100">
        <v>22.4</v>
      </c>
      <c r="W100">
        <v>23.43</v>
      </c>
      <c r="X100">
        <v>33.546999999999997</v>
      </c>
      <c r="Y100">
        <v>27.05</v>
      </c>
      <c r="Z100">
        <v>26.838999999999999</v>
      </c>
      <c r="AA100">
        <v>32.728000000000002</v>
      </c>
      <c r="AB100">
        <v>29.646999999999998</v>
      </c>
      <c r="AC100">
        <v>30.995000000000001</v>
      </c>
      <c r="AD100">
        <v>24.867000000000001</v>
      </c>
    </row>
    <row r="101" spans="1:30" x14ac:dyDescent="0.25">
      <c r="A101">
        <f t="shared" si="29"/>
        <v>100</v>
      </c>
      <c r="B101">
        <v>500</v>
      </c>
      <c r="C101">
        <v>1.7000000000000001E-2</v>
      </c>
      <c r="D101">
        <v>2.1000000000000001E-2</v>
      </c>
      <c r="E101">
        <v>1.4E-2</v>
      </c>
      <c r="F101">
        <v>3.4000000000000002E-2</v>
      </c>
      <c r="G101">
        <v>4.8000000000000001E-2</v>
      </c>
      <c r="H101">
        <v>5.5E-2</v>
      </c>
      <c r="I101">
        <v>5.8000000000000003E-2</v>
      </c>
      <c r="J101">
        <v>6.0999999999999999E-2</v>
      </c>
      <c r="K101">
        <v>6.8000000000000005E-2</v>
      </c>
      <c r="L101">
        <v>8.8999999999999996E-2</v>
      </c>
      <c r="M101">
        <v>0.13</v>
      </c>
      <c r="N101">
        <v>0.15</v>
      </c>
      <c r="O101">
        <v>0.26900000000000002</v>
      </c>
      <c r="P101">
        <v>0.50800000000000001</v>
      </c>
      <c r="Q101">
        <v>0.747</v>
      </c>
      <c r="R101">
        <v>1.153</v>
      </c>
      <c r="S101">
        <v>1.4359999999999999</v>
      </c>
      <c r="T101">
        <v>2.1560000000000001</v>
      </c>
      <c r="U101">
        <v>2.3439999999999999</v>
      </c>
      <c r="V101">
        <v>3.1320000000000001</v>
      </c>
      <c r="W101">
        <v>3.726</v>
      </c>
      <c r="X101">
        <v>4.5890000000000004</v>
      </c>
      <c r="Y101">
        <v>3.6680000000000001</v>
      </c>
      <c r="Z101">
        <v>3.9670000000000001</v>
      </c>
      <c r="AA101">
        <v>5.1829999999999998</v>
      </c>
      <c r="AB101">
        <v>4.8769999999999998</v>
      </c>
      <c r="AC101">
        <v>5.4039999999999999</v>
      </c>
      <c r="AD101">
        <v>5.3710000000000004</v>
      </c>
    </row>
    <row r="102" spans="1:30" x14ac:dyDescent="0.25">
      <c r="A102">
        <f t="shared" si="29"/>
        <v>101</v>
      </c>
      <c r="B102">
        <v>500</v>
      </c>
      <c r="C102">
        <v>5.6609999999999996</v>
      </c>
      <c r="D102">
        <v>6.1280000000000001</v>
      </c>
      <c r="E102">
        <v>1.6859999999999999</v>
      </c>
      <c r="F102">
        <v>1.1399999999999999</v>
      </c>
      <c r="G102">
        <v>1.3140000000000001</v>
      </c>
      <c r="H102">
        <v>1.0509999999999999</v>
      </c>
      <c r="I102">
        <v>1.1160000000000001</v>
      </c>
      <c r="J102">
        <v>1.1459999999999999</v>
      </c>
      <c r="K102">
        <v>0.95199999999999996</v>
      </c>
      <c r="L102">
        <v>1.119</v>
      </c>
      <c r="M102">
        <v>1.0169999999999999</v>
      </c>
      <c r="N102">
        <v>1.0920000000000001</v>
      </c>
      <c r="O102">
        <v>0.99299999999999999</v>
      </c>
      <c r="P102">
        <v>1.095</v>
      </c>
      <c r="Q102">
        <v>1.119</v>
      </c>
      <c r="R102">
        <v>1.1499999999999999</v>
      </c>
      <c r="S102">
        <v>1.177</v>
      </c>
      <c r="T102">
        <v>1.133</v>
      </c>
      <c r="U102">
        <v>0.94499999999999995</v>
      </c>
      <c r="V102">
        <v>0.84599999999999997</v>
      </c>
      <c r="W102">
        <v>1.163</v>
      </c>
      <c r="X102">
        <v>1.6339999999999999</v>
      </c>
      <c r="Y102">
        <v>1.2250000000000001</v>
      </c>
      <c r="Z102">
        <v>1.0609999999999999</v>
      </c>
      <c r="AA102">
        <v>1.8169999999999999</v>
      </c>
      <c r="AB102">
        <v>1.7450000000000001</v>
      </c>
      <c r="AC102">
        <v>1.6359999999999999</v>
      </c>
      <c r="AD102">
        <v>1.03</v>
      </c>
    </row>
    <row r="103" spans="1:30" x14ac:dyDescent="0.25">
      <c r="A103">
        <f t="shared" si="29"/>
        <v>102</v>
      </c>
      <c r="B103">
        <v>500</v>
      </c>
      <c r="C103">
        <v>2.6379999999999999</v>
      </c>
      <c r="D103">
        <v>3.6640000000000001</v>
      </c>
      <c r="E103">
        <v>1.0409999999999999</v>
      </c>
      <c r="F103">
        <v>0.79200000000000004</v>
      </c>
      <c r="G103">
        <v>0.88400000000000001</v>
      </c>
      <c r="H103">
        <v>0.82199999999999995</v>
      </c>
      <c r="I103">
        <v>0.90400000000000003</v>
      </c>
      <c r="J103">
        <v>0.82199999999999995</v>
      </c>
      <c r="K103">
        <v>0.79800000000000004</v>
      </c>
      <c r="L103">
        <v>0.87</v>
      </c>
      <c r="M103">
        <v>0.92100000000000004</v>
      </c>
      <c r="N103">
        <v>0.96199999999999997</v>
      </c>
      <c r="O103">
        <v>0.98899999999999999</v>
      </c>
      <c r="P103">
        <v>1.024</v>
      </c>
      <c r="Q103">
        <v>1.17</v>
      </c>
      <c r="R103">
        <v>1.252</v>
      </c>
      <c r="S103">
        <v>1.17</v>
      </c>
      <c r="T103">
        <v>1.177</v>
      </c>
      <c r="U103">
        <v>1.2390000000000001</v>
      </c>
      <c r="V103">
        <v>1.5489999999999999</v>
      </c>
      <c r="W103">
        <v>1.6579999999999999</v>
      </c>
      <c r="X103">
        <v>2.3540000000000001</v>
      </c>
      <c r="Y103">
        <v>1.9350000000000001</v>
      </c>
      <c r="Z103">
        <v>1.976</v>
      </c>
      <c r="AA103">
        <v>2.444</v>
      </c>
      <c r="AB103">
        <v>2.04</v>
      </c>
      <c r="AC103">
        <v>2.1589999999999998</v>
      </c>
      <c r="AD103">
        <v>1.782</v>
      </c>
    </row>
    <row r="104" spans="1:30" x14ac:dyDescent="0.25">
      <c r="A104">
        <f t="shared" si="29"/>
        <v>103</v>
      </c>
      <c r="B104">
        <v>500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3.0000000000000001E-3</v>
      </c>
      <c r="J104">
        <v>0</v>
      </c>
      <c r="K104">
        <v>1.4E-2</v>
      </c>
      <c r="L104">
        <v>3.1E-2</v>
      </c>
      <c r="M104">
        <v>5.8000000000000003E-2</v>
      </c>
      <c r="N104">
        <v>5.5E-2</v>
      </c>
      <c r="O104">
        <v>3.7999999999999999E-2</v>
      </c>
      <c r="P104">
        <v>3.7999999999999999E-2</v>
      </c>
      <c r="Q104">
        <v>4.3999999999999997E-2</v>
      </c>
      <c r="R104">
        <v>7.4999999999999997E-2</v>
      </c>
      <c r="S104">
        <v>0.11600000000000001</v>
      </c>
      <c r="T104">
        <v>0.191</v>
      </c>
      <c r="U104">
        <v>0.246</v>
      </c>
      <c r="V104">
        <v>0.41299999999999998</v>
      </c>
      <c r="W104">
        <v>0.42599999999999999</v>
      </c>
      <c r="X104">
        <v>0.56299999999999994</v>
      </c>
      <c r="Y104">
        <v>0.34100000000000003</v>
      </c>
      <c r="Z104">
        <v>0.316</v>
      </c>
      <c r="AA104">
        <v>0.49099999999999999</v>
      </c>
      <c r="AB104">
        <v>0.33600000000000002</v>
      </c>
      <c r="AC104">
        <v>0.503</v>
      </c>
      <c r="AD104">
        <v>0.35399999999999998</v>
      </c>
    </row>
    <row r="105" spans="1:30" x14ac:dyDescent="0.25">
      <c r="A105">
        <f t="shared" si="29"/>
        <v>104</v>
      </c>
      <c r="B105">
        <v>500</v>
      </c>
      <c r="C105">
        <v>1.256</v>
      </c>
      <c r="D105">
        <v>1.8939999999999999</v>
      </c>
      <c r="E105">
        <v>0.56000000000000005</v>
      </c>
      <c r="F105">
        <v>0.61799999999999999</v>
      </c>
      <c r="G105">
        <v>0.77100000000000002</v>
      </c>
      <c r="H105">
        <v>0.66200000000000003</v>
      </c>
      <c r="I105">
        <v>0.751</v>
      </c>
      <c r="J105">
        <v>0.73699999999999999</v>
      </c>
      <c r="K105">
        <v>0.68600000000000005</v>
      </c>
      <c r="L105">
        <v>0.82199999999999995</v>
      </c>
      <c r="M105">
        <v>0.90800000000000003</v>
      </c>
      <c r="N105">
        <v>1.01</v>
      </c>
      <c r="O105">
        <v>0.92500000000000004</v>
      </c>
      <c r="P105">
        <v>0.96899999999999997</v>
      </c>
      <c r="Q105">
        <v>1.0129999999999999</v>
      </c>
      <c r="R105">
        <v>1.048</v>
      </c>
      <c r="S105">
        <v>1.181</v>
      </c>
      <c r="T105">
        <v>1.044</v>
      </c>
      <c r="U105">
        <v>0.98599999999999999</v>
      </c>
      <c r="V105">
        <v>0.80900000000000005</v>
      </c>
      <c r="W105">
        <v>1.1359999999999999</v>
      </c>
      <c r="X105">
        <v>1.498</v>
      </c>
      <c r="Y105">
        <v>1.2689999999999999</v>
      </c>
      <c r="Z105">
        <v>1.2010000000000001</v>
      </c>
      <c r="AA105">
        <v>1.7629999999999999</v>
      </c>
      <c r="AB105">
        <v>1.6120000000000001</v>
      </c>
      <c r="AC105">
        <v>1.462</v>
      </c>
      <c r="AD105">
        <v>1.1100000000000001</v>
      </c>
    </row>
    <row r="106" spans="1:30" x14ac:dyDescent="0.25">
      <c r="A106">
        <f t="shared" si="29"/>
        <v>105</v>
      </c>
      <c r="B106">
        <v>500</v>
      </c>
      <c r="C106">
        <v>4.0739999999999998</v>
      </c>
      <c r="D106">
        <v>4.9710000000000001</v>
      </c>
      <c r="E106">
        <v>1.321</v>
      </c>
      <c r="F106">
        <v>0.95199999999999996</v>
      </c>
      <c r="G106">
        <v>0.98899999999999999</v>
      </c>
      <c r="H106">
        <v>0.98599999999999999</v>
      </c>
      <c r="I106">
        <v>1</v>
      </c>
      <c r="J106">
        <v>1.0580000000000001</v>
      </c>
      <c r="K106">
        <v>1.0069999999999999</v>
      </c>
      <c r="L106">
        <v>1.0269999999999999</v>
      </c>
      <c r="M106">
        <v>1.143</v>
      </c>
      <c r="N106">
        <v>1.1259999999999999</v>
      </c>
      <c r="O106">
        <v>1.0509999999999999</v>
      </c>
      <c r="P106">
        <v>1.0409999999999999</v>
      </c>
      <c r="Q106">
        <v>1.1739999999999999</v>
      </c>
      <c r="R106">
        <v>1.3069999999999999</v>
      </c>
      <c r="S106">
        <v>1.095</v>
      </c>
      <c r="T106">
        <v>1.044</v>
      </c>
      <c r="U106">
        <v>1.2150000000000001</v>
      </c>
      <c r="V106">
        <v>1.2689999999999999</v>
      </c>
      <c r="W106">
        <v>1.3029999999999999</v>
      </c>
      <c r="X106">
        <v>1.7130000000000001</v>
      </c>
      <c r="Y106">
        <v>1.45</v>
      </c>
      <c r="Z106">
        <v>1.3839999999999999</v>
      </c>
      <c r="AA106">
        <v>1.4590000000000001</v>
      </c>
      <c r="AB106">
        <v>1.3580000000000001</v>
      </c>
      <c r="AC106">
        <v>1.306</v>
      </c>
      <c r="AD106">
        <v>1.2030000000000001</v>
      </c>
    </row>
    <row r="107" spans="1:30" x14ac:dyDescent="0.25">
      <c r="A107">
        <f t="shared" si="29"/>
        <v>106</v>
      </c>
      <c r="B107">
        <v>500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3.0000000000000001E-3</v>
      </c>
      <c r="S107">
        <v>9.1999999999999998E-2</v>
      </c>
      <c r="T107">
        <v>3.7999999999999999E-2</v>
      </c>
      <c r="U107">
        <v>5.8000000000000003E-2</v>
      </c>
      <c r="V107">
        <v>0.28299999999999997</v>
      </c>
      <c r="W107">
        <v>0.26900000000000002</v>
      </c>
      <c r="X107">
        <v>0.44700000000000001</v>
      </c>
      <c r="Y107">
        <v>0.33400000000000002</v>
      </c>
      <c r="Z107">
        <v>0.39100000000000001</v>
      </c>
      <c r="AA107">
        <v>0.60499999999999998</v>
      </c>
      <c r="AB107">
        <v>0.54800000000000004</v>
      </c>
      <c r="AC107">
        <v>0.48099999999999998</v>
      </c>
      <c r="AD107">
        <v>0.19500000000000001</v>
      </c>
    </row>
    <row r="108" spans="1:30" x14ac:dyDescent="0.25">
      <c r="A108">
        <f t="shared" si="29"/>
        <v>107</v>
      </c>
      <c r="B108">
        <v>500</v>
      </c>
      <c r="C108">
        <v>6.452</v>
      </c>
      <c r="D108">
        <v>6.6159999999999997</v>
      </c>
      <c r="E108">
        <v>1.802</v>
      </c>
      <c r="F108">
        <v>1.3169999999999999</v>
      </c>
      <c r="G108">
        <v>1.423</v>
      </c>
      <c r="H108">
        <v>1.208</v>
      </c>
      <c r="I108">
        <v>1.399</v>
      </c>
      <c r="J108">
        <v>1.4019999999999999</v>
      </c>
      <c r="K108">
        <v>1.3</v>
      </c>
      <c r="L108">
        <v>1.4910000000000001</v>
      </c>
      <c r="M108">
        <v>1.43</v>
      </c>
      <c r="N108">
        <v>1.5349999999999999</v>
      </c>
      <c r="O108">
        <v>1.5489999999999999</v>
      </c>
      <c r="P108">
        <v>1.7370000000000001</v>
      </c>
      <c r="Q108">
        <v>1.8460000000000001</v>
      </c>
      <c r="R108">
        <v>1.8220000000000001</v>
      </c>
      <c r="S108">
        <v>1.9930000000000001</v>
      </c>
      <c r="T108">
        <v>1.9790000000000001</v>
      </c>
      <c r="U108">
        <v>1.9990000000000001</v>
      </c>
      <c r="V108">
        <v>1.7090000000000001</v>
      </c>
      <c r="W108">
        <v>2.1909999999999998</v>
      </c>
      <c r="X108">
        <v>3.0129999999999999</v>
      </c>
      <c r="Y108">
        <v>2.2829999999999999</v>
      </c>
      <c r="Z108">
        <v>2.206</v>
      </c>
      <c r="AA108">
        <v>3.2879999999999998</v>
      </c>
      <c r="AB108">
        <v>3.1579999999999999</v>
      </c>
      <c r="AC108">
        <v>3.1640000000000001</v>
      </c>
      <c r="AD108">
        <v>2.198</v>
      </c>
    </row>
    <row r="109" spans="1:30" x14ac:dyDescent="0.25">
      <c r="A109">
        <f t="shared" si="29"/>
        <v>108</v>
      </c>
      <c r="B109">
        <v>500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f t="shared" si="29"/>
        <v>109</v>
      </c>
      <c r="B110">
        <v>500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f t="shared" si="29"/>
        <v>110</v>
      </c>
      <c r="B111">
        <v>500</v>
      </c>
      <c r="C111">
        <v>25.553999999999998</v>
      </c>
      <c r="D111">
        <v>24.974</v>
      </c>
      <c r="E111">
        <v>30.702999999999999</v>
      </c>
      <c r="F111">
        <v>37.908999999999999</v>
      </c>
      <c r="G111">
        <v>43.637999999999998</v>
      </c>
      <c r="H111">
        <v>50.844999999999999</v>
      </c>
      <c r="I111">
        <v>56.573</v>
      </c>
      <c r="J111">
        <v>64.069999999999993</v>
      </c>
      <c r="K111">
        <v>69.588999999999999</v>
      </c>
      <c r="L111">
        <v>76.786000000000001</v>
      </c>
      <c r="M111">
        <v>82.506</v>
      </c>
      <c r="N111">
        <v>89.700999999999993</v>
      </c>
      <c r="O111">
        <v>95.421999999999997</v>
      </c>
      <c r="P111">
        <v>104.664</v>
      </c>
      <c r="Q111">
        <v>114.223</v>
      </c>
      <c r="R111">
        <v>123.45699999999999</v>
      </c>
      <c r="S111">
        <v>132.73099999999999</v>
      </c>
      <c r="T111">
        <v>141.78700000000001</v>
      </c>
      <c r="U111">
        <v>151.30199999999999</v>
      </c>
      <c r="V111">
        <v>160.52500000000001</v>
      </c>
      <c r="W111">
        <v>169.75899999999999</v>
      </c>
      <c r="X111">
        <v>177.75800000000001</v>
      </c>
      <c r="Y111">
        <v>193.143</v>
      </c>
      <c r="Z111">
        <v>185.44399999999999</v>
      </c>
      <c r="AA111">
        <v>179.80199999999999</v>
      </c>
      <c r="AB111">
        <v>182.852</v>
      </c>
      <c r="AC111">
        <v>186.101</v>
      </c>
      <c r="AD111">
        <v>186.97499999999999</v>
      </c>
    </row>
    <row r="112" spans="1:30" x14ac:dyDescent="0.25">
      <c r="A112">
        <f t="shared" si="29"/>
        <v>111</v>
      </c>
      <c r="B112">
        <v>500</v>
      </c>
      <c r="C112">
        <v>35.503999999999998</v>
      </c>
      <c r="D112">
        <v>39.665999999999997</v>
      </c>
      <c r="E112">
        <v>41.429000000000002</v>
      </c>
      <c r="F112">
        <v>48.575000000000003</v>
      </c>
      <c r="G112">
        <v>52.225000000000001</v>
      </c>
      <c r="H112">
        <v>60.701999999999998</v>
      </c>
      <c r="I112">
        <v>66.94</v>
      </c>
      <c r="J112">
        <v>74.123999999999995</v>
      </c>
      <c r="K112">
        <v>83.251999999999995</v>
      </c>
      <c r="L112">
        <v>89.040999999999997</v>
      </c>
      <c r="M112">
        <v>96.474999999999994</v>
      </c>
      <c r="N112">
        <v>104.764</v>
      </c>
      <c r="O112">
        <v>114.896</v>
      </c>
      <c r="P112">
        <v>121.181</v>
      </c>
      <c r="Q112">
        <v>132.33600000000001</v>
      </c>
      <c r="R112">
        <v>144.65299999999999</v>
      </c>
      <c r="S112">
        <v>144.333</v>
      </c>
      <c r="T112">
        <v>151.65899999999999</v>
      </c>
      <c r="U112">
        <v>158.49199999999999</v>
      </c>
      <c r="V112">
        <v>168.21</v>
      </c>
      <c r="W112">
        <v>177.15</v>
      </c>
      <c r="X112">
        <v>187.64599999999999</v>
      </c>
      <c r="Y112">
        <v>202.65100000000001</v>
      </c>
      <c r="Z112">
        <v>207.577</v>
      </c>
      <c r="AA112">
        <v>210.06200000000001</v>
      </c>
      <c r="AB112">
        <v>216.542</v>
      </c>
      <c r="AC112">
        <v>232.709</v>
      </c>
      <c r="AD112">
        <v>241.31</v>
      </c>
    </row>
    <row r="113" spans="1:30" x14ac:dyDescent="0.25">
      <c r="A113">
        <f t="shared" si="29"/>
        <v>112</v>
      </c>
      <c r="B113">
        <v>500</v>
      </c>
      <c r="C113">
        <v>77.501000000000005</v>
      </c>
      <c r="D113">
        <v>86.337999999999994</v>
      </c>
      <c r="E113">
        <v>90.506</v>
      </c>
      <c r="F113">
        <v>105.578</v>
      </c>
      <c r="G113">
        <v>113.045</v>
      </c>
      <c r="H113">
        <v>131.99</v>
      </c>
      <c r="I113">
        <v>145.69999999999999</v>
      </c>
      <c r="J113">
        <v>161.726</v>
      </c>
      <c r="K113">
        <v>181.48699999999999</v>
      </c>
      <c r="L113">
        <v>194.18</v>
      </c>
      <c r="M113">
        <v>212.97399999999999</v>
      </c>
      <c r="N113">
        <v>232.66200000000001</v>
      </c>
      <c r="O113">
        <v>253.86600000000001</v>
      </c>
      <c r="P113">
        <v>272.83699999999999</v>
      </c>
      <c r="Q113">
        <v>306.91699999999997</v>
      </c>
      <c r="R113">
        <v>333.51299999999998</v>
      </c>
      <c r="S113">
        <v>323.23200000000003</v>
      </c>
      <c r="T113">
        <v>339.03399999999999</v>
      </c>
      <c r="U113">
        <v>354.786</v>
      </c>
      <c r="V113">
        <v>375.34300000000002</v>
      </c>
      <c r="W113">
        <v>388.68799999999999</v>
      </c>
      <c r="X113">
        <v>398.25200000000001</v>
      </c>
      <c r="Y113">
        <v>419.75799999999998</v>
      </c>
      <c r="Z113">
        <v>422.57600000000002</v>
      </c>
      <c r="AA113">
        <v>428.33600000000001</v>
      </c>
      <c r="AB113">
        <v>452.39</v>
      </c>
      <c r="AC113">
        <v>486.09100000000001</v>
      </c>
      <c r="AD113">
        <v>513.33900000000006</v>
      </c>
    </row>
    <row r="114" spans="1:30" x14ac:dyDescent="0.25">
      <c r="A114">
        <f t="shared" si="29"/>
        <v>113</v>
      </c>
      <c r="B114">
        <v>500</v>
      </c>
      <c r="C114">
        <v>14.867000000000001</v>
      </c>
      <c r="D114">
        <v>16.542999999999999</v>
      </c>
      <c r="E114">
        <v>17.605</v>
      </c>
      <c r="F114">
        <v>21.346</v>
      </c>
      <c r="G114">
        <v>23.023</v>
      </c>
      <c r="H114">
        <v>27.084</v>
      </c>
      <c r="I114">
        <v>29.92</v>
      </c>
      <c r="J114">
        <v>32.612000000000002</v>
      </c>
      <c r="K114">
        <v>36.362000000000002</v>
      </c>
      <c r="L114">
        <v>39.673999999999999</v>
      </c>
      <c r="M114">
        <v>44.100999999999999</v>
      </c>
      <c r="N114">
        <v>48.664999999999999</v>
      </c>
      <c r="O114">
        <v>53.75</v>
      </c>
      <c r="P114">
        <v>57.527999999999999</v>
      </c>
      <c r="Q114">
        <v>62.847000000000001</v>
      </c>
      <c r="R114">
        <v>68.507999999999996</v>
      </c>
      <c r="S114">
        <v>68.043000000000006</v>
      </c>
      <c r="T114">
        <v>72.558999999999997</v>
      </c>
      <c r="U114">
        <v>75.599999999999994</v>
      </c>
      <c r="V114">
        <v>80.772000000000006</v>
      </c>
      <c r="W114">
        <v>82.659000000000006</v>
      </c>
      <c r="X114">
        <v>85.686999999999998</v>
      </c>
      <c r="Y114">
        <v>92.754999999999995</v>
      </c>
      <c r="Z114">
        <v>94.406999999999996</v>
      </c>
      <c r="AA114">
        <v>96.281000000000006</v>
      </c>
      <c r="AB114">
        <v>101.705</v>
      </c>
      <c r="AC114">
        <v>106.831</v>
      </c>
      <c r="AD114">
        <v>112.65</v>
      </c>
    </row>
    <row r="115" spans="1:30" x14ac:dyDescent="0.25">
      <c r="A115">
        <f t="shared" si="29"/>
        <v>114</v>
      </c>
      <c r="B115">
        <v>500</v>
      </c>
      <c r="C115">
        <v>4.0650000000000004</v>
      </c>
      <c r="D115">
        <v>4.5179999999999998</v>
      </c>
      <c r="E115">
        <v>4.5999999999999996</v>
      </c>
      <c r="F115">
        <v>5.3840000000000003</v>
      </c>
      <c r="G115">
        <v>5.85</v>
      </c>
      <c r="H115">
        <v>6.8639999999999999</v>
      </c>
      <c r="I115">
        <v>7.5369999999999999</v>
      </c>
      <c r="J115">
        <v>8.2129999999999992</v>
      </c>
      <c r="K115">
        <v>8.9480000000000004</v>
      </c>
      <c r="L115">
        <v>9.5310000000000006</v>
      </c>
      <c r="M115">
        <v>10.494999999999999</v>
      </c>
      <c r="N115">
        <v>11.726000000000001</v>
      </c>
      <c r="O115">
        <v>13.292</v>
      </c>
      <c r="P115">
        <v>15.311999999999999</v>
      </c>
      <c r="Q115">
        <v>17.449000000000002</v>
      </c>
      <c r="R115">
        <v>18.984999999999999</v>
      </c>
      <c r="S115">
        <v>18.050999999999998</v>
      </c>
      <c r="T115">
        <v>18.146999999999998</v>
      </c>
      <c r="U115">
        <v>18.725000000000001</v>
      </c>
      <c r="V115">
        <v>20.459</v>
      </c>
      <c r="W115">
        <v>21.655000000000001</v>
      </c>
      <c r="X115">
        <v>22.731000000000002</v>
      </c>
      <c r="Y115">
        <v>23.831</v>
      </c>
      <c r="Z115">
        <v>23.390999999999998</v>
      </c>
      <c r="AA115">
        <v>22.73</v>
      </c>
      <c r="AB115">
        <v>24.21</v>
      </c>
      <c r="AC115">
        <v>26.31</v>
      </c>
      <c r="AD115">
        <v>28.2</v>
      </c>
    </row>
    <row r="116" spans="1:30" x14ac:dyDescent="0.25">
      <c r="A116">
        <f t="shared" si="29"/>
        <v>115</v>
      </c>
      <c r="B116">
        <v>500</v>
      </c>
      <c r="C116">
        <v>30.161999999999999</v>
      </c>
      <c r="D116">
        <v>33.497999999999998</v>
      </c>
      <c r="E116">
        <v>34.941000000000003</v>
      </c>
      <c r="F116">
        <v>41.651000000000003</v>
      </c>
      <c r="G116">
        <v>45.070999999999998</v>
      </c>
      <c r="H116">
        <v>52.575000000000003</v>
      </c>
      <c r="I116">
        <v>57.988999999999997</v>
      </c>
      <c r="J116">
        <v>63.77</v>
      </c>
      <c r="K116">
        <v>71.486000000000004</v>
      </c>
      <c r="L116">
        <v>76.207999999999998</v>
      </c>
      <c r="M116">
        <v>82.317999999999998</v>
      </c>
      <c r="N116">
        <v>87.947999999999993</v>
      </c>
      <c r="O116">
        <v>93.885999999999996</v>
      </c>
      <c r="P116">
        <v>97.070999999999998</v>
      </c>
      <c r="Q116">
        <v>103.977</v>
      </c>
      <c r="R116">
        <v>111.64100000000001</v>
      </c>
      <c r="S116">
        <v>108.426</v>
      </c>
      <c r="T116">
        <v>114.03100000000001</v>
      </c>
      <c r="U116">
        <v>118.69</v>
      </c>
      <c r="V116">
        <v>125.09</v>
      </c>
      <c r="W116">
        <v>118.92400000000001</v>
      </c>
      <c r="X116">
        <v>114.605</v>
      </c>
      <c r="Y116">
        <v>112.402</v>
      </c>
      <c r="Z116">
        <v>105.56399999999999</v>
      </c>
      <c r="AA116">
        <v>99.046999999999997</v>
      </c>
      <c r="AB116">
        <v>105.224</v>
      </c>
      <c r="AC116">
        <v>114.483</v>
      </c>
      <c r="AD116">
        <v>121.158</v>
      </c>
    </row>
    <row r="117" spans="1:30" x14ac:dyDescent="0.25">
      <c r="A117">
        <f t="shared" si="29"/>
        <v>116</v>
      </c>
      <c r="B117">
        <v>500</v>
      </c>
      <c r="C117">
        <v>4.6909999999999998</v>
      </c>
      <c r="D117">
        <v>5.4180000000000001</v>
      </c>
      <c r="E117">
        <v>5.8979999999999997</v>
      </c>
      <c r="F117">
        <v>7.2569999999999997</v>
      </c>
      <c r="G117">
        <v>8.1920000000000002</v>
      </c>
      <c r="H117">
        <v>9.9469999999999992</v>
      </c>
      <c r="I117">
        <v>11.367000000000001</v>
      </c>
      <c r="J117">
        <v>12.907</v>
      </c>
      <c r="K117">
        <v>15.092000000000001</v>
      </c>
      <c r="L117">
        <v>16.879000000000001</v>
      </c>
      <c r="M117">
        <v>18.812999999999999</v>
      </c>
      <c r="N117">
        <v>21.404</v>
      </c>
      <c r="O117">
        <v>24.074000000000002</v>
      </c>
      <c r="P117">
        <v>25.638999999999999</v>
      </c>
      <c r="Q117">
        <v>28.927</v>
      </c>
      <c r="R117">
        <v>32.844999999999999</v>
      </c>
      <c r="S117">
        <v>33.372999999999998</v>
      </c>
      <c r="T117">
        <v>35.566000000000003</v>
      </c>
      <c r="U117">
        <v>38.04</v>
      </c>
      <c r="V117">
        <v>42.188000000000002</v>
      </c>
      <c r="W117">
        <v>44.478000000000002</v>
      </c>
      <c r="X117">
        <v>47.094999999999999</v>
      </c>
      <c r="Y117">
        <v>50.920999999999999</v>
      </c>
      <c r="Z117">
        <v>51.524000000000001</v>
      </c>
      <c r="AA117">
        <v>51.146999999999998</v>
      </c>
      <c r="AB117">
        <v>56.453000000000003</v>
      </c>
      <c r="AC117">
        <v>64.233999999999995</v>
      </c>
      <c r="AD117">
        <v>70.613</v>
      </c>
    </row>
    <row r="118" spans="1:30" x14ac:dyDescent="0.25">
      <c r="A118">
        <f t="shared" si="29"/>
        <v>117</v>
      </c>
      <c r="B118">
        <v>500</v>
      </c>
      <c r="C118">
        <v>13.972</v>
      </c>
      <c r="D118">
        <v>15.823</v>
      </c>
      <c r="E118">
        <v>16.725000000000001</v>
      </c>
      <c r="F118">
        <v>19.797999999999998</v>
      </c>
      <c r="G118">
        <v>21.550999999999998</v>
      </c>
      <c r="H118">
        <v>25.056000000000001</v>
      </c>
      <c r="I118">
        <v>28.434999999999999</v>
      </c>
      <c r="J118">
        <v>32.607999999999997</v>
      </c>
      <c r="K118">
        <v>37.597000000000001</v>
      </c>
      <c r="L118">
        <v>40.57</v>
      </c>
      <c r="M118">
        <v>45.209000000000003</v>
      </c>
      <c r="N118">
        <v>50.712000000000003</v>
      </c>
      <c r="O118">
        <v>56.822000000000003</v>
      </c>
      <c r="P118">
        <v>62.732999999999997</v>
      </c>
      <c r="Q118">
        <v>70.585999999999999</v>
      </c>
      <c r="R118">
        <v>79.218999999999994</v>
      </c>
      <c r="S118">
        <v>80.691999999999993</v>
      </c>
      <c r="T118">
        <v>89.040999999999997</v>
      </c>
      <c r="U118">
        <v>97.77</v>
      </c>
      <c r="V118">
        <v>108.208</v>
      </c>
      <c r="W118">
        <v>115.935</v>
      </c>
      <c r="X118">
        <v>122.679</v>
      </c>
      <c r="Y118">
        <v>132.874</v>
      </c>
      <c r="Z118">
        <v>136.49100000000001</v>
      </c>
      <c r="AA118">
        <v>141.53899999999999</v>
      </c>
      <c r="AB118">
        <v>152.49600000000001</v>
      </c>
      <c r="AC118">
        <v>165.613</v>
      </c>
      <c r="AD118">
        <v>177.38800000000001</v>
      </c>
    </row>
    <row r="119" spans="1:30" x14ac:dyDescent="0.25">
      <c r="A119">
        <f t="shared" si="29"/>
        <v>118</v>
      </c>
      <c r="B119">
        <v>500</v>
      </c>
      <c r="C119">
        <v>3.35</v>
      </c>
      <c r="D119">
        <v>3.7829999999999999</v>
      </c>
      <c r="E119">
        <v>4.0220000000000002</v>
      </c>
      <c r="F119">
        <v>4.843</v>
      </c>
      <c r="G119">
        <v>5.3040000000000003</v>
      </c>
      <c r="H119">
        <v>6.2009999999999996</v>
      </c>
      <c r="I119">
        <v>6.8659999999999997</v>
      </c>
      <c r="J119">
        <v>7.5049999999999999</v>
      </c>
      <c r="K119">
        <v>8.4450000000000003</v>
      </c>
      <c r="L119">
        <v>9.1270000000000007</v>
      </c>
      <c r="M119">
        <v>10.079000000000001</v>
      </c>
      <c r="N119">
        <v>11.034000000000001</v>
      </c>
      <c r="O119">
        <v>12.164999999999999</v>
      </c>
      <c r="P119">
        <v>13.077999999999999</v>
      </c>
      <c r="Q119">
        <v>14.452</v>
      </c>
      <c r="R119">
        <v>16.082999999999998</v>
      </c>
      <c r="S119">
        <v>15.762</v>
      </c>
      <c r="T119">
        <v>16.986000000000001</v>
      </c>
      <c r="U119">
        <v>18.292000000000002</v>
      </c>
      <c r="V119">
        <v>20.038</v>
      </c>
      <c r="W119">
        <v>19.852</v>
      </c>
      <c r="X119">
        <v>18.780999999999999</v>
      </c>
      <c r="Y119">
        <v>17.588000000000001</v>
      </c>
      <c r="Z119">
        <v>15.609</v>
      </c>
      <c r="AA119">
        <v>14.227</v>
      </c>
      <c r="AB119">
        <v>15.426</v>
      </c>
      <c r="AC119">
        <v>17.303000000000001</v>
      </c>
      <c r="AD119">
        <v>18.712</v>
      </c>
    </row>
    <row r="120" spans="1:30" x14ac:dyDescent="0.25">
      <c r="A120">
        <f t="shared" si="29"/>
        <v>119</v>
      </c>
      <c r="B120">
        <v>500</v>
      </c>
      <c r="C120">
        <v>6.883</v>
      </c>
      <c r="D120">
        <v>7.585</v>
      </c>
      <c r="E120">
        <v>7.8730000000000002</v>
      </c>
      <c r="F120">
        <v>9.3469999999999995</v>
      </c>
      <c r="G120">
        <v>9.9510000000000005</v>
      </c>
      <c r="H120">
        <v>11.515000000000001</v>
      </c>
      <c r="I120">
        <v>12.644</v>
      </c>
      <c r="J120">
        <v>13.898999999999999</v>
      </c>
      <c r="K120">
        <v>15.51</v>
      </c>
      <c r="L120">
        <v>16.762</v>
      </c>
      <c r="M120">
        <v>18.315000000000001</v>
      </c>
      <c r="N120">
        <v>20.122</v>
      </c>
      <c r="O120">
        <v>21.917999999999999</v>
      </c>
      <c r="P120">
        <v>23.317</v>
      </c>
      <c r="Q120">
        <v>25.608000000000001</v>
      </c>
      <c r="R120">
        <v>28.132000000000001</v>
      </c>
      <c r="S120">
        <v>27.802</v>
      </c>
      <c r="T120">
        <v>30.931999999999999</v>
      </c>
      <c r="U120">
        <v>33.107999999999997</v>
      </c>
      <c r="V120">
        <v>35.268000000000001</v>
      </c>
      <c r="W120">
        <v>35.176000000000002</v>
      </c>
      <c r="X120">
        <v>34.609000000000002</v>
      </c>
      <c r="Y120">
        <v>36.698</v>
      </c>
      <c r="Z120">
        <v>35.991999999999997</v>
      </c>
      <c r="AA120">
        <v>35.618000000000002</v>
      </c>
      <c r="AB120">
        <v>37.536999999999999</v>
      </c>
      <c r="AC120">
        <v>37.750999999999998</v>
      </c>
      <c r="AD120">
        <v>39.82</v>
      </c>
    </row>
    <row r="121" spans="1:30" x14ac:dyDescent="0.25">
      <c r="A121">
        <f t="shared" si="29"/>
        <v>120</v>
      </c>
      <c r="B121">
        <v>500</v>
      </c>
      <c r="C121">
        <v>38.779000000000003</v>
      </c>
      <c r="D121">
        <v>42.892000000000003</v>
      </c>
      <c r="E121">
        <v>45.533999999999999</v>
      </c>
      <c r="F121">
        <v>54.792000000000002</v>
      </c>
      <c r="G121">
        <v>59.795000000000002</v>
      </c>
      <c r="H121">
        <v>71.772000000000006</v>
      </c>
      <c r="I121">
        <v>79.622</v>
      </c>
      <c r="J121">
        <v>88.501000000000005</v>
      </c>
      <c r="K121">
        <v>100.78400000000001</v>
      </c>
      <c r="L121">
        <v>113.91</v>
      </c>
      <c r="M121">
        <v>129.30000000000001</v>
      </c>
      <c r="N121">
        <v>142.13200000000001</v>
      </c>
      <c r="O121">
        <v>158.65199999999999</v>
      </c>
      <c r="P121">
        <v>173.33500000000001</v>
      </c>
      <c r="Q121">
        <v>192.02</v>
      </c>
      <c r="R121">
        <v>210.386</v>
      </c>
      <c r="S121">
        <v>213.53700000000001</v>
      </c>
      <c r="T121">
        <v>236.077</v>
      </c>
      <c r="U121">
        <v>254.52099999999999</v>
      </c>
      <c r="V121">
        <v>273.77600000000001</v>
      </c>
      <c r="W121">
        <v>273.524</v>
      </c>
      <c r="X121">
        <v>274.47899999999998</v>
      </c>
      <c r="Y121">
        <v>293.67</v>
      </c>
      <c r="Z121">
        <v>292.70800000000003</v>
      </c>
      <c r="AA121">
        <v>295.73700000000002</v>
      </c>
      <c r="AB121">
        <v>311.25599999999997</v>
      </c>
      <c r="AC121">
        <v>323.35399999999998</v>
      </c>
      <c r="AD121">
        <v>341.661</v>
      </c>
    </row>
    <row r="122" spans="1:30" x14ac:dyDescent="0.25">
      <c r="A122">
        <f t="shared" si="29"/>
        <v>121</v>
      </c>
      <c r="B122">
        <v>500</v>
      </c>
      <c r="C122">
        <v>4.7030000000000003</v>
      </c>
      <c r="D122">
        <v>5.1769999999999996</v>
      </c>
      <c r="E122">
        <v>5.4580000000000002</v>
      </c>
      <c r="F122">
        <v>6.5750000000000002</v>
      </c>
      <c r="G122">
        <v>7.0369999999999999</v>
      </c>
      <c r="H122">
        <v>8.0890000000000004</v>
      </c>
      <c r="I122">
        <v>8.7569999999999997</v>
      </c>
      <c r="J122">
        <v>9.5760000000000005</v>
      </c>
      <c r="K122">
        <v>11.331</v>
      </c>
      <c r="L122">
        <v>12.404</v>
      </c>
      <c r="M122">
        <v>13.294</v>
      </c>
      <c r="N122">
        <v>14.180999999999999</v>
      </c>
      <c r="O122">
        <v>15.541</v>
      </c>
      <c r="P122">
        <v>16.433</v>
      </c>
      <c r="Q122">
        <v>16.916</v>
      </c>
      <c r="R122">
        <v>17.675999999999998</v>
      </c>
      <c r="S122">
        <v>17.341000000000001</v>
      </c>
      <c r="T122">
        <v>17.952000000000002</v>
      </c>
      <c r="U122">
        <v>17.806999999999999</v>
      </c>
      <c r="V122">
        <v>18.114999999999998</v>
      </c>
      <c r="W122">
        <v>17.815999999999999</v>
      </c>
      <c r="X122">
        <v>17.960999999999999</v>
      </c>
      <c r="Y122">
        <v>18.872</v>
      </c>
      <c r="Z122">
        <v>18.731999999999999</v>
      </c>
      <c r="AA122">
        <v>18.460999999999999</v>
      </c>
      <c r="AB122">
        <v>19.013999999999999</v>
      </c>
      <c r="AC122">
        <v>19.786000000000001</v>
      </c>
      <c r="AD122">
        <v>20.140999999999998</v>
      </c>
    </row>
    <row r="123" spans="1:30" x14ac:dyDescent="0.25">
      <c r="A123">
        <f t="shared" si="29"/>
        <v>122</v>
      </c>
      <c r="B123">
        <v>500</v>
      </c>
      <c r="C123">
        <v>2.3780000000000001</v>
      </c>
      <c r="D123">
        <v>2.8250000000000002</v>
      </c>
      <c r="E123">
        <v>3.0579999999999998</v>
      </c>
      <c r="F123">
        <v>3.5579999999999998</v>
      </c>
      <c r="G123">
        <v>3.9620000000000002</v>
      </c>
      <c r="H123">
        <v>4.6500000000000004</v>
      </c>
      <c r="I123">
        <v>5.2539999999999996</v>
      </c>
      <c r="J123">
        <v>5.7080000000000002</v>
      </c>
      <c r="K123">
        <v>6.1920000000000002</v>
      </c>
      <c r="L123">
        <v>6.4580000000000002</v>
      </c>
      <c r="M123">
        <v>7.34</v>
      </c>
      <c r="N123">
        <v>8.01</v>
      </c>
      <c r="O123">
        <v>9.0980000000000008</v>
      </c>
      <c r="P123">
        <v>9.8409999999999993</v>
      </c>
      <c r="Q123">
        <v>10.635</v>
      </c>
      <c r="R123">
        <v>11.706</v>
      </c>
      <c r="S123">
        <v>12.102</v>
      </c>
      <c r="T123">
        <v>13.795999999999999</v>
      </c>
      <c r="U123">
        <v>14.023999999999999</v>
      </c>
      <c r="V123">
        <v>14.483000000000001</v>
      </c>
      <c r="W123">
        <v>14.757</v>
      </c>
      <c r="X123">
        <v>15.003</v>
      </c>
      <c r="Y123">
        <v>16.285</v>
      </c>
      <c r="Z123">
        <v>15.984</v>
      </c>
      <c r="AA123">
        <v>16.076000000000001</v>
      </c>
      <c r="AB123">
        <v>16.939</v>
      </c>
      <c r="AC123">
        <v>17.608000000000001</v>
      </c>
      <c r="AD123">
        <v>18.478000000000002</v>
      </c>
    </row>
    <row r="124" spans="1:30" x14ac:dyDescent="0.25">
      <c r="A124">
        <f t="shared" si="29"/>
        <v>123</v>
      </c>
      <c r="B124">
        <v>500</v>
      </c>
      <c r="C124">
        <v>592.70399999999995</v>
      </c>
      <c r="D124">
        <v>641.33900000000006</v>
      </c>
      <c r="E124">
        <v>704.64200000000005</v>
      </c>
      <c r="F124">
        <v>739.202</v>
      </c>
      <c r="G124">
        <v>807.572</v>
      </c>
      <c r="H124">
        <v>865.37900000000002</v>
      </c>
      <c r="I124">
        <v>932.65</v>
      </c>
      <c r="J124">
        <v>1003.177</v>
      </c>
      <c r="K124">
        <v>1088.45</v>
      </c>
      <c r="L124">
        <v>1182.4380000000001</v>
      </c>
      <c r="M124">
        <v>1306.5260000000001</v>
      </c>
      <c r="N124">
        <v>1438.8340000000001</v>
      </c>
      <c r="O124">
        <v>1561.12</v>
      </c>
      <c r="P124">
        <v>1652.078</v>
      </c>
      <c r="Q124">
        <v>1758.489</v>
      </c>
      <c r="R124">
        <v>1907.2429999999999</v>
      </c>
      <c r="S124">
        <v>1940.78</v>
      </c>
      <c r="T124">
        <v>2061.701</v>
      </c>
      <c r="U124">
        <v>2145.9549999999999</v>
      </c>
      <c r="V124">
        <v>2273.9549999999999</v>
      </c>
      <c r="W124">
        <v>2378.0479999999998</v>
      </c>
      <c r="X124">
        <v>2372.2240000000002</v>
      </c>
      <c r="Y124">
        <v>2479.0300000000002</v>
      </c>
      <c r="Z124">
        <v>2474.5700000000002</v>
      </c>
      <c r="AA124">
        <v>2495.4209999999998</v>
      </c>
      <c r="AB124">
        <v>2547.7579999999998</v>
      </c>
      <c r="AC124">
        <v>2636.326</v>
      </c>
      <c r="AD124">
        <v>2738.4479999999999</v>
      </c>
    </row>
    <row r="125" spans="1:30" x14ac:dyDescent="0.25">
      <c r="A125">
        <f t="shared" si="29"/>
        <v>124</v>
      </c>
      <c r="B125">
        <v>500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>
        <f t="shared" si="29"/>
        <v>125</v>
      </c>
      <c r="B126">
        <v>500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f t="shared" si="29"/>
        <v>126</v>
      </c>
      <c r="B127">
        <v>500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>
        <f t="shared" si="29"/>
        <v>127</v>
      </c>
      <c r="B128">
        <v>500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>
        <f t="shared" si="29"/>
        <v>128</v>
      </c>
      <c r="B129">
        <v>500</v>
      </c>
      <c r="C129">
        <v>20.782</v>
      </c>
      <c r="D129">
        <v>21.76</v>
      </c>
      <c r="E129">
        <v>22.113</v>
      </c>
      <c r="F129">
        <v>26.823</v>
      </c>
      <c r="G129">
        <v>30.116</v>
      </c>
      <c r="H129">
        <v>33.543999999999997</v>
      </c>
      <c r="I129">
        <v>36.229999999999997</v>
      </c>
      <c r="J129">
        <v>38.518000000000001</v>
      </c>
      <c r="K129">
        <v>47.878</v>
      </c>
      <c r="L129">
        <v>54.295999999999999</v>
      </c>
      <c r="M129">
        <v>58.287999999999997</v>
      </c>
      <c r="N129">
        <v>60.554000000000002</v>
      </c>
      <c r="O129">
        <v>58.734999999999999</v>
      </c>
      <c r="P129">
        <v>54.814999999999998</v>
      </c>
      <c r="Q129">
        <v>51.228999999999999</v>
      </c>
      <c r="R129">
        <v>51.444000000000003</v>
      </c>
      <c r="S129">
        <v>47.616</v>
      </c>
      <c r="T129">
        <v>49.164999999999999</v>
      </c>
      <c r="U129">
        <v>48.987000000000002</v>
      </c>
      <c r="V129">
        <v>49.889000000000003</v>
      </c>
      <c r="W129">
        <v>48.176000000000002</v>
      </c>
      <c r="X129">
        <v>46.915999999999997</v>
      </c>
      <c r="Y129">
        <v>49.277000000000001</v>
      </c>
      <c r="Z129">
        <v>49.665999999999997</v>
      </c>
      <c r="AA129">
        <v>50.636000000000003</v>
      </c>
      <c r="AB129">
        <v>52.642000000000003</v>
      </c>
      <c r="AC129">
        <v>53.96</v>
      </c>
      <c r="AD129">
        <v>54.942999999999998</v>
      </c>
    </row>
    <row r="130" spans="1:30" x14ac:dyDescent="0.25">
      <c r="A130">
        <f t="shared" si="29"/>
        <v>129</v>
      </c>
      <c r="B130">
        <v>500</v>
      </c>
      <c r="C130">
        <v>12.125999999999999</v>
      </c>
      <c r="D130">
        <v>13.276</v>
      </c>
      <c r="E130">
        <v>13.983000000000001</v>
      </c>
      <c r="F130">
        <v>16.466999999999999</v>
      </c>
      <c r="G130">
        <v>17.934999999999999</v>
      </c>
      <c r="H130">
        <v>20.734999999999999</v>
      </c>
      <c r="I130">
        <v>22.068000000000001</v>
      </c>
      <c r="J130">
        <v>23.780999999999999</v>
      </c>
      <c r="K130">
        <v>27.222999999999999</v>
      </c>
      <c r="L130">
        <v>30.391999999999999</v>
      </c>
      <c r="M130">
        <v>32.4</v>
      </c>
      <c r="N130">
        <v>33.697000000000003</v>
      </c>
      <c r="O130">
        <v>35.082999999999998</v>
      </c>
      <c r="P130">
        <v>36.701000000000001</v>
      </c>
      <c r="Q130">
        <v>39.088999999999999</v>
      </c>
      <c r="R130">
        <v>40.433999999999997</v>
      </c>
      <c r="S130">
        <v>39.838999999999999</v>
      </c>
      <c r="T130">
        <v>42.481000000000002</v>
      </c>
      <c r="U130">
        <v>43.377000000000002</v>
      </c>
      <c r="V130">
        <v>44.451999999999998</v>
      </c>
      <c r="W130">
        <v>43.923000000000002</v>
      </c>
      <c r="X130">
        <v>43.335999999999999</v>
      </c>
      <c r="Y130">
        <v>45.930999999999997</v>
      </c>
      <c r="Z130">
        <v>44.542999999999999</v>
      </c>
      <c r="AA130">
        <v>44.475000000000001</v>
      </c>
      <c r="AB130">
        <v>46.304000000000002</v>
      </c>
      <c r="AC130">
        <v>47.866</v>
      </c>
      <c r="AD130">
        <v>48.994</v>
      </c>
    </row>
    <row r="131" spans="1:30" x14ac:dyDescent="0.25">
      <c r="A131">
        <f t="shared" si="29"/>
        <v>130</v>
      </c>
      <c r="B131">
        <v>500</v>
      </c>
      <c r="C131">
        <v>35.68</v>
      </c>
      <c r="D131">
        <v>39.683</v>
      </c>
      <c r="E131">
        <v>42.368000000000002</v>
      </c>
      <c r="F131">
        <v>52.378999999999998</v>
      </c>
      <c r="G131">
        <v>56.524000000000001</v>
      </c>
      <c r="H131">
        <v>67.637</v>
      </c>
      <c r="I131">
        <v>76.438999999999993</v>
      </c>
      <c r="J131">
        <v>85.984999999999999</v>
      </c>
      <c r="K131">
        <v>98.441999999999993</v>
      </c>
      <c r="L131">
        <v>106.41</v>
      </c>
      <c r="M131">
        <v>117.866</v>
      </c>
      <c r="N131">
        <v>128.58199999999999</v>
      </c>
      <c r="O131">
        <v>143.97499999999999</v>
      </c>
      <c r="P131">
        <v>157.779</v>
      </c>
      <c r="Q131">
        <v>175.17599999999999</v>
      </c>
      <c r="R131">
        <v>191.14</v>
      </c>
      <c r="S131">
        <v>189.30600000000001</v>
      </c>
      <c r="T131">
        <v>206.17400000000001</v>
      </c>
      <c r="U131">
        <v>211.97200000000001</v>
      </c>
      <c r="V131">
        <v>220.392</v>
      </c>
      <c r="W131">
        <v>221.41499999999999</v>
      </c>
      <c r="X131">
        <v>221.977</v>
      </c>
      <c r="Y131">
        <v>234.363</v>
      </c>
      <c r="Z131">
        <v>229.88300000000001</v>
      </c>
      <c r="AA131">
        <v>228.55799999999999</v>
      </c>
      <c r="AB131">
        <v>236.126</v>
      </c>
      <c r="AC131">
        <v>243.24799999999999</v>
      </c>
      <c r="AD131">
        <v>250.24100000000001</v>
      </c>
    </row>
    <row r="132" spans="1:30" x14ac:dyDescent="0.25">
      <c r="A132">
        <f t="shared" ref="A132:A133" si="30">A131+1</f>
        <v>131</v>
      </c>
      <c r="B132">
        <v>500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>
        <f t="shared" si="30"/>
        <v>132</v>
      </c>
      <c r="B133">
        <v>500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5" spans="1:30" x14ac:dyDescent="0.25">
      <c r="C135">
        <f>SUM(C2:C133)</f>
        <v>1992.1100000000001</v>
      </c>
      <c r="D135">
        <f t="shared" ref="D135:AD135" si="31">SUM(D2:D133)</f>
        <v>2203.7379999999994</v>
      </c>
      <c r="E135">
        <f t="shared" si="31"/>
        <v>2282.6239999999998</v>
      </c>
      <c r="F135">
        <f t="shared" si="31"/>
        <v>2417.4690000000001</v>
      </c>
      <c r="G135">
        <f t="shared" si="31"/>
        <v>2593.4640000000004</v>
      </c>
      <c r="H135">
        <f t="shared" si="31"/>
        <v>2807.6620000000003</v>
      </c>
      <c r="I135">
        <f t="shared" si="31"/>
        <v>3004.7679999999996</v>
      </c>
      <c r="J135">
        <f t="shared" si="31"/>
        <v>3255.3450000000003</v>
      </c>
      <c r="K135">
        <f t="shared" si="31"/>
        <v>3547.9110000000014</v>
      </c>
      <c r="L135">
        <f t="shared" si="31"/>
        <v>3802.9639999999995</v>
      </c>
      <c r="M135">
        <f t="shared" si="31"/>
        <v>4141.898000000001</v>
      </c>
      <c r="N135">
        <f t="shared" si="31"/>
        <v>4500.1560000000009</v>
      </c>
      <c r="O135">
        <f t="shared" si="31"/>
        <v>4759.0309999999999</v>
      </c>
      <c r="P135">
        <f t="shared" si="31"/>
        <v>4987.3309999999983</v>
      </c>
      <c r="Q135">
        <f t="shared" si="31"/>
        <v>5370.7310000000016</v>
      </c>
      <c r="R135">
        <f t="shared" si="31"/>
        <v>5829.6109999999999</v>
      </c>
      <c r="S135">
        <f t="shared" si="31"/>
        <v>5892.0639999999994</v>
      </c>
      <c r="T135">
        <f t="shared" si="31"/>
        <v>6027.7649999999994</v>
      </c>
      <c r="U135">
        <f t="shared" si="31"/>
        <v>6368.7879999999996</v>
      </c>
      <c r="V135">
        <f t="shared" si="31"/>
        <v>6711.9120000000003</v>
      </c>
      <c r="W135">
        <f t="shared" si="31"/>
        <v>6948.8579999999984</v>
      </c>
      <c r="X135">
        <f t="shared" si="31"/>
        <v>7059.4660000000003</v>
      </c>
      <c r="Y135">
        <f t="shared" si="31"/>
        <v>7193.780999999999</v>
      </c>
      <c r="Z135">
        <f t="shared" si="31"/>
        <v>7233.4939999999997</v>
      </c>
      <c r="AA135">
        <f t="shared" si="31"/>
        <v>7062.7550000000001</v>
      </c>
      <c r="AB135">
        <f t="shared" si="31"/>
        <v>7252.3640000000014</v>
      </c>
      <c r="AC135">
        <f t="shared" si="31"/>
        <v>7682.0060000000021</v>
      </c>
      <c r="AD135">
        <f t="shared" si="31"/>
        <v>7820.6449999999986</v>
      </c>
    </row>
    <row r="136" spans="1:30" x14ac:dyDescent="0.25">
      <c r="C136">
        <f>SUM(C2:C89)</f>
        <v>980.73800000000017</v>
      </c>
      <c r="D136">
        <f t="shared" ref="D136:AD136" si="32">SUM(D2:D89)</f>
        <v>1095.1069999999997</v>
      </c>
      <c r="E136">
        <f t="shared" si="32"/>
        <v>1140.924</v>
      </c>
      <c r="F136">
        <f t="shared" si="32"/>
        <v>1169.57</v>
      </c>
      <c r="G136">
        <f t="shared" si="32"/>
        <v>1232.3420000000006</v>
      </c>
      <c r="H136">
        <f t="shared" si="32"/>
        <v>1301.5159999999998</v>
      </c>
      <c r="I136">
        <f t="shared" si="32"/>
        <v>1364.4479999999999</v>
      </c>
      <c r="J136">
        <f t="shared" si="32"/>
        <v>1471.6380000000001</v>
      </c>
      <c r="K136">
        <f t="shared" si="32"/>
        <v>1581.9980000000005</v>
      </c>
      <c r="L136">
        <f t="shared" si="32"/>
        <v>1666.5599999999997</v>
      </c>
      <c r="M136">
        <f t="shared" si="32"/>
        <v>1790.067</v>
      </c>
      <c r="N136">
        <f t="shared" si="32"/>
        <v>1925.4299999999998</v>
      </c>
      <c r="O136">
        <f t="shared" si="32"/>
        <v>1964.4750000000001</v>
      </c>
      <c r="P136">
        <f t="shared" si="32"/>
        <v>2015.9339999999997</v>
      </c>
      <c r="Q136">
        <f t="shared" si="32"/>
        <v>2166.6210000000001</v>
      </c>
      <c r="R136">
        <f t="shared" si="32"/>
        <v>2352.306</v>
      </c>
      <c r="S136">
        <f t="shared" si="32"/>
        <v>2392.2179999999998</v>
      </c>
      <c r="T136">
        <f t="shared" si="32"/>
        <v>2302.4939999999997</v>
      </c>
      <c r="U136">
        <f t="shared" si="32"/>
        <v>2476.7319999999991</v>
      </c>
      <c r="V136">
        <f t="shared" si="32"/>
        <v>2583.5039999999995</v>
      </c>
      <c r="W136">
        <f t="shared" si="32"/>
        <v>2669.2040000000002</v>
      </c>
      <c r="X136">
        <f t="shared" si="32"/>
        <v>2731.5919999999996</v>
      </c>
      <c r="Y136">
        <f t="shared" si="32"/>
        <v>2651.9859999999999</v>
      </c>
      <c r="Z136">
        <f t="shared" si="32"/>
        <v>2702.273000000001</v>
      </c>
      <c r="AA136">
        <f t="shared" si="32"/>
        <v>2494.2979999999998</v>
      </c>
      <c r="AB136">
        <f t="shared" si="32"/>
        <v>2538.4360000000011</v>
      </c>
      <c r="AC136">
        <f t="shared" si="32"/>
        <v>2757.1259999999997</v>
      </c>
      <c r="AD136">
        <f t="shared" si="32"/>
        <v>2697.8919999999989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ELECNEA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Belzer, David B</cp:lastModifiedBy>
  <dcterms:created xsi:type="dcterms:W3CDTF">2012-06-21T18:17:14Z</dcterms:created>
  <dcterms:modified xsi:type="dcterms:W3CDTF">2012-08-23T21:32:37Z</dcterms:modified>
</cp:coreProperties>
</file>